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010上水道\"/>
    </mc:Choice>
  </mc:AlternateContent>
  <workbookProtection workbookAlgorithmName="SHA-512" workbookHashValue="gNNk2xbMtrXzpEGcGWAd1A5RroNIJE/0LpRaBhI/nvicn+5WzjIuh1w1LEyDPAGBlpgg/7h66/mKHoyhyttfcw==" workbookSaltValue="FMZcSBQeKGhZ58KHcieYQw==" workbookSpinCount="100000" lockStructure="1"/>
  <bookViews>
    <workbookView xWindow="93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6" i="5" l="1"/>
  <c r="EN6" i="5" l="1"/>
  <c r="O85" i="4" s="1"/>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U6" i="5"/>
  <c r="T6" i="5"/>
  <c r="S6" i="5"/>
  <c r="R6" i="5"/>
  <c r="Q6" i="5"/>
  <c r="W10" i="4" s="1"/>
  <c r="P6" i="5"/>
  <c r="P10" i="4" s="1"/>
  <c r="O6" i="5"/>
  <c r="N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85" i="4"/>
  <c r="L85" i="4"/>
  <c r="I85" i="4"/>
  <c r="H85" i="4"/>
  <c r="E85" i="4"/>
  <c r="BB10" i="4"/>
  <c r="AT10" i="4"/>
  <c r="AL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<sst xmlns="http://schemas.openxmlformats.org/spreadsheetml/2006/main" count="220" uniqueCount="108">
  <si>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</si>
  <si>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</si>
  <si>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</si>
  <si>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</si>
  <si>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</si>
  <si>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</si>
  <si>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</si>
  <si>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</si>
  <si>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</si>
  <si>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</si>
  <si>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</si>
  <si>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</si>
  <si>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</si>
  <si>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</si>
  <si>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</si>
  <si>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</si>
  <si>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</si>
  <si>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</si>
  <si>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</si>
  <si>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</si>
  <si>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</si>
  <si>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</si>
  <si>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</si>
  <si>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</si>
  <si>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</si>
  <si>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</si>
  <si>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</si>
  <si>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</si>
  <si>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</si>
  <si>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</si>
  <si>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</si>
  <si>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</si>
  <si>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</si>
  <si>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</si>
  <si>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</si>
  <si>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</si>
  <si>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</si>
  <si>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</si>
  <si>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</si>
  <si>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</si>
  <si>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</si>
  <si>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</si>
  <si>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</si>
  <si>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</si>
  <si>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</si>
  <si>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</si>
  <si>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</si>
  <si>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</si>
  <si>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</si>
  <si>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</si>
  <si>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</si>
  <si>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</si>
  <si>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</si>
  <si>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</si>
  <si>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</si>
  <si>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</si>
  <si>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</si>
  <si>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</si>
  <si>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</si>
  <si>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</si>
  <si>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</si>
  <si>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</si>
  <si>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</si>
  <si>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</si>
  <si>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</si>
  <si>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</si>
  <si>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</si>
  <si>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</si>
  <si>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</si>
  <si>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</si>
  <si>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</si>
  <si>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</si>
  <si>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</si>
  <si>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</si>
  <si>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</si>
  <si>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</si>
  <si>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</si>
  <si>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</si>
  <si>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</si>
  <si>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</si>
  <si>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</si>
  <si>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</si>
  <si>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</si>
  <si>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</si>
  <si>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</si>
  <si>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</si>
  <si>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</si>
  <si>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</si>
  <si>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</si>
  <si>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</si>
  <si>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</si>
  <si>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</si>
  <si>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</si>
  <si>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富津市</t>
  </si>
  <si>
    <t>法適用</t>
  </si>
  <si>
    <t>水道事業</t>
  </si>
  <si>
    <t>末端給水事業</t>
  </si>
  <si>
    <t>A5</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</si>
  <si>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</si>
  <si>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</si>
  <si>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</si>
  <si>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</si>
  <si>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</si>
  <si>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</si>
  <si>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非設置</t>
    <phoneticPr fontId="4"/>
  </si>
  <si>
    <t>　管路の老朽化の度合いを示す管経年化比率は平成30年度が37.99％と前年度より大きく減少となったが、その主な要因は、使用していない老朽管を除却したためである。しかしながら、平均値より非常に高い値となっており、法定耐用年数を経過している管路が多いことをことを示している。漏水多発管路に対して重点的に老朽管更新事業を実施しているが、今後は更に改善に努めていく予定である。</t>
    <rPh sb="21" eb="22">
      <t>ヘイ</t>
    </rPh>
    <rPh sb="37" eb="38">
      <t>ド</t>
    </rPh>
    <rPh sb="40" eb="41">
      <t>オオ</t>
    </rPh>
    <rPh sb="43" eb="45">
      <t>ゲンショウ</t>
    </rPh>
    <rPh sb="53" eb="54">
      <t>オモ</t>
    </rPh>
    <rPh sb="55" eb="57">
      <t>ヨウイン</t>
    </rPh>
    <rPh sb="59" eb="61">
      <t>シヨウ</t>
    </rPh>
    <rPh sb="66" eb="68">
      <t>ロウキュウ</t>
    </rPh>
    <rPh sb="68" eb="69">
      <t>カン</t>
    </rPh>
    <rPh sb="70" eb="72">
      <t>ジョキャク</t>
    </rPh>
    <rPh sb="118" eb="120">
      <t>カンロ</t>
    </rPh>
    <rPh sb="121" eb="122">
      <t>オオ</t>
    </rPh>
    <rPh sb="165" eb="167">
      <t>コンゴ</t>
    </rPh>
    <phoneticPr fontId="4"/>
  </si>
  <si>
    <r>
      <t>　給水人口の減少等により給水収益が減収となっているなかで、今後、経常収支比率が100％を下回ることが予想されることから、給水収益、料金回収率の向上を目指していかなければならない。給水収益の向上のため、やむを得ず平成31年2月に料金改定を行ったところである。</t>
    </r>
    <r>
      <rPr>
        <sz val="11"/>
        <rFont val="ＭＳ ゴシック"/>
        <family val="3"/>
        <charset val="128"/>
      </rPr>
      <t>漏水を減少させて、有収率を上げることで料金回収率を向上させることが重要であるので、漏水の大きな原因となる老朽管更新事業に投資して事業を加速させていきたい。</t>
    </r>
    <rPh sb="89" eb="91">
      <t>キュウスイ</t>
    </rPh>
    <rPh sb="91" eb="93">
      <t>シュウエキ</t>
    </rPh>
    <rPh sb="94" eb="96">
      <t>コウジョウ</t>
    </rPh>
    <rPh sb="103" eb="104">
      <t>エ</t>
    </rPh>
    <rPh sb="118" eb="119">
      <t>オコナ</t>
    </rPh>
    <rPh sb="131" eb="133">
      <t>ゲンショウ</t>
    </rPh>
    <rPh sb="139" eb="140">
      <t>リツ</t>
    </rPh>
    <rPh sb="147" eb="149">
      <t>リョウキン</t>
    </rPh>
    <rPh sb="149" eb="152">
      <t>カイシュウリツ</t>
    </rPh>
    <rPh sb="153" eb="155">
      <t>コウジョウ</t>
    </rPh>
    <rPh sb="161" eb="163">
      <t>ジュウヨウ</t>
    </rPh>
    <rPh sb="169" eb="171">
      <t>ロウスイ</t>
    </rPh>
    <phoneticPr fontId="4"/>
  </si>
  <si>
    <r>
      <t>　経常収支比率が平成24年度から100％を上回っているため収支は黒字であるが、給水に係る費用を給水収益のみで賄えないため、営業外収益に依存している。営業外収益の主なものは長期前受金戻入と加入負担金である。平成30年度は経常収支比率が前年より大幅に増加しているが、補助金で建設した資産を除却したため、長期前受金戻入が前年度比で640%の増となり、事業収入も前年度比64％の増額となったためである。
　平成30年度の給水原価が前年度よりわずかに増加した主な要因は有収水量の減少と併せて、配水施設や漏水管の修繕等で配水及び給水費用が増加した影響である。料金回収率は平成29年度に100％に達したが、平成30年度は95.31％となり、給水に係る費用を給水収益のみで賄えなかった。平成30年度の流動比率は300.80％であり、短期的な債務の支払い能力に問題はない。平成30年度の企業債残高対給水収益比率は、平均値とほぼ同じで値あるが、わずかに上昇傾向で推移している。その要因は給水人口の減少による給水収益の減少と起債により水道未普及地域解消事業を実施しているためと考えられる。有収率は79.71％で平均値を下回っている。これは地下漏水等により無収水量、無効水量の割合が高いことが要因となっている。</t>
    </r>
    <r>
      <rPr>
        <sz val="11"/>
        <rFont val="ＭＳ ゴシック"/>
        <family val="3"/>
        <charset val="128"/>
      </rPr>
      <t xml:space="preserve">※富津市は近隣水道事業体と平成31年4月に統合しましたが、統合するにあたって不要資産を除却することとしていたため、補助金で建設した資産を除却しました。給水原価と料金回収率の算出にあたっては、通年と比較できるよう除却に伴って発生した長期前受金を控除しています。
</t>
    </r>
    <rPh sb="106" eb="108">
      <t>ネンド</t>
    </rPh>
    <rPh sb="120" eb="122">
      <t>オオハバ</t>
    </rPh>
    <rPh sb="123" eb="125">
      <t>ゾウカ</t>
    </rPh>
    <rPh sb="131" eb="134">
      <t>ホジョキン</t>
    </rPh>
    <rPh sb="135" eb="137">
      <t>ケンセツ</t>
    </rPh>
    <rPh sb="139" eb="141">
      <t>シサン</t>
    </rPh>
    <rPh sb="142" eb="144">
      <t>ジョキャク</t>
    </rPh>
    <rPh sb="157" eb="161">
      <t>ゼンネンドヒ</t>
    </rPh>
    <rPh sb="177" eb="181">
      <t>ゼンネンドヒ</t>
    </rPh>
    <rPh sb="185" eb="187">
      <t>ゾウガク</t>
    </rPh>
    <rPh sb="208" eb="210">
      <t>ゲンカ</t>
    </rPh>
    <rPh sb="224" eb="225">
      <t>オモ</t>
    </rPh>
    <rPh sb="226" eb="228">
      <t>ヨウイン</t>
    </rPh>
    <rPh sb="241" eb="243">
      <t>ハイスイ</t>
    </rPh>
    <rPh sb="243" eb="245">
      <t>シセツ</t>
    </rPh>
    <rPh sb="246" eb="248">
      <t>ロウスイ</t>
    </rPh>
    <rPh sb="248" eb="249">
      <t>カン</t>
    </rPh>
    <rPh sb="250" eb="252">
      <t>シュウゼン</t>
    </rPh>
    <rPh sb="252" eb="253">
      <t>トウ</t>
    </rPh>
    <rPh sb="254" eb="256">
      <t>ハイスイ</t>
    </rPh>
    <rPh sb="256" eb="257">
      <t>オヨ</t>
    </rPh>
    <rPh sb="258" eb="260">
      <t>キュウスイ</t>
    </rPh>
    <rPh sb="260" eb="262">
      <t>ヒヨウ</t>
    </rPh>
    <rPh sb="267" eb="269">
      <t>エイキョウ</t>
    </rPh>
    <rPh sb="273" eb="275">
      <t>リョウキン</t>
    </rPh>
    <rPh sb="275" eb="277">
      <t>カイシュウ</t>
    </rPh>
    <rPh sb="277" eb="278">
      <t>リツ</t>
    </rPh>
    <rPh sb="283" eb="285">
      <t>ネンド</t>
    </rPh>
    <rPh sb="291" eb="292">
      <t>タッ</t>
    </rPh>
    <rPh sb="451" eb="453">
      <t>キサイ</t>
    </rPh>
    <rPh sb="544" eb="547">
      <t>フッツシ</t>
    </rPh>
    <rPh sb="548" eb="550">
      <t>キンリン</t>
    </rPh>
    <rPh sb="550" eb="552">
      <t>スイドウ</t>
    </rPh>
    <rPh sb="552" eb="555">
      <t>ジギョウタイ</t>
    </rPh>
    <rPh sb="556" eb="558">
      <t>ヘイセイ</t>
    </rPh>
    <rPh sb="560" eb="561">
      <t>ネン</t>
    </rPh>
    <rPh sb="562" eb="563">
      <t>ガツ</t>
    </rPh>
    <rPh sb="564" eb="566">
      <t>トウゴウ</t>
    </rPh>
    <rPh sb="572" eb="574">
      <t>トウゴウ</t>
    </rPh>
    <rPh sb="581" eb="583">
      <t>フヨウ</t>
    </rPh>
    <rPh sb="583" eb="585">
      <t>シサン</t>
    </rPh>
    <rPh sb="586" eb="588">
      <t>ジョキャク</t>
    </rPh>
    <rPh sb="600" eb="603">
      <t>ホジョキン</t>
    </rPh>
    <rPh sb="604" eb="606">
      <t>ケンセツ</t>
    </rPh>
    <rPh sb="608" eb="610">
      <t>シサン</t>
    </rPh>
    <rPh sb="611" eb="613">
      <t>ジョキャク</t>
    </rPh>
    <rPh sb="629" eb="631">
      <t>サンシュツ</t>
    </rPh>
    <rPh sb="638" eb="640">
      <t>ツウネン</t>
    </rPh>
    <rPh sb="641" eb="643">
      <t>ヒカク</t>
    </rPh>
    <rPh sb="648" eb="650">
      <t>ジョキャク</t>
    </rPh>
    <rPh sb="651" eb="652">
      <t>トモナ</t>
    </rPh>
    <rPh sb="654" eb="656">
      <t>ハッセイ</t>
    </rPh>
    <rPh sb="658" eb="660">
      <t>チョウキ</t>
    </rPh>
    <rPh sb="660" eb="663">
      <t>マエウケキン</t>
    </rPh>
    <rPh sb="664" eb="666">
      <t>コウジョ</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</si>
</sst>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7">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
      <patternFill patternType="solid">
        <fgColor rgb="FFFFC0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77" fontId="0" fillId="6" borderId="5" xfId="1" applyNumberFormat="1" applyFont="1" applyFill="1" applyBorder="1" applyAlignment="1">
      <alignment vertical="center" shrinkToFit="1"/>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0.55000000000000004</c:v>
                </c:pt>
                <c:pt idx="1">
                  <c:v>0.81</c:v>
                </c:pt>
                <c:pt idx="2">
                  <c:v>0.65</c:v>
                </c:pt>
                <c:pt idx="3">
                  <c:v>1.2</c:v>
                </c:pt>
                <c:pt idx="4">
                  <c:v>0.4</c:v>
                </c:pt>
              </c:numCache>
            </c:numRef>
          </c:val>
          <c:extLst>
            <c:ext xmlns:c16="http://schemas.microsoft.com/office/drawing/2014/chart" uri="{C3380CC4-5D6E-409C-BE32-E72D297353CC}">
              <c16:uniqueId val="{00000000-7A91-41E4-B93B-80132E96F2E3}"/>
            </c:ext>
          </c:extLst>
        </c:ser>
        <c:dLbls>
          <c:showLegendKey val="0"/>
          <c:showVal val="0"/>
          <c:showCatName val="0"/>
          <c:showSerName val="0"/>
          <c:showPercent val="0"/>
          <c:showBubbleSize val="0"/>
        </c:dLbls>
        <c:gapWidth val="150"/>
        <c:axId val="483314320"/>
        <c:axId val="4833139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c:v>
                </c:pt>
                <c:pt idx="1">
                  <c:v>0.56000000000000005</c:v>
                </c:pt>
                <c:pt idx="2">
                  <c:v>0.61</c:v>
                </c:pt>
                <c:pt idx="3">
                  <c:v>0.51</c:v>
                </c:pt>
                <c:pt idx="4">
                  <c:v>0.57999999999999996</c:v>
                </c:pt>
              </c:numCache>
            </c:numRef>
          </c:val>
          <c:smooth val="0"/>
          <c:extLst>
            <c:ext xmlns:c16="http://schemas.microsoft.com/office/drawing/2014/chart" uri="{C3380CC4-5D6E-409C-BE32-E72D297353CC}">
              <c16:uniqueId val="{00000001-7A91-41E4-B93B-80132E96F2E3}"/>
            </c:ext>
          </c:extLst>
        </c:ser>
        <c:dLbls>
          <c:showLegendKey val="0"/>
          <c:showVal val="0"/>
          <c:showCatName val="0"/>
          <c:showSerName val="0"/>
          <c:showPercent val="0"/>
          <c:showBubbleSize val="0"/>
        </c:dLbls>
        <c:marker val="1"/>
        <c:smooth val="0"/>
        <c:axId val="483314320"/>
        <c:axId val="483313928"/>
      </c:lineChart>
      <c:dateAx>
        <c:axId val="483314320"/>
        <c:scaling>
          <c:orientation val="minMax"/>
        </c:scaling>
        <c:delete val="1"/>
        <c:axPos val="b"/>
        <c:numFmt formatCode="ge" sourceLinked="1"/>
        <c:majorTickMark val="none"/>
        <c:minorTickMark val="none"/>
        <c:tickLblPos val="none"/>
        <c:crossAx val="483313928"/>
        <c:crosses val="autoZero"/>
        <c:auto val="1"/>
        <c:lblOffset val="100"/>
        <c:baseTimeUnit val="years"/>
      </c:dateAx>
      <c:valAx>
        <c:axId val="4833139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83314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104.18</c:v>
                </c:pt>
                <c:pt idx="1">
                  <c:v>101.69</c:v>
                </c:pt>
                <c:pt idx="2">
                  <c:v>102.54</c:v>
                </c:pt>
                <c:pt idx="3">
                  <c:v>105.54</c:v>
                </c:pt>
                <c:pt idx="4">
                  <c:v>171.32</c:v>
                </c:pt>
              </c:numCache>
            </c:numRef>
          </c:val>
          <c:extLst>
            <c:ext xmlns:c16="http://schemas.microsoft.com/office/drawing/2014/chart" uri="{C3380CC4-5D6E-409C-BE32-E72D297353CC}">
              <c16:uniqueId val="{00000000-10E7-4E29-B216-D130BC2D24CC}"/>
            </c:ext>
          </c:extLst>
        </c:ser>
        <c:dLbls>
          <c:showLegendKey val="0"/>
          <c:showVal val="0"/>
          <c:showCatName val="0"/>
          <c:showSerName val="0"/>
          <c:showPercent val="0"/>
          <c:showBubbleSize val="0"/>
        </c:dLbls>
        <c:gapWidth val="150"/>
        <c:axId val="483313536"/>
        <c:axId val="483314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109.04</c:v>
                </c:pt>
                <c:pt idx="1">
                  <c:v>109.64</c:v>
                </c:pt>
                <c:pt idx="2">
                  <c:v>110.95</c:v>
                </c:pt>
                <c:pt idx="3">
                  <c:v>110.68</c:v>
                </c:pt>
                <c:pt idx="4">
                  <c:v>110.66</c:v>
                </c:pt>
              </c:numCache>
            </c:numRef>
          </c:val>
          <c:smooth val="0"/>
          <c:extLst>
            <c:ext xmlns:c16="http://schemas.microsoft.com/office/drawing/2014/chart" uri="{C3380CC4-5D6E-409C-BE32-E72D297353CC}">
              <c16:uniqueId val="{00000001-10E7-4E29-B216-D130BC2D24CC}"/>
            </c:ext>
          </c:extLst>
        </c:ser>
        <c:dLbls>
          <c:showLegendKey val="0"/>
          <c:showVal val="0"/>
          <c:showCatName val="0"/>
          <c:showSerName val="0"/>
          <c:showPercent val="0"/>
          <c:showBubbleSize val="0"/>
        </c:dLbls>
        <c:marker val="1"/>
        <c:smooth val="0"/>
        <c:axId val="483313536"/>
        <c:axId val="483314712"/>
      </c:lineChart>
      <c:dateAx>
        <c:axId val="483313536"/>
        <c:scaling>
          <c:orientation val="minMax"/>
        </c:scaling>
        <c:delete val="1"/>
        <c:axPos val="b"/>
        <c:numFmt formatCode="ge" sourceLinked="1"/>
        <c:majorTickMark val="none"/>
        <c:minorTickMark val="none"/>
        <c:tickLblPos val="none"/>
        <c:crossAx val="483314712"/>
        <c:crosses val="autoZero"/>
        <c:auto val="1"/>
        <c:lblOffset val="100"/>
        <c:baseTimeUnit val="years"/>
      </c:dateAx>
      <c:valAx>
        <c:axId val="4833147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83313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52.26</c:v>
                </c:pt>
                <c:pt idx="1">
                  <c:v>55.33</c:v>
                </c:pt>
                <c:pt idx="2">
                  <c:v>53.71</c:v>
                </c:pt>
                <c:pt idx="3">
                  <c:v>54.12</c:v>
                </c:pt>
                <c:pt idx="4">
                  <c:v>56.08</c:v>
                </c:pt>
              </c:numCache>
            </c:numRef>
          </c:val>
          <c:extLst>
            <c:ext xmlns:c16="http://schemas.microsoft.com/office/drawing/2014/chart" uri="{C3380CC4-5D6E-409C-BE32-E72D297353CC}">
              <c16:uniqueId val="{00000000-37E0-415D-8F99-D280AF7589DD}"/>
            </c:ext>
          </c:extLst>
        </c:ser>
        <c:dLbls>
          <c:showLegendKey val="0"/>
          <c:showVal val="0"/>
          <c:showCatName val="0"/>
          <c:showSerName val="0"/>
          <c:showPercent val="0"/>
          <c:showBubbleSize val="0"/>
        </c:dLbls>
        <c:gapWidth val="150"/>
        <c:axId val="483310008"/>
        <c:axId val="4833088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44.31</c:v>
                </c:pt>
                <c:pt idx="1">
                  <c:v>45.75</c:v>
                </c:pt>
                <c:pt idx="2">
                  <c:v>46.9</c:v>
                </c:pt>
                <c:pt idx="3">
                  <c:v>47.28</c:v>
                </c:pt>
                <c:pt idx="4">
                  <c:v>47.66</c:v>
                </c:pt>
              </c:numCache>
            </c:numRef>
          </c:val>
          <c:smooth val="0"/>
          <c:extLst>
            <c:ext xmlns:c16="http://schemas.microsoft.com/office/drawing/2014/chart" uri="{C3380CC4-5D6E-409C-BE32-E72D297353CC}">
              <c16:uniqueId val="{00000001-37E0-415D-8F99-D280AF7589DD}"/>
            </c:ext>
          </c:extLst>
        </c:ser>
        <c:dLbls>
          <c:showLegendKey val="0"/>
          <c:showVal val="0"/>
          <c:showCatName val="0"/>
          <c:showSerName val="0"/>
          <c:showPercent val="0"/>
          <c:showBubbleSize val="0"/>
        </c:dLbls>
        <c:marker val="1"/>
        <c:smooth val="0"/>
        <c:axId val="483310008"/>
        <c:axId val="483308832"/>
      </c:lineChart>
      <c:dateAx>
        <c:axId val="483310008"/>
        <c:scaling>
          <c:orientation val="minMax"/>
        </c:scaling>
        <c:delete val="1"/>
        <c:axPos val="b"/>
        <c:numFmt formatCode="ge" sourceLinked="1"/>
        <c:majorTickMark val="none"/>
        <c:minorTickMark val="none"/>
        <c:tickLblPos val="none"/>
        <c:crossAx val="483308832"/>
        <c:crosses val="autoZero"/>
        <c:auto val="1"/>
        <c:lblOffset val="100"/>
        <c:baseTimeUnit val="years"/>
      </c:dateAx>
      <c:valAx>
        <c:axId val="483308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833100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52.15</c:v>
                </c:pt>
                <c:pt idx="1">
                  <c:v>52.35</c:v>
                </c:pt>
                <c:pt idx="2">
                  <c:v>51.52</c:v>
                </c:pt>
                <c:pt idx="3">
                  <c:v>48.97</c:v>
                </c:pt>
                <c:pt idx="4">
                  <c:v>37.99</c:v>
                </c:pt>
              </c:numCache>
            </c:numRef>
          </c:val>
          <c:extLst>
            <c:ext xmlns:c16="http://schemas.microsoft.com/office/drawing/2014/chart" uri="{C3380CC4-5D6E-409C-BE32-E72D297353CC}">
              <c16:uniqueId val="{00000000-6722-423C-8CC3-A540B59A7C99}"/>
            </c:ext>
          </c:extLst>
        </c:ser>
        <c:dLbls>
          <c:showLegendKey val="0"/>
          <c:showVal val="0"/>
          <c:showCatName val="0"/>
          <c:showSerName val="0"/>
          <c:showPercent val="0"/>
          <c:showBubbleSize val="0"/>
        </c:dLbls>
        <c:gapWidth val="150"/>
        <c:axId val="483302168"/>
        <c:axId val="483305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10.09</c:v>
                </c:pt>
                <c:pt idx="1">
                  <c:v>10.54</c:v>
                </c:pt>
                <c:pt idx="2">
                  <c:v>12.03</c:v>
                </c:pt>
                <c:pt idx="3">
                  <c:v>12.19</c:v>
                </c:pt>
                <c:pt idx="4">
                  <c:v>15.1</c:v>
                </c:pt>
              </c:numCache>
            </c:numRef>
          </c:val>
          <c:smooth val="0"/>
          <c:extLst>
            <c:ext xmlns:c16="http://schemas.microsoft.com/office/drawing/2014/chart" uri="{C3380CC4-5D6E-409C-BE32-E72D297353CC}">
              <c16:uniqueId val="{00000001-6722-423C-8CC3-A540B59A7C99}"/>
            </c:ext>
          </c:extLst>
        </c:ser>
        <c:dLbls>
          <c:showLegendKey val="0"/>
          <c:showVal val="0"/>
          <c:showCatName val="0"/>
          <c:showSerName val="0"/>
          <c:showPercent val="0"/>
          <c:showBubbleSize val="0"/>
        </c:dLbls>
        <c:marker val="1"/>
        <c:smooth val="0"/>
        <c:axId val="483302168"/>
        <c:axId val="483305304"/>
      </c:lineChart>
      <c:dateAx>
        <c:axId val="483302168"/>
        <c:scaling>
          <c:orientation val="minMax"/>
        </c:scaling>
        <c:delete val="1"/>
        <c:axPos val="b"/>
        <c:numFmt formatCode="ge" sourceLinked="1"/>
        <c:majorTickMark val="none"/>
        <c:minorTickMark val="none"/>
        <c:tickLblPos val="none"/>
        <c:crossAx val="483305304"/>
        <c:crosses val="autoZero"/>
        <c:auto val="1"/>
        <c:lblOffset val="100"/>
        <c:baseTimeUnit val="years"/>
      </c:dateAx>
      <c:valAx>
        <c:axId val="483305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83302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418-482D-B974-4F9DF5467268}"/>
            </c:ext>
          </c:extLst>
        </c:ser>
        <c:dLbls>
          <c:showLegendKey val="0"/>
          <c:showVal val="0"/>
          <c:showCatName val="0"/>
          <c:showSerName val="0"/>
          <c:showPercent val="0"/>
          <c:showBubbleSize val="0"/>
        </c:dLbls>
        <c:gapWidth val="150"/>
        <c:axId val="483310792"/>
        <c:axId val="4833045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3.77</c:v>
                </c:pt>
                <c:pt idx="1">
                  <c:v>3.62</c:v>
                </c:pt>
                <c:pt idx="2">
                  <c:v>3.91</c:v>
                </c:pt>
                <c:pt idx="3">
                  <c:v>3.56</c:v>
                </c:pt>
                <c:pt idx="4">
                  <c:v>2.74</c:v>
                </c:pt>
              </c:numCache>
            </c:numRef>
          </c:val>
          <c:smooth val="0"/>
          <c:extLst>
            <c:ext xmlns:c16="http://schemas.microsoft.com/office/drawing/2014/chart" uri="{C3380CC4-5D6E-409C-BE32-E72D297353CC}">
              <c16:uniqueId val="{00000001-6418-482D-B974-4F9DF5467268}"/>
            </c:ext>
          </c:extLst>
        </c:ser>
        <c:dLbls>
          <c:showLegendKey val="0"/>
          <c:showVal val="0"/>
          <c:showCatName val="0"/>
          <c:showSerName val="0"/>
          <c:showPercent val="0"/>
          <c:showBubbleSize val="0"/>
        </c:dLbls>
        <c:marker val="1"/>
        <c:smooth val="0"/>
        <c:axId val="483310792"/>
        <c:axId val="483304520"/>
      </c:lineChart>
      <c:dateAx>
        <c:axId val="483310792"/>
        <c:scaling>
          <c:orientation val="minMax"/>
        </c:scaling>
        <c:delete val="1"/>
        <c:axPos val="b"/>
        <c:numFmt formatCode="ge" sourceLinked="1"/>
        <c:majorTickMark val="none"/>
        <c:minorTickMark val="none"/>
        <c:tickLblPos val="none"/>
        <c:crossAx val="483304520"/>
        <c:crosses val="autoZero"/>
        <c:auto val="1"/>
        <c:lblOffset val="100"/>
        <c:baseTimeUnit val="years"/>
      </c:dateAx>
      <c:valAx>
        <c:axId val="48330452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83310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374.06</c:v>
                </c:pt>
                <c:pt idx="1">
                  <c:v>390.93</c:v>
                </c:pt>
                <c:pt idx="2">
                  <c:v>372.42</c:v>
                </c:pt>
                <c:pt idx="3">
                  <c:v>390.01</c:v>
                </c:pt>
                <c:pt idx="4">
                  <c:v>300.8</c:v>
                </c:pt>
              </c:numCache>
            </c:numRef>
          </c:val>
          <c:extLst>
            <c:ext xmlns:c16="http://schemas.microsoft.com/office/drawing/2014/chart" uri="{C3380CC4-5D6E-409C-BE32-E72D297353CC}">
              <c16:uniqueId val="{00000000-97B9-4814-9CE1-9607A248212D}"/>
            </c:ext>
          </c:extLst>
        </c:ser>
        <c:dLbls>
          <c:showLegendKey val="0"/>
          <c:showVal val="0"/>
          <c:showCatName val="0"/>
          <c:showSerName val="0"/>
          <c:showPercent val="0"/>
          <c:showBubbleSize val="0"/>
        </c:dLbls>
        <c:gapWidth val="150"/>
        <c:axId val="483311184"/>
        <c:axId val="4833080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382.09</c:v>
                </c:pt>
                <c:pt idx="1">
                  <c:v>371.31</c:v>
                </c:pt>
                <c:pt idx="2">
                  <c:v>377.63</c:v>
                </c:pt>
                <c:pt idx="3">
                  <c:v>357.34</c:v>
                </c:pt>
                <c:pt idx="4">
                  <c:v>366.03</c:v>
                </c:pt>
              </c:numCache>
            </c:numRef>
          </c:val>
          <c:smooth val="0"/>
          <c:extLst>
            <c:ext xmlns:c16="http://schemas.microsoft.com/office/drawing/2014/chart" uri="{C3380CC4-5D6E-409C-BE32-E72D297353CC}">
              <c16:uniqueId val="{00000001-97B9-4814-9CE1-9607A248212D}"/>
            </c:ext>
          </c:extLst>
        </c:ser>
        <c:dLbls>
          <c:showLegendKey val="0"/>
          <c:showVal val="0"/>
          <c:showCatName val="0"/>
          <c:showSerName val="0"/>
          <c:showPercent val="0"/>
          <c:showBubbleSize val="0"/>
        </c:dLbls>
        <c:marker val="1"/>
        <c:smooth val="0"/>
        <c:axId val="483311184"/>
        <c:axId val="483308048"/>
      </c:lineChart>
      <c:dateAx>
        <c:axId val="483311184"/>
        <c:scaling>
          <c:orientation val="minMax"/>
        </c:scaling>
        <c:delete val="1"/>
        <c:axPos val="b"/>
        <c:numFmt formatCode="ge" sourceLinked="1"/>
        <c:majorTickMark val="none"/>
        <c:minorTickMark val="none"/>
        <c:tickLblPos val="none"/>
        <c:crossAx val="483308048"/>
        <c:crosses val="autoZero"/>
        <c:auto val="1"/>
        <c:lblOffset val="100"/>
        <c:baseTimeUnit val="years"/>
      </c:dateAx>
      <c:valAx>
        <c:axId val="48330804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833111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349.56</c:v>
                </c:pt>
                <c:pt idx="1">
                  <c:v>360.26</c:v>
                </c:pt>
                <c:pt idx="2">
                  <c:v>360.43</c:v>
                </c:pt>
                <c:pt idx="3">
                  <c:v>364.49</c:v>
                </c:pt>
                <c:pt idx="4">
                  <c:v>368.39</c:v>
                </c:pt>
              </c:numCache>
            </c:numRef>
          </c:val>
          <c:extLst>
            <c:ext xmlns:c16="http://schemas.microsoft.com/office/drawing/2014/chart" uri="{C3380CC4-5D6E-409C-BE32-E72D297353CC}">
              <c16:uniqueId val="{00000000-D4D4-45CD-9F9C-57CE01A70103}"/>
            </c:ext>
          </c:extLst>
        </c:ser>
        <c:dLbls>
          <c:showLegendKey val="0"/>
          <c:showVal val="0"/>
          <c:showCatName val="0"/>
          <c:showSerName val="0"/>
          <c:showPercent val="0"/>
          <c:showBubbleSize val="0"/>
        </c:dLbls>
        <c:gapWidth val="150"/>
        <c:axId val="483307264"/>
        <c:axId val="483309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385.06</c:v>
                </c:pt>
                <c:pt idx="1">
                  <c:v>373.09</c:v>
                </c:pt>
                <c:pt idx="2">
                  <c:v>364.71</c:v>
                </c:pt>
                <c:pt idx="3">
                  <c:v>373.69</c:v>
                </c:pt>
                <c:pt idx="4">
                  <c:v>370.12</c:v>
                </c:pt>
              </c:numCache>
            </c:numRef>
          </c:val>
          <c:smooth val="0"/>
          <c:extLst>
            <c:ext xmlns:c16="http://schemas.microsoft.com/office/drawing/2014/chart" uri="{C3380CC4-5D6E-409C-BE32-E72D297353CC}">
              <c16:uniqueId val="{00000001-D4D4-45CD-9F9C-57CE01A70103}"/>
            </c:ext>
          </c:extLst>
        </c:ser>
        <c:dLbls>
          <c:showLegendKey val="0"/>
          <c:showVal val="0"/>
          <c:showCatName val="0"/>
          <c:showSerName val="0"/>
          <c:showPercent val="0"/>
          <c:showBubbleSize val="0"/>
        </c:dLbls>
        <c:marker val="1"/>
        <c:smooth val="0"/>
        <c:axId val="483307264"/>
        <c:axId val="483309224"/>
      </c:lineChart>
      <c:dateAx>
        <c:axId val="483307264"/>
        <c:scaling>
          <c:orientation val="minMax"/>
        </c:scaling>
        <c:delete val="1"/>
        <c:axPos val="b"/>
        <c:numFmt formatCode="ge" sourceLinked="1"/>
        <c:majorTickMark val="none"/>
        <c:minorTickMark val="none"/>
        <c:tickLblPos val="none"/>
        <c:crossAx val="483309224"/>
        <c:crosses val="autoZero"/>
        <c:auto val="1"/>
        <c:lblOffset val="100"/>
        <c:baseTimeUnit val="years"/>
      </c:dateAx>
      <c:valAx>
        <c:axId val="4833092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83307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96.41</c:v>
                </c:pt>
                <c:pt idx="1">
                  <c:v>96.95</c:v>
                </c:pt>
                <c:pt idx="2">
                  <c:v>97.32</c:v>
                </c:pt>
                <c:pt idx="3">
                  <c:v>101.42</c:v>
                </c:pt>
                <c:pt idx="4">
                  <c:v>95.31</c:v>
                </c:pt>
              </c:numCache>
            </c:numRef>
          </c:val>
          <c:extLst>
            <c:ext xmlns:c16="http://schemas.microsoft.com/office/drawing/2014/chart" uri="{C3380CC4-5D6E-409C-BE32-E72D297353CC}">
              <c16:uniqueId val="{00000000-E5FC-490A-9B4C-5894915A5AE0}"/>
            </c:ext>
          </c:extLst>
        </c:ser>
        <c:dLbls>
          <c:showLegendKey val="0"/>
          <c:showVal val="0"/>
          <c:showCatName val="0"/>
          <c:showSerName val="0"/>
          <c:showPercent val="0"/>
          <c:showBubbleSize val="0"/>
        </c:dLbls>
        <c:gapWidth val="150"/>
        <c:axId val="483301384"/>
        <c:axId val="4833049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99.07</c:v>
                </c:pt>
                <c:pt idx="1">
                  <c:v>99.99</c:v>
                </c:pt>
                <c:pt idx="2">
                  <c:v>100.65</c:v>
                </c:pt>
                <c:pt idx="3">
                  <c:v>99.87</c:v>
                </c:pt>
                <c:pt idx="4">
                  <c:v>100.42</c:v>
                </c:pt>
              </c:numCache>
            </c:numRef>
          </c:val>
          <c:smooth val="0"/>
          <c:extLst>
            <c:ext xmlns:c16="http://schemas.microsoft.com/office/drawing/2014/chart" uri="{C3380CC4-5D6E-409C-BE32-E72D297353CC}">
              <c16:uniqueId val="{00000001-E5FC-490A-9B4C-5894915A5AE0}"/>
            </c:ext>
          </c:extLst>
        </c:ser>
        <c:dLbls>
          <c:showLegendKey val="0"/>
          <c:showVal val="0"/>
          <c:showCatName val="0"/>
          <c:showSerName val="0"/>
          <c:showPercent val="0"/>
          <c:showBubbleSize val="0"/>
        </c:dLbls>
        <c:marker val="1"/>
        <c:smooth val="0"/>
        <c:axId val="483301384"/>
        <c:axId val="483304912"/>
      </c:lineChart>
      <c:dateAx>
        <c:axId val="483301384"/>
        <c:scaling>
          <c:orientation val="minMax"/>
        </c:scaling>
        <c:delete val="1"/>
        <c:axPos val="b"/>
        <c:numFmt formatCode="ge" sourceLinked="1"/>
        <c:majorTickMark val="none"/>
        <c:minorTickMark val="none"/>
        <c:tickLblPos val="none"/>
        <c:crossAx val="483304912"/>
        <c:crosses val="autoZero"/>
        <c:auto val="1"/>
        <c:lblOffset val="100"/>
        <c:baseTimeUnit val="years"/>
      </c:dateAx>
      <c:valAx>
        <c:axId val="4833049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83301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291.51</c:v>
                </c:pt>
                <c:pt idx="1">
                  <c:v>289.94</c:v>
                </c:pt>
                <c:pt idx="2">
                  <c:v>289.37</c:v>
                </c:pt>
                <c:pt idx="3">
                  <c:v>280.14999999999998</c:v>
                </c:pt>
                <c:pt idx="4">
                  <c:v>298.42</c:v>
                </c:pt>
              </c:numCache>
            </c:numRef>
          </c:val>
          <c:extLst>
            <c:ext xmlns:c16="http://schemas.microsoft.com/office/drawing/2014/chart" uri="{C3380CC4-5D6E-409C-BE32-E72D297353CC}">
              <c16:uniqueId val="{00000000-9AE8-45C8-A6A0-449DD1CC264C}"/>
            </c:ext>
          </c:extLst>
        </c:ser>
        <c:dLbls>
          <c:showLegendKey val="0"/>
          <c:showVal val="0"/>
          <c:showCatName val="0"/>
          <c:showSerName val="0"/>
          <c:showPercent val="0"/>
          <c:showBubbleSize val="0"/>
        </c:dLbls>
        <c:gapWidth val="150"/>
        <c:axId val="481257648"/>
        <c:axId val="4812525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173.03</c:v>
                </c:pt>
                <c:pt idx="1">
                  <c:v>171.15</c:v>
                </c:pt>
                <c:pt idx="2">
                  <c:v>170.19</c:v>
                </c:pt>
                <c:pt idx="3">
                  <c:v>171.81</c:v>
                </c:pt>
                <c:pt idx="4">
                  <c:v>171.67</c:v>
                </c:pt>
              </c:numCache>
            </c:numRef>
          </c:val>
          <c:smooth val="0"/>
          <c:extLst>
            <c:ext xmlns:c16="http://schemas.microsoft.com/office/drawing/2014/chart" uri="{C3380CC4-5D6E-409C-BE32-E72D297353CC}">
              <c16:uniqueId val="{00000001-9AE8-45C8-A6A0-449DD1CC264C}"/>
            </c:ext>
          </c:extLst>
        </c:ser>
        <c:dLbls>
          <c:showLegendKey val="0"/>
          <c:showVal val="0"/>
          <c:showCatName val="0"/>
          <c:showSerName val="0"/>
          <c:showPercent val="0"/>
          <c:showBubbleSize val="0"/>
        </c:dLbls>
        <c:marker val="1"/>
        <c:smooth val="0"/>
        <c:axId val="481257648"/>
        <c:axId val="481252552"/>
      </c:lineChart>
      <c:dateAx>
        <c:axId val="481257648"/>
        <c:scaling>
          <c:orientation val="minMax"/>
        </c:scaling>
        <c:delete val="1"/>
        <c:axPos val="b"/>
        <c:numFmt formatCode="ge" sourceLinked="1"/>
        <c:majorTickMark val="none"/>
        <c:minorTickMark val="none"/>
        <c:tickLblPos val="none"/>
        <c:crossAx val="481252552"/>
        <c:crosses val="autoZero"/>
        <c:auto val="1"/>
        <c:lblOffset val="100"/>
        <c:baseTimeUnit val="years"/>
      </c:dateAx>
      <c:valAx>
        <c:axId val="4812525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812576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55.4</c:v>
                </c:pt>
                <c:pt idx="1">
                  <c:v>50.66</c:v>
                </c:pt>
                <c:pt idx="2">
                  <c:v>50.15</c:v>
                </c:pt>
                <c:pt idx="3">
                  <c:v>50.45</c:v>
                </c:pt>
                <c:pt idx="4">
                  <c:v>49.25</c:v>
                </c:pt>
              </c:numCache>
            </c:numRef>
          </c:val>
          <c:extLst>
            <c:ext xmlns:c16="http://schemas.microsoft.com/office/drawing/2014/chart" uri="{C3380CC4-5D6E-409C-BE32-E72D297353CC}">
              <c16:uniqueId val="{00000000-68FD-456E-95D6-341120ED9E67}"/>
            </c:ext>
          </c:extLst>
        </c:ser>
        <c:dLbls>
          <c:showLegendKey val="0"/>
          <c:showVal val="0"/>
          <c:showCatName val="0"/>
          <c:showSerName val="0"/>
          <c:showPercent val="0"/>
          <c:showBubbleSize val="0"/>
        </c:dLbls>
        <c:gapWidth val="150"/>
        <c:axId val="481253336"/>
        <c:axId val="48125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58.58</c:v>
                </c:pt>
                <c:pt idx="1">
                  <c:v>58.53</c:v>
                </c:pt>
                <c:pt idx="2">
                  <c:v>59.01</c:v>
                </c:pt>
                <c:pt idx="3">
                  <c:v>60.03</c:v>
                </c:pt>
                <c:pt idx="4">
                  <c:v>59.74</c:v>
                </c:pt>
              </c:numCache>
            </c:numRef>
          </c:val>
          <c:smooth val="0"/>
          <c:extLst>
            <c:ext xmlns:c16="http://schemas.microsoft.com/office/drawing/2014/chart" uri="{C3380CC4-5D6E-409C-BE32-E72D297353CC}">
              <c16:uniqueId val="{00000001-68FD-456E-95D6-341120ED9E67}"/>
            </c:ext>
          </c:extLst>
        </c:ser>
        <c:dLbls>
          <c:showLegendKey val="0"/>
          <c:showVal val="0"/>
          <c:showCatName val="0"/>
          <c:showSerName val="0"/>
          <c:showPercent val="0"/>
          <c:showBubbleSize val="0"/>
        </c:dLbls>
        <c:marker val="1"/>
        <c:smooth val="0"/>
        <c:axId val="481253336"/>
        <c:axId val="481253728"/>
      </c:lineChart>
      <c:dateAx>
        <c:axId val="481253336"/>
        <c:scaling>
          <c:orientation val="minMax"/>
        </c:scaling>
        <c:delete val="1"/>
        <c:axPos val="b"/>
        <c:numFmt formatCode="ge" sourceLinked="1"/>
        <c:majorTickMark val="none"/>
        <c:minorTickMark val="none"/>
        <c:tickLblPos val="none"/>
        <c:crossAx val="481253728"/>
        <c:crosses val="autoZero"/>
        <c:auto val="1"/>
        <c:lblOffset val="100"/>
        <c:baseTimeUnit val="years"/>
      </c:dateAx>
      <c:valAx>
        <c:axId val="48125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81253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80.7</c:v>
                </c:pt>
                <c:pt idx="1">
                  <c:v>80.5</c:v>
                </c:pt>
                <c:pt idx="2">
                  <c:v>80.39</c:v>
                </c:pt>
                <c:pt idx="3">
                  <c:v>80.27</c:v>
                </c:pt>
                <c:pt idx="4">
                  <c:v>79.709999999999994</c:v>
                </c:pt>
              </c:numCache>
            </c:numRef>
          </c:val>
          <c:extLst>
            <c:ext xmlns:c16="http://schemas.microsoft.com/office/drawing/2014/chart" uri="{C3380CC4-5D6E-409C-BE32-E72D297353CC}">
              <c16:uniqueId val="{00000000-96F6-41E0-AC6A-091F39ED6777}"/>
            </c:ext>
          </c:extLst>
        </c:ser>
        <c:dLbls>
          <c:showLegendKey val="0"/>
          <c:showVal val="0"/>
          <c:showCatName val="0"/>
          <c:showSerName val="0"/>
          <c:showPercent val="0"/>
          <c:showBubbleSize val="0"/>
        </c:dLbls>
        <c:gapWidth val="150"/>
        <c:axId val="481258824"/>
        <c:axId val="4812549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85.23</c:v>
                </c:pt>
                <c:pt idx="1">
                  <c:v>85.26</c:v>
                </c:pt>
                <c:pt idx="2">
                  <c:v>85.37</c:v>
                </c:pt>
                <c:pt idx="3">
                  <c:v>84.81</c:v>
                </c:pt>
                <c:pt idx="4">
                  <c:v>84.8</c:v>
                </c:pt>
              </c:numCache>
            </c:numRef>
          </c:val>
          <c:smooth val="0"/>
          <c:extLst>
            <c:ext xmlns:c16="http://schemas.microsoft.com/office/drawing/2014/chart" uri="{C3380CC4-5D6E-409C-BE32-E72D297353CC}">
              <c16:uniqueId val="{00000001-96F6-41E0-AC6A-091F39ED6777}"/>
            </c:ext>
          </c:extLst>
        </c:ser>
        <c:dLbls>
          <c:showLegendKey val="0"/>
          <c:showVal val="0"/>
          <c:showCatName val="0"/>
          <c:showSerName val="0"/>
          <c:showPercent val="0"/>
          <c:showBubbleSize val="0"/>
        </c:dLbls>
        <c:marker val="1"/>
        <c:smooth val="0"/>
        <c:axId val="481258824"/>
        <c:axId val="481254904"/>
      </c:lineChart>
      <c:dateAx>
        <c:axId val="481258824"/>
        <c:scaling>
          <c:orientation val="minMax"/>
        </c:scaling>
        <c:delete val="1"/>
        <c:axPos val="b"/>
        <c:numFmt formatCode="ge" sourceLinked="1"/>
        <c:majorTickMark val="none"/>
        <c:minorTickMark val="none"/>
        <c:tickLblPos val="none"/>
        <c:crossAx val="481254904"/>
        <c:crosses val="autoZero"/>
        <c:auto val="1"/>
        <c:lblOffset val="100"/>
        <c:baseTimeUnit val="years"/>
      </c:dateAx>
      <c:valAx>
        <c:axId val="481254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81258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row>
    <row r="3" spans="1:78" ht="9.75" customHeight="1" x14ac:dyDescent="0.15">
      <c r="A3" s="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row>
    <row r="4" spans="1:78" ht="9.75" customHeight="1" x14ac:dyDescent="0.15">
      <c r="A4" s="2"/>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5" t="str">
        <f>データ!H6</f>
        <v>千葉県　富津市</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6"/>
      <c r="AE6" s="86"/>
      <c r="AF6" s="86"/>
      <c r="AG6" s="8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4"/>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3"/>
      <c r="BK7" s="3"/>
      <c r="BL7" s="5" t="s">
        <v>9</v>
      </c>
      <c r="BM7" s="6"/>
      <c r="BN7" s="6"/>
      <c r="BO7" s="6"/>
      <c r="BP7" s="6"/>
      <c r="BQ7" s="6"/>
      <c r="BR7" s="6"/>
      <c r="BS7" s="6"/>
      <c r="BT7" s="6"/>
      <c r="BU7" s="6"/>
      <c r="BV7" s="6"/>
      <c r="BW7" s="6"/>
      <c r="BX7" s="6"/>
      <c r="BY7" s="7"/>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A5</v>
      </c>
      <c r="X8" s="83"/>
      <c r="Y8" s="83"/>
      <c r="Z8" s="83"/>
      <c r="AA8" s="83"/>
      <c r="AB8" s="83"/>
      <c r="AC8" s="83"/>
      <c r="AD8" s="83" t="str">
        <f>データ!$M$6</f>
        <v>非設置</v>
      </c>
      <c r="AE8" s="83"/>
      <c r="AF8" s="83"/>
      <c r="AG8" s="83"/>
      <c r="AH8" s="83"/>
      <c r="AI8" s="83"/>
      <c r="AJ8" s="83"/>
      <c r="AK8" s="4"/>
      <c r="AL8" s="71">
        <f>データ!$R$6</f>
        <v>44798</v>
      </c>
      <c r="AM8" s="71"/>
      <c r="AN8" s="71"/>
      <c r="AO8" s="71"/>
      <c r="AP8" s="71"/>
      <c r="AQ8" s="71"/>
      <c r="AR8" s="71"/>
      <c r="AS8" s="71"/>
      <c r="AT8" s="67">
        <f>データ!$S$6</f>
        <v>205.53</v>
      </c>
      <c r="AU8" s="68"/>
      <c r="AV8" s="68"/>
      <c r="AW8" s="68"/>
      <c r="AX8" s="68"/>
      <c r="AY8" s="68"/>
      <c r="AZ8" s="68"/>
      <c r="BA8" s="68"/>
      <c r="BB8" s="70">
        <f>データ!$T$6</f>
        <v>217.96</v>
      </c>
      <c r="BC8" s="70"/>
      <c r="BD8" s="70"/>
      <c r="BE8" s="70"/>
      <c r="BF8" s="70"/>
      <c r="BG8" s="70"/>
      <c r="BH8" s="70"/>
      <c r="BI8" s="70"/>
      <c r="BJ8" s="3"/>
      <c r="BK8" s="3"/>
      <c r="BL8" s="74" t="s">
        <v>10</v>
      </c>
      <c r="BM8" s="75"/>
      <c r="BN8" s="8" t="s">
        <v>11</v>
      </c>
      <c r="BO8" s="9"/>
      <c r="BP8" s="9"/>
      <c r="BQ8" s="9"/>
      <c r="BR8" s="9"/>
      <c r="BS8" s="9"/>
      <c r="BT8" s="9"/>
      <c r="BU8" s="9"/>
      <c r="BV8" s="9"/>
      <c r="BW8" s="9"/>
      <c r="BX8" s="9"/>
      <c r="BY8" s="10"/>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4"/>
      <c r="AI9" s="4"/>
      <c r="AJ9" s="4"/>
      <c r="AK9" s="4"/>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3"/>
      <c r="BK9" s="3"/>
      <c r="BL9" s="65" t="s">
        <v>19</v>
      </c>
      <c r="BM9" s="66"/>
      <c r="BN9" s="11" t="s">
        <v>20</v>
      </c>
      <c r="BO9" s="12"/>
      <c r="BP9" s="12"/>
      <c r="BQ9" s="12"/>
      <c r="BR9" s="12"/>
      <c r="BS9" s="12"/>
      <c r="BT9" s="12"/>
      <c r="BU9" s="12"/>
      <c r="BV9" s="12"/>
      <c r="BW9" s="12"/>
      <c r="BX9" s="12"/>
      <c r="BY9" s="13"/>
    </row>
    <row r="10" spans="1:78" ht="18.75" customHeight="1" x14ac:dyDescent="0.15">
      <c r="A10" s="2"/>
      <c r="B10" s="67" t="str">
        <f>データ!$N$6</f>
        <v>-</v>
      </c>
      <c r="C10" s="68"/>
      <c r="D10" s="68"/>
      <c r="E10" s="68"/>
      <c r="F10" s="68"/>
      <c r="G10" s="68"/>
      <c r="H10" s="68"/>
      <c r="I10" s="67">
        <f>データ!$O$6</f>
        <v>53.38</v>
      </c>
      <c r="J10" s="68"/>
      <c r="K10" s="68"/>
      <c r="L10" s="68"/>
      <c r="M10" s="68"/>
      <c r="N10" s="68"/>
      <c r="O10" s="69"/>
      <c r="P10" s="70">
        <f>データ!$P$6</f>
        <v>95.5</v>
      </c>
      <c r="Q10" s="70"/>
      <c r="R10" s="70"/>
      <c r="S10" s="70"/>
      <c r="T10" s="70"/>
      <c r="U10" s="70"/>
      <c r="V10" s="70"/>
      <c r="W10" s="71">
        <f>データ!$Q$6</f>
        <v>3078</v>
      </c>
      <c r="X10" s="71"/>
      <c r="Y10" s="71"/>
      <c r="Z10" s="71"/>
      <c r="AA10" s="71"/>
      <c r="AB10" s="71"/>
      <c r="AC10" s="71"/>
      <c r="AD10" s="2"/>
      <c r="AE10" s="2"/>
      <c r="AF10" s="2"/>
      <c r="AG10" s="2"/>
      <c r="AH10" s="4"/>
      <c r="AI10" s="4"/>
      <c r="AJ10" s="4"/>
      <c r="AK10" s="4"/>
      <c r="AL10" s="71">
        <f>データ!$U$6</f>
        <v>41499</v>
      </c>
      <c r="AM10" s="71"/>
      <c r="AN10" s="71"/>
      <c r="AO10" s="71"/>
      <c r="AP10" s="71"/>
      <c r="AQ10" s="71"/>
      <c r="AR10" s="71"/>
      <c r="AS10" s="71"/>
      <c r="AT10" s="67">
        <f>データ!$V$6</f>
        <v>119.31</v>
      </c>
      <c r="AU10" s="68"/>
      <c r="AV10" s="68"/>
      <c r="AW10" s="68"/>
      <c r="AX10" s="68"/>
      <c r="AY10" s="68"/>
      <c r="AZ10" s="68"/>
      <c r="BA10" s="68"/>
      <c r="BB10" s="70">
        <f>データ!$W$6</f>
        <v>347.82</v>
      </c>
      <c r="BC10" s="70"/>
      <c r="BD10" s="70"/>
      <c r="BE10" s="70"/>
      <c r="BF10" s="70"/>
      <c r="BG10" s="70"/>
      <c r="BH10" s="70"/>
      <c r="BI10" s="70"/>
      <c r="BJ10" s="2"/>
      <c r="BK10" s="2"/>
      <c r="BL10" s="72" t="s">
        <v>21</v>
      </c>
      <c r="BM10" s="73"/>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25</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1" t="s">
        <v>107</v>
      </c>
      <c r="BM16" s="52"/>
      <c r="BN16" s="52"/>
      <c r="BO16" s="52"/>
      <c r="BP16" s="52"/>
      <c r="BQ16" s="52"/>
      <c r="BR16" s="52"/>
      <c r="BS16" s="52"/>
      <c r="BT16" s="52"/>
      <c r="BU16" s="52"/>
      <c r="BV16" s="52"/>
      <c r="BW16" s="52"/>
      <c r="BX16" s="52"/>
      <c r="BY16" s="52"/>
      <c r="BZ16" s="53"/>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1"/>
      <c r="BM17" s="52"/>
      <c r="BN17" s="52"/>
      <c r="BO17" s="52"/>
      <c r="BP17" s="52"/>
      <c r="BQ17" s="52"/>
      <c r="BR17" s="52"/>
      <c r="BS17" s="52"/>
      <c r="BT17" s="52"/>
      <c r="BU17" s="52"/>
      <c r="BV17" s="52"/>
      <c r="BW17" s="52"/>
      <c r="BX17" s="52"/>
      <c r="BY17" s="52"/>
      <c r="BZ17" s="53"/>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1"/>
      <c r="BM18" s="52"/>
      <c r="BN18" s="52"/>
      <c r="BO18" s="52"/>
      <c r="BP18" s="52"/>
      <c r="BQ18" s="52"/>
      <c r="BR18" s="52"/>
      <c r="BS18" s="52"/>
      <c r="BT18" s="52"/>
      <c r="BU18" s="52"/>
      <c r="BV18" s="52"/>
      <c r="BW18" s="52"/>
      <c r="BX18" s="52"/>
      <c r="BY18" s="52"/>
      <c r="BZ18" s="53"/>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1"/>
      <c r="BM19" s="52"/>
      <c r="BN19" s="52"/>
      <c r="BO19" s="52"/>
      <c r="BP19" s="52"/>
      <c r="BQ19" s="52"/>
      <c r="BR19" s="52"/>
      <c r="BS19" s="52"/>
      <c r="BT19" s="52"/>
      <c r="BU19" s="52"/>
      <c r="BV19" s="52"/>
      <c r="BW19" s="52"/>
      <c r="BX19" s="52"/>
      <c r="BY19" s="52"/>
      <c r="BZ19" s="53"/>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1"/>
      <c r="BM20" s="52"/>
      <c r="BN20" s="52"/>
      <c r="BO20" s="52"/>
      <c r="BP20" s="52"/>
      <c r="BQ20" s="52"/>
      <c r="BR20" s="52"/>
      <c r="BS20" s="52"/>
      <c r="BT20" s="52"/>
      <c r="BU20" s="52"/>
      <c r="BV20" s="52"/>
      <c r="BW20" s="52"/>
      <c r="BX20" s="52"/>
      <c r="BY20" s="52"/>
      <c r="BZ20" s="53"/>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1"/>
      <c r="BM21" s="52"/>
      <c r="BN21" s="52"/>
      <c r="BO21" s="52"/>
      <c r="BP21" s="52"/>
      <c r="BQ21" s="52"/>
      <c r="BR21" s="52"/>
      <c r="BS21" s="52"/>
      <c r="BT21" s="52"/>
      <c r="BU21" s="52"/>
      <c r="BV21" s="52"/>
      <c r="BW21" s="52"/>
      <c r="BX21" s="52"/>
      <c r="BY21" s="52"/>
      <c r="BZ21" s="53"/>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1"/>
      <c r="BM22" s="52"/>
      <c r="BN22" s="52"/>
      <c r="BO22" s="52"/>
      <c r="BP22" s="52"/>
      <c r="BQ22" s="52"/>
      <c r="BR22" s="52"/>
      <c r="BS22" s="52"/>
      <c r="BT22" s="52"/>
      <c r="BU22" s="52"/>
      <c r="BV22" s="52"/>
      <c r="BW22" s="52"/>
      <c r="BX22" s="52"/>
      <c r="BY22" s="52"/>
      <c r="BZ22" s="53"/>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1"/>
      <c r="BM23" s="52"/>
      <c r="BN23" s="52"/>
      <c r="BO23" s="52"/>
      <c r="BP23" s="52"/>
      <c r="BQ23" s="52"/>
      <c r="BR23" s="52"/>
      <c r="BS23" s="52"/>
      <c r="BT23" s="52"/>
      <c r="BU23" s="52"/>
      <c r="BV23" s="52"/>
      <c r="BW23" s="52"/>
      <c r="BX23" s="52"/>
      <c r="BY23" s="52"/>
      <c r="BZ23" s="53"/>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1"/>
      <c r="BM24" s="52"/>
      <c r="BN24" s="52"/>
      <c r="BO24" s="52"/>
      <c r="BP24" s="52"/>
      <c r="BQ24" s="52"/>
      <c r="BR24" s="52"/>
      <c r="BS24" s="52"/>
      <c r="BT24" s="52"/>
      <c r="BU24" s="52"/>
      <c r="BV24" s="52"/>
      <c r="BW24" s="52"/>
      <c r="BX24" s="52"/>
      <c r="BY24" s="52"/>
      <c r="BZ24" s="53"/>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1"/>
      <c r="BM25" s="52"/>
      <c r="BN25" s="52"/>
      <c r="BO25" s="52"/>
      <c r="BP25" s="52"/>
      <c r="BQ25" s="52"/>
      <c r="BR25" s="52"/>
      <c r="BS25" s="52"/>
      <c r="BT25" s="52"/>
      <c r="BU25" s="52"/>
      <c r="BV25" s="52"/>
      <c r="BW25" s="52"/>
      <c r="BX25" s="52"/>
      <c r="BY25" s="52"/>
      <c r="BZ25" s="53"/>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1"/>
      <c r="BM26" s="52"/>
      <c r="BN26" s="52"/>
      <c r="BO26" s="52"/>
      <c r="BP26" s="52"/>
      <c r="BQ26" s="52"/>
      <c r="BR26" s="52"/>
      <c r="BS26" s="52"/>
      <c r="BT26" s="52"/>
      <c r="BU26" s="52"/>
      <c r="BV26" s="52"/>
      <c r="BW26" s="52"/>
      <c r="BX26" s="52"/>
      <c r="BY26" s="52"/>
      <c r="BZ26" s="53"/>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1"/>
      <c r="BM27" s="52"/>
      <c r="BN27" s="52"/>
      <c r="BO27" s="52"/>
      <c r="BP27" s="52"/>
      <c r="BQ27" s="52"/>
      <c r="BR27" s="52"/>
      <c r="BS27" s="52"/>
      <c r="BT27" s="52"/>
      <c r="BU27" s="52"/>
      <c r="BV27" s="52"/>
      <c r="BW27" s="52"/>
      <c r="BX27" s="52"/>
      <c r="BY27" s="52"/>
      <c r="BZ27" s="53"/>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1"/>
      <c r="BM28" s="52"/>
      <c r="BN28" s="52"/>
      <c r="BO28" s="52"/>
      <c r="BP28" s="52"/>
      <c r="BQ28" s="52"/>
      <c r="BR28" s="52"/>
      <c r="BS28" s="52"/>
      <c r="BT28" s="52"/>
      <c r="BU28" s="52"/>
      <c r="BV28" s="52"/>
      <c r="BW28" s="52"/>
      <c r="BX28" s="52"/>
      <c r="BY28" s="52"/>
      <c r="BZ28" s="53"/>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1"/>
      <c r="BM29" s="52"/>
      <c r="BN29" s="52"/>
      <c r="BO29" s="52"/>
      <c r="BP29" s="52"/>
      <c r="BQ29" s="52"/>
      <c r="BR29" s="52"/>
      <c r="BS29" s="52"/>
      <c r="BT29" s="52"/>
      <c r="BU29" s="52"/>
      <c r="BV29" s="52"/>
      <c r="BW29" s="52"/>
      <c r="BX29" s="52"/>
      <c r="BY29" s="52"/>
      <c r="BZ29" s="53"/>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1"/>
      <c r="BM30" s="52"/>
      <c r="BN30" s="52"/>
      <c r="BO30" s="52"/>
      <c r="BP30" s="52"/>
      <c r="BQ30" s="52"/>
      <c r="BR30" s="52"/>
      <c r="BS30" s="52"/>
      <c r="BT30" s="52"/>
      <c r="BU30" s="52"/>
      <c r="BV30" s="52"/>
      <c r="BW30" s="52"/>
      <c r="BX30" s="52"/>
      <c r="BY30" s="52"/>
      <c r="BZ30" s="53"/>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1"/>
      <c r="BM31" s="52"/>
      <c r="BN31" s="52"/>
      <c r="BO31" s="52"/>
      <c r="BP31" s="52"/>
      <c r="BQ31" s="52"/>
      <c r="BR31" s="52"/>
      <c r="BS31" s="52"/>
      <c r="BT31" s="52"/>
      <c r="BU31" s="52"/>
      <c r="BV31" s="52"/>
      <c r="BW31" s="52"/>
      <c r="BX31" s="52"/>
      <c r="BY31" s="52"/>
      <c r="BZ31" s="53"/>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1"/>
      <c r="BM32" s="52"/>
      <c r="BN32" s="52"/>
      <c r="BO32" s="52"/>
      <c r="BP32" s="52"/>
      <c r="BQ32" s="52"/>
      <c r="BR32" s="52"/>
      <c r="BS32" s="52"/>
      <c r="BT32" s="52"/>
      <c r="BU32" s="52"/>
      <c r="BV32" s="52"/>
      <c r="BW32" s="52"/>
      <c r="BX32" s="52"/>
      <c r="BY32" s="52"/>
      <c r="BZ32" s="53"/>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1"/>
      <c r="BM33" s="52"/>
      <c r="BN33" s="52"/>
      <c r="BO33" s="52"/>
      <c r="BP33" s="52"/>
      <c r="BQ33" s="52"/>
      <c r="BR33" s="52"/>
      <c r="BS33" s="52"/>
      <c r="BT33" s="52"/>
      <c r="BU33" s="52"/>
      <c r="BV33" s="52"/>
      <c r="BW33" s="52"/>
      <c r="BX33" s="52"/>
      <c r="BY33" s="52"/>
      <c r="BZ33" s="53"/>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1"/>
      <c r="BM34" s="52"/>
      <c r="BN34" s="52"/>
      <c r="BO34" s="52"/>
      <c r="BP34" s="52"/>
      <c r="BQ34" s="52"/>
      <c r="BR34" s="52"/>
      <c r="BS34" s="52"/>
      <c r="BT34" s="52"/>
      <c r="BU34" s="52"/>
      <c r="BV34" s="52"/>
      <c r="BW34" s="52"/>
      <c r="BX34" s="52"/>
      <c r="BY34" s="52"/>
      <c r="BZ34" s="53"/>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1"/>
      <c r="BM35" s="52"/>
      <c r="BN35" s="52"/>
      <c r="BO35" s="52"/>
      <c r="BP35" s="52"/>
      <c r="BQ35" s="52"/>
      <c r="BR35" s="52"/>
      <c r="BS35" s="52"/>
      <c r="BT35" s="52"/>
      <c r="BU35" s="52"/>
      <c r="BV35" s="52"/>
      <c r="BW35" s="52"/>
      <c r="BX35" s="52"/>
      <c r="BY35" s="52"/>
      <c r="BZ35" s="53"/>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1"/>
      <c r="BM36" s="52"/>
      <c r="BN36" s="52"/>
      <c r="BO36" s="52"/>
      <c r="BP36" s="52"/>
      <c r="BQ36" s="52"/>
      <c r="BR36" s="52"/>
      <c r="BS36" s="52"/>
      <c r="BT36" s="52"/>
      <c r="BU36" s="52"/>
      <c r="BV36" s="52"/>
      <c r="BW36" s="52"/>
      <c r="BX36" s="52"/>
      <c r="BY36" s="52"/>
      <c r="BZ36" s="53"/>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1"/>
      <c r="BM37" s="52"/>
      <c r="BN37" s="52"/>
      <c r="BO37" s="52"/>
      <c r="BP37" s="52"/>
      <c r="BQ37" s="52"/>
      <c r="BR37" s="52"/>
      <c r="BS37" s="52"/>
      <c r="BT37" s="52"/>
      <c r="BU37" s="52"/>
      <c r="BV37" s="52"/>
      <c r="BW37" s="52"/>
      <c r="BX37" s="52"/>
      <c r="BY37" s="52"/>
      <c r="BZ37" s="53"/>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1"/>
      <c r="BM38" s="52"/>
      <c r="BN38" s="52"/>
      <c r="BO38" s="52"/>
      <c r="BP38" s="52"/>
      <c r="BQ38" s="52"/>
      <c r="BR38" s="52"/>
      <c r="BS38" s="52"/>
      <c r="BT38" s="52"/>
      <c r="BU38" s="52"/>
      <c r="BV38" s="52"/>
      <c r="BW38" s="52"/>
      <c r="BX38" s="52"/>
      <c r="BY38" s="52"/>
      <c r="BZ38" s="53"/>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1"/>
      <c r="BM39" s="52"/>
      <c r="BN39" s="52"/>
      <c r="BO39" s="52"/>
      <c r="BP39" s="52"/>
      <c r="BQ39" s="52"/>
      <c r="BR39" s="52"/>
      <c r="BS39" s="52"/>
      <c r="BT39" s="52"/>
      <c r="BU39" s="52"/>
      <c r="BV39" s="52"/>
      <c r="BW39" s="52"/>
      <c r="BX39" s="52"/>
      <c r="BY39" s="52"/>
      <c r="BZ39" s="53"/>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1"/>
      <c r="BM40" s="52"/>
      <c r="BN40" s="52"/>
      <c r="BO40" s="52"/>
      <c r="BP40" s="52"/>
      <c r="BQ40" s="52"/>
      <c r="BR40" s="52"/>
      <c r="BS40" s="52"/>
      <c r="BT40" s="52"/>
      <c r="BU40" s="52"/>
      <c r="BV40" s="52"/>
      <c r="BW40" s="52"/>
      <c r="BX40" s="52"/>
      <c r="BY40" s="52"/>
      <c r="BZ40" s="53"/>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1"/>
      <c r="BM41" s="52"/>
      <c r="BN41" s="52"/>
      <c r="BO41" s="52"/>
      <c r="BP41" s="52"/>
      <c r="BQ41" s="52"/>
      <c r="BR41" s="52"/>
      <c r="BS41" s="52"/>
      <c r="BT41" s="52"/>
      <c r="BU41" s="52"/>
      <c r="BV41" s="52"/>
      <c r="BW41" s="52"/>
      <c r="BX41" s="52"/>
      <c r="BY41" s="52"/>
      <c r="BZ41" s="53"/>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1"/>
      <c r="BM42" s="52"/>
      <c r="BN42" s="52"/>
      <c r="BO42" s="52"/>
      <c r="BP42" s="52"/>
      <c r="BQ42" s="52"/>
      <c r="BR42" s="52"/>
      <c r="BS42" s="52"/>
      <c r="BT42" s="52"/>
      <c r="BU42" s="52"/>
      <c r="BV42" s="52"/>
      <c r="BW42" s="52"/>
      <c r="BX42" s="52"/>
      <c r="BY42" s="52"/>
      <c r="BZ42" s="53"/>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1"/>
      <c r="BM43" s="52"/>
      <c r="BN43" s="52"/>
      <c r="BO43" s="52"/>
      <c r="BP43" s="52"/>
      <c r="BQ43" s="52"/>
      <c r="BR43" s="52"/>
      <c r="BS43" s="52"/>
      <c r="BT43" s="52"/>
      <c r="BU43" s="52"/>
      <c r="BV43" s="52"/>
      <c r="BW43" s="52"/>
      <c r="BX43" s="52"/>
      <c r="BY43" s="52"/>
      <c r="BZ43" s="53"/>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1" t="s">
        <v>105</v>
      </c>
      <c r="BM47" s="52"/>
      <c r="BN47" s="52"/>
      <c r="BO47" s="52"/>
      <c r="BP47" s="52"/>
      <c r="BQ47" s="52"/>
      <c r="BR47" s="52"/>
      <c r="BS47" s="52"/>
      <c r="BT47" s="52"/>
      <c r="BU47" s="52"/>
      <c r="BV47" s="52"/>
      <c r="BW47" s="52"/>
      <c r="BX47" s="52"/>
      <c r="BY47" s="52"/>
      <c r="BZ47" s="53"/>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1"/>
      <c r="BM48" s="52"/>
      <c r="BN48" s="52"/>
      <c r="BO48" s="52"/>
      <c r="BP48" s="52"/>
      <c r="BQ48" s="52"/>
      <c r="BR48" s="52"/>
      <c r="BS48" s="52"/>
      <c r="BT48" s="52"/>
      <c r="BU48" s="52"/>
      <c r="BV48" s="52"/>
      <c r="BW48" s="52"/>
      <c r="BX48" s="52"/>
      <c r="BY48" s="52"/>
      <c r="BZ48" s="53"/>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1"/>
      <c r="BM49" s="52"/>
      <c r="BN49" s="52"/>
      <c r="BO49" s="52"/>
      <c r="BP49" s="52"/>
      <c r="BQ49" s="52"/>
      <c r="BR49" s="52"/>
      <c r="BS49" s="52"/>
      <c r="BT49" s="52"/>
      <c r="BU49" s="52"/>
      <c r="BV49" s="52"/>
      <c r="BW49" s="52"/>
      <c r="BX49" s="52"/>
      <c r="BY49" s="52"/>
      <c r="BZ49" s="53"/>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1"/>
      <c r="BM50" s="52"/>
      <c r="BN50" s="52"/>
      <c r="BO50" s="52"/>
      <c r="BP50" s="52"/>
      <c r="BQ50" s="52"/>
      <c r="BR50" s="52"/>
      <c r="BS50" s="52"/>
      <c r="BT50" s="52"/>
      <c r="BU50" s="52"/>
      <c r="BV50" s="52"/>
      <c r="BW50" s="52"/>
      <c r="BX50" s="52"/>
      <c r="BY50" s="52"/>
      <c r="BZ50" s="53"/>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1"/>
      <c r="BM51" s="52"/>
      <c r="BN51" s="52"/>
      <c r="BO51" s="52"/>
      <c r="BP51" s="52"/>
      <c r="BQ51" s="52"/>
      <c r="BR51" s="52"/>
      <c r="BS51" s="52"/>
      <c r="BT51" s="52"/>
      <c r="BU51" s="52"/>
      <c r="BV51" s="52"/>
      <c r="BW51" s="52"/>
      <c r="BX51" s="52"/>
      <c r="BY51" s="52"/>
      <c r="BZ51" s="53"/>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1"/>
      <c r="BM52" s="52"/>
      <c r="BN52" s="52"/>
      <c r="BO52" s="52"/>
      <c r="BP52" s="52"/>
      <c r="BQ52" s="52"/>
      <c r="BR52" s="52"/>
      <c r="BS52" s="52"/>
      <c r="BT52" s="52"/>
      <c r="BU52" s="52"/>
      <c r="BV52" s="52"/>
      <c r="BW52" s="52"/>
      <c r="BX52" s="52"/>
      <c r="BY52" s="52"/>
      <c r="BZ52" s="53"/>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1"/>
      <c r="BM53" s="52"/>
      <c r="BN53" s="52"/>
      <c r="BO53" s="52"/>
      <c r="BP53" s="52"/>
      <c r="BQ53" s="52"/>
      <c r="BR53" s="52"/>
      <c r="BS53" s="52"/>
      <c r="BT53" s="52"/>
      <c r="BU53" s="52"/>
      <c r="BV53" s="52"/>
      <c r="BW53" s="52"/>
      <c r="BX53" s="52"/>
      <c r="BY53" s="52"/>
      <c r="BZ53" s="53"/>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1"/>
      <c r="BM54" s="52"/>
      <c r="BN54" s="52"/>
      <c r="BO54" s="52"/>
      <c r="BP54" s="52"/>
      <c r="BQ54" s="52"/>
      <c r="BR54" s="52"/>
      <c r="BS54" s="52"/>
      <c r="BT54" s="52"/>
      <c r="BU54" s="52"/>
      <c r="BV54" s="52"/>
      <c r="BW54" s="52"/>
      <c r="BX54" s="52"/>
      <c r="BY54" s="52"/>
      <c r="BZ54" s="53"/>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1"/>
      <c r="BM55" s="52"/>
      <c r="BN55" s="52"/>
      <c r="BO55" s="52"/>
      <c r="BP55" s="52"/>
      <c r="BQ55" s="52"/>
      <c r="BR55" s="52"/>
      <c r="BS55" s="52"/>
      <c r="BT55" s="52"/>
      <c r="BU55" s="52"/>
      <c r="BV55" s="52"/>
      <c r="BW55" s="52"/>
      <c r="BX55" s="52"/>
      <c r="BY55" s="52"/>
      <c r="BZ55" s="53"/>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1"/>
      <c r="BM56" s="52"/>
      <c r="BN56" s="52"/>
      <c r="BO56" s="52"/>
      <c r="BP56" s="52"/>
      <c r="BQ56" s="52"/>
      <c r="BR56" s="52"/>
      <c r="BS56" s="52"/>
      <c r="BT56" s="52"/>
      <c r="BU56" s="52"/>
      <c r="BV56" s="52"/>
      <c r="BW56" s="52"/>
      <c r="BX56" s="52"/>
      <c r="BY56" s="52"/>
      <c r="BZ56" s="53"/>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1"/>
      <c r="BM57" s="52"/>
      <c r="BN57" s="52"/>
      <c r="BO57" s="52"/>
      <c r="BP57" s="52"/>
      <c r="BQ57" s="52"/>
      <c r="BR57" s="52"/>
      <c r="BS57" s="52"/>
      <c r="BT57" s="52"/>
      <c r="BU57" s="52"/>
      <c r="BV57" s="52"/>
      <c r="BW57" s="52"/>
      <c r="BX57" s="52"/>
      <c r="BY57" s="52"/>
      <c r="BZ57" s="53"/>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1"/>
      <c r="BM58" s="52"/>
      <c r="BN58" s="52"/>
      <c r="BO58" s="52"/>
      <c r="BP58" s="52"/>
      <c r="BQ58" s="52"/>
      <c r="BR58" s="52"/>
      <c r="BS58" s="52"/>
      <c r="BT58" s="52"/>
      <c r="BU58" s="52"/>
      <c r="BV58" s="52"/>
      <c r="BW58" s="52"/>
      <c r="BX58" s="52"/>
      <c r="BY58" s="52"/>
      <c r="BZ58" s="5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1"/>
      <c r="BM59" s="52"/>
      <c r="BN59" s="52"/>
      <c r="BO59" s="52"/>
      <c r="BP59" s="52"/>
      <c r="BQ59" s="52"/>
      <c r="BR59" s="52"/>
      <c r="BS59" s="52"/>
      <c r="BT59" s="52"/>
      <c r="BU59" s="52"/>
      <c r="BV59" s="52"/>
      <c r="BW59" s="52"/>
      <c r="BX59" s="52"/>
      <c r="BY59" s="52"/>
      <c r="BZ59" s="53"/>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51"/>
      <c r="BM60" s="52"/>
      <c r="BN60" s="52"/>
      <c r="BO60" s="52"/>
      <c r="BP60" s="52"/>
      <c r="BQ60" s="52"/>
      <c r="BR60" s="52"/>
      <c r="BS60" s="52"/>
      <c r="BT60" s="52"/>
      <c r="BU60" s="52"/>
      <c r="BV60" s="52"/>
      <c r="BW60" s="52"/>
      <c r="BX60" s="52"/>
      <c r="BY60" s="52"/>
      <c r="BZ60" s="53"/>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51"/>
      <c r="BM61" s="52"/>
      <c r="BN61" s="52"/>
      <c r="BO61" s="52"/>
      <c r="BP61" s="52"/>
      <c r="BQ61" s="52"/>
      <c r="BR61" s="52"/>
      <c r="BS61" s="52"/>
      <c r="BT61" s="52"/>
      <c r="BU61" s="52"/>
      <c r="BV61" s="52"/>
      <c r="BW61" s="52"/>
      <c r="BX61" s="52"/>
      <c r="BY61" s="52"/>
      <c r="BZ61" s="53"/>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1"/>
      <c r="BM62" s="52"/>
      <c r="BN62" s="52"/>
      <c r="BO62" s="52"/>
      <c r="BP62" s="52"/>
      <c r="BQ62" s="52"/>
      <c r="BR62" s="52"/>
      <c r="BS62" s="52"/>
      <c r="BT62" s="52"/>
      <c r="BU62" s="52"/>
      <c r="BV62" s="52"/>
      <c r="BW62" s="52"/>
      <c r="BX62" s="52"/>
      <c r="BY62" s="52"/>
      <c r="BZ62" s="53"/>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1" t="s">
        <v>106</v>
      </c>
      <c r="BM66" s="52"/>
      <c r="BN66" s="52"/>
      <c r="BO66" s="52"/>
      <c r="BP66" s="52"/>
      <c r="BQ66" s="52"/>
      <c r="BR66" s="52"/>
      <c r="BS66" s="52"/>
      <c r="BT66" s="52"/>
      <c r="BU66" s="52"/>
      <c r="BV66" s="52"/>
      <c r="BW66" s="52"/>
      <c r="BX66" s="52"/>
      <c r="BY66" s="52"/>
      <c r="BZ66" s="53"/>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1"/>
      <c r="BM67" s="52"/>
      <c r="BN67" s="52"/>
      <c r="BO67" s="52"/>
      <c r="BP67" s="52"/>
      <c r="BQ67" s="52"/>
      <c r="BR67" s="52"/>
      <c r="BS67" s="52"/>
      <c r="BT67" s="52"/>
      <c r="BU67" s="52"/>
      <c r="BV67" s="52"/>
      <c r="BW67" s="52"/>
      <c r="BX67" s="52"/>
      <c r="BY67" s="52"/>
      <c r="BZ67" s="53"/>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1"/>
      <c r="BM68" s="52"/>
      <c r="BN68" s="52"/>
      <c r="BO68" s="52"/>
      <c r="BP68" s="52"/>
      <c r="BQ68" s="52"/>
      <c r="BR68" s="52"/>
      <c r="BS68" s="52"/>
      <c r="BT68" s="52"/>
      <c r="BU68" s="52"/>
      <c r="BV68" s="52"/>
      <c r="BW68" s="52"/>
      <c r="BX68" s="52"/>
      <c r="BY68" s="52"/>
      <c r="BZ68" s="53"/>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1"/>
      <c r="BM69" s="52"/>
      <c r="BN69" s="52"/>
      <c r="BO69" s="52"/>
      <c r="BP69" s="52"/>
      <c r="BQ69" s="52"/>
      <c r="BR69" s="52"/>
      <c r="BS69" s="52"/>
      <c r="BT69" s="52"/>
      <c r="BU69" s="52"/>
      <c r="BV69" s="52"/>
      <c r="BW69" s="52"/>
      <c r="BX69" s="52"/>
      <c r="BY69" s="52"/>
      <c r="BZ69" s="53"/>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1"/>
      <c r="BM70" s="52"/>
      <c r="BN70" s="52"/>
      <c r="BO70" s="52"/>
      <c r="BP70" s="52"/>
      <c r="BQ70" s="52"/>
      <c r="BR70" s="52"/>
      <c r="BS70" s="52"/>
      <c r="BT70" s="52"/>
      <c r="BU70" s="52"/>
      <c r="BV70" s="52"/>
      <c r="BW70" s="52"/>
      <c r="BX70" s="52"/>
      <c r="BY70" s="52"/>
      <c r="BZ70" s="53"/>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1"/>
      <c r="BM71" s="52"/>
      <c r="BN71" s="52"/>
      <c r="BO71" s="52"/>
      <c r="BP71" s="52"/>
      <c r="BQ71" s="52"/>
      <c r="BR71" s="52"/>
      <c r="BS71" s="52"/>
      <c r="BT71" s="52"/>
      <c r="BU71" s="52"/>
      <c r="BV71" s="52"/>
      <c r="BW71" s="52"/>
      <c r="BX71" s="52"/>
      <c r="BY71" s="52"/>
      <c r="BZ71" s="53"/>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1"/>
      <c r="BM72" s="52"/>
      <c r="BN72" s="52"/>
      <c r="BO72" s="52"/>
      <c r="BP72" s="52"/>
      <c r="BQ72" s="52"/>
      <c r="BR72" s="52"/>
      <c r="BS72" s="52"/>
      <c r="BT72" s="52"/>
      <c r="BU72" s="52"/>
      <c r="BV72" s="52"/>
      <c r="BW72" s="52"/>
      <c r="BX72" s="52"/>
      <c r="BY72" s="52"/>
      <c r="BZ72" s="53"/>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1"/>
      <c r="BM73" s="52"/>
      <c r="BN73" s="52"/>
      <c r="BO73" s="52"/>
      <c r="BP73" s="52"/>
      <c r="BQ73" s="52"/>
      <c r="BR73" s="52"/>
      <c r="BS73" s="52"/>
      <c r="BT73" s="52"/>
      <c r="BU73" s="52"/>
      <c r="BV73" s="52"/>
      <c r="BW73" s="52"/>
      <c r="BX73" s="52"/>
      <c r="BY73" s="52"/>
      <c r="BZ73" s="53"/>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1"/>
      <c r="BM74" s="52"/>
      <c r="BN74" s="52"/>
      <c r="BO74" s="52"/>
      <c r="BP74" s="52"/>
      <c r="BQ74" s="52"/>
      <c r="BR74" s="52"/>
      <c r="BS74" s="52"/>
      <c r="BT74" s="52"/>
      <c r="BU74" s="52"/>
      <c r="BV74" s="52"/>
      <c r="BW74" s="52"/>
      <c r="BX74" s="52"/>
      <c r="BY74" s="52"/>
      <c r="BZ74" s="53"/>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1"/>
      <c r="BM75" s="52"/>
      <c r="BN75" s="52"/>
      <c r="BO75" s="52"/>
      <c r="BP75" s="52"/>
      <c r="BQ75" s="52"/>
      <c r="BR75" s="52"/>
      <c r="BS75" s="52"/>
      <c r="BT75" s="52"/>
      <c r="BU75" s="52"/>
      <c r="BV75" s="52"/>
      <c r="BW75" s="52"/>
      <c r="BX75" s="52"/>
      <c r="BY75" s="52"/>
      <c r="BZ75" s="53"/>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1"/>
      <c r="BM76" s="52"/>
      <c r="BN76" s="52"/>
      <c r="BO76" s="52"/>
      <c r="BP76" s="52"/>
      <c r="BQ76" s="52"/>
      <c r="BR76" s="52"/>
      <c r="BS76" s="52"/>
      <c r="BT76" s="52"/>
      <c r="BU76" s="52"/>
      <c r="BV76" s="52"/>
      <c r="BW76" s="52"/>
      <c r="BX76" s="52"/>
      <c r="BY76" s="52"/>
      <c r="BZ76" s="53"/>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1"/>
      <c r="BM77" s="52"/>
      <c r="BN77" s="52"/>
      <c r="BO77" s="52"/>
      <c r="BP77" s="52"/>
      <c r="BQ77" s="52"/>
      <c r="BR77" s="52"/>
      <c r="BS77" s="52"/>
      <c r="BT77" s="52"/>
      <c r="BU77" s="52"/>
      <c r="BV77" s="52"/>
      <c r="BW77" s="52"/>
      <c r="BX77" s="52"/>
      <c r="BY77" s="52"/>
      <c r="BZ77" s="53"/>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1"/>
      <c r="BM78" s="52"/>
      <c r="BN78" s="52"/>
      <c r="BO78" s="52"/>
      <c r="BP78" s="52"/>
      <c r="BQ78" s="52"/>
      <c r="BR78" s="52"/>
      <c r="BS78" s="52"/>
      <c r="BT78" s="52"/>
      <c r="BU78" s="52"/>
      <c r="BV78" s="52"/>
      <c r="BW78" s="52"/>
      <c r="BX78" s="52"/>
      <c r="BY78" s="52"/>
      <c r="BZ78" s="53"/>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1"/>
      <c r="BM79" s="52"/>
      <c r="BN79" s="52"/>
      <c r="BO79" s="52"/>
      <c r="BP79" s="52"/>
      <c r="BQ79" s="52"/>
      <c r="BR79" s="52"/>
      <c r="BS79" s="52"/>
      <c r="BT79" s="52"/>
      <c r="BU79" s="52"/>
      <c r="BV79" s="52"/>
      <c r="BW79" s="52"/>
      <c r="BX79" s="52"/>
      <c r="BY79" s="52"/>
      <c r="BZ79" s="53"/>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1"/>
      <c r="BM80" s="52"/>
      <c r="BN80" s="52"/>
      <c r="BO80" s="52"/>
      <c r="BP80" s="52"/>
      <c r="BQ80" s="52"/>
      <c r="BR80" s="52"/>
      <c r="BS80" s="52"/>
      <c r="BT80" s="52"/>
      <c r="BU80" s="52"/>
      <c r="BV80" s="52"/>
      <c r="BW80" s="52"/>
      <c r="BX80" s="52"/>
      <c r="BY80" s="52"/>
      <c r="BZ80" s="53"/>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1"/>
      <c r="BM81" s="52"/>
      <c r="BN81" s="52"/>
      <c r="BO81" s="52"/>
      <c r="BP81" s="52"/>
      <c r="BQ81" s="52"/>
      <c r="BR81" s="52"/>
      <c r="BS81" s="52"/>
      <c r="BT81" s="52"/>
      <c r="BU81" s="52"/>
      <c r="BV81" s="52"/>
      <c r="BW81" s="52"/>
      <c r="BX81" s="52"/>
      <c r="BY81" s="52"/>
      <c r="BZ81" s="5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4"/>
      <c r="BM82" s="55"/>
      <c r="BN82" s="55"/>
      <c r="BO82" s="55"/>
      <c r="BP82" s="55"/>
      <c r="BQ82" s="55"/>
      <c r="BR82" s="55"/>
      <c r="BS82" s="55"/>
      <c r="BT82" s="55"/>
      <c r="BU82" s="55"/>
      <c r="BV82" s="55"/>
      <c r="BW82" s="55"/>
      <c r="BX82" s="55"/>
      <c r="BY82" s="55"/>
      <c r="BZ82" s="56"/>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qHQD1+PzgDbHOtIoahjBjzjFh8EDl7BDrLhmnK+e6zyS80w0IW3IZOoFHR7cD4xahwX40+R7TSnoFvFjuNp5xQ==" saltValue="RpqnUNm2lpQVuf7K8nbTgQ=="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BQ1" workbookViewId="0">
      <selection activeCell="CE8" sqref="CE8"/>
    </sheetView>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2018</v>
      </c>
      <c r="C6" s="34">
        <f t="shared" ref="C6:W6" si="3">C7</f>
        <v>122262</v>
      </c>
      <c r="D6" s="34">
        <f t="shared" si="3"/>
        <v>46</v>
      </c>
      <c r="E6" s="34">
        <f t="shared" si="3"/>
        <v>1</v>
      </c>
      <c r="F6" s="34">
        <f t="shared" si="3"/>
        <v>0</v>
      </c>
      <c r="G6" s="34">
        <f t="shared" si="3"/>
        <v>1</v>
      </c>
      <c r="H6" s="34" t="str">
        <f t="shared" si="3"/>
        <v>千葉県　富津市</v>
      </c>
      <c r="I6" s="34" t="str">
        <f t="shared" si="3"/>
        <v>法適用</v>
      </c>
      <c r="J6" s="34" t="str">
        <f t="shared" si="3"/>
        <v>水道事業</v>
      </c>
      <c r="K6" s="34" t="str">
        <f t="shared" si="3"/>
        <v>末端給水事業</v>
      </c>
      <c r="L6" s="34" t="str">
        <f t="shared" si="3"/>
        <v>A5</v>
      </c>
      <c r="M6" s="34" t="str">
        <f>M7</f>
        <v>非設置</v>
      </c>
      <c r="N6" s="35" t="str">
        <f t="shared" si="3"/>
        <v>-</v>
      </c>
      <c r="O6" s="35">
        <f t="shared" si="3"/>
        <v>53.38</v>
      </c>
      <c r="P6" s="35">
        <f t="shared" si="3"/>
        <v>95.5</v>
      </c>
      <c r="Q6" s="35">
        <f t="shared" si="3"/>
        <v>3078</v>
      </c>
      <c r="R6" s="35">
        <f t="shared" si="3"/>
        <v>44798</v>
      </c>
      <c r="S6" s="35">
        <f t="shared" si="3"/>
        <v>205.53</v>
      </c>
      <c r="T6" s="35">
        <f t="shared" si="3"/>
        <v>217.96</v>
      </c>
      <c r="U6" s="35">
        <f t="shared" si="3"/>
        <v>41499</v>
      </c>
      <c r="V6" s="35">
        <f t="shared" si="3"/>
        <v>119.31</v>
      </c>
      <c r="W6" s="35">
        <f t="shared" si="3"/>
        <v>347.82</v>
      </c>
      <c r="X6" s="36">
        <f>IF(X7="",NA(),X7)</f>
        <v>104.18</v>
      </c>
      <c r="Y6" s="36">
        <f t="shared" ref="Y6:AG6" si="4">IF(Y7="",NA(),Y7)</f>
        <v>101.69</v>
      </c>
      <c r="Z6" s="36">
        <f t="shared" si="4"/>
        <v>102.54</v>
      </c>
      <c r="AA6" s="36">
        <f t="shared" si="4"/>
        <v>105.54</v>
      </c>
      <c r="AB6" s="36">
        <f t="shared" si="4"/>
        <v>171.32</v>
      </c>
      <c r="AC6" s="36">
        <f t="shared" si="4"/>
        <v>109.04</v>
      </c>
      <c r="AD6" s="36">
        <f t="shared" si="4"/>
        <v>109.64</v>
      </c>
      <c r="AE6" s="36">
        <f t="shared" si="4"/>
        <v>110.95</v>
      </c>
      <c r="AF6" s="36">
        <f t="shared" si="4"/>
        <v>110.68</v>
      </c>
      <c r="AG6" s="36">
        <f t="shared" si="4"/>
        <v>110.66</v>
      </c>
      <c r="AH6" s="35" t="str">
        <f>IF(AH7="","",IF(AH7="-","【-】","【"&amp;SUBSTITUTE(TEXT(AH7,"#,##0.00"),"-","△")&amp;"】"))</f>
        <v>【112.83】</v>
      </c>
      <c r="AI6" s="35">
        <f>IF(AI7="",NA(),AI7)</f>
        <v>0</v>
      </c>
      <c r="AJ6" s="35">
        <f t="shared" ref="AJ6:AR6" si="5">IF(AJ7="",NA(),AJ7)</f>
        <v>0</v>
      </c>
      <c r="AK6" s="35">
        <f t="shared" si="5"/>
        <v>0</v>
      </c>
      <c r="AL6" s="35">
        <f t="shared" si="5"/>
        <v>0</v>
      </c>
      <c r="AM6" s="35">
        <f t="shared" si="5"/>
        <v>0</v>
      </c>
      <c r="AN6" s="36">
        <f t="shared" si="5"/>
        <v>3.77</v>
      </c>
      <c r="AO6" s="36">
        <f t="shared" si="5"/>
        <v>3.62</v>
      </c>
      <c r="AP6" s="36">
        <f t="shared" si="5"/>
        <v>3.91</v>
      </c>
      <c r="AQ6" s="36">
        <f t="shared" si="5"/>
        <v>3.56</v>
      </c>
      <c r="AR6" s="36">
        <f t="shared" si="5"/>
        <v>2.74</v>
      </c>
      <c r="AS6" s="35" t="str">
        <f>IF(AS7="","",IF(AS7="-","【-】","【"&amp;SUBSTITUTE(TEXT(AS7,"#,##0.00"),"-","△")&amp;"】"))</f>
        <v>【1.05】</v>
      </c>
      <c r="AT6" s="36">
        <f>IF(AT7="",NA(),AT7)</f>
        <v>374.06</v>
      </c>
      <c r="AU6" s="36">
        <f t="shared" ref="AU6:BC6" si="6">IF(AU7="",NA(),AU7)</f>
        <v>390.93</v>
      </c>
      <c r="AV6" s="36">
        <f t="shared" si="6"/>
        <v>372.42</v>
      </c>
      <c r="AW6" s="36">
        <f t="shared" si="6"/>
        <v>390.01</v>
      </c>
      <c r="AX6" s="36">
        <f t="shared" si="6"/>
        <v>300.8</v>
      </c>
      <c r="AY6" s="36">
        <f t="shared" si="6"/>
        <v>382.09</v>
      </c>
      <c r="AZ6" s="36">
        <f t="shared" si="6"/>
        <v>371.31</v>
      </c>
      <c r="BA6" s="36">
        <f t="shared" si="6"/>
        <v>377.63</v>
      </c>
      <c r="BB6" s="36">
        <f t="shared" si="6"/>
        <v>357.34</v>
      </c>
      <c r="BC6" s="36">
        <f t="shared" si="6"/>
        <v>366.03</v>
      </c>
      <c r="BD6" s="35" t="str">
        <f>IF(BD7="","",IF(BD7="-","【-】","【"&amp;SUBSTITUTE(TEXT(BD7,"#,##0.00"),"-","△")&amp;"】"))</f>
        <v>【261.93】</v>
      </c>
      <c r="BE6" s="36">
        <f>IF(BE7="",NA(),BE7)</f>
        <v>349.56</v>
      </c>
      <c r="BF6" s="36">
        <f t="shared" ref="BF6:BN6" si="7">IF(BF7="",NA(),BF7)</f>
        <v>360.26</v>
      </c>
      <c r="BG6" s="36">
        <f t="shared" si="7"/>
        <v>360.43</v>
      </c>
      <c r="BH6" s="36">
        <f t="shared" si="7"/>
        <v>364.49</v>
      </c>
      <c r="BI6" s="36">
        <f t="shared" si="7"/>
        <v>368.39</v>
      </c>
      <c r="BJ6" s="36">
        <f t="shared" si="7"/>
        <v>385.06</v>
      </c>
      <c r="BK6" s="36">
        <f t="shared" si="7"/>
        <v>373.09</v>
      </c>
      <c r="BL6" s="36">
        <f t="shared" si="7"/>
        <v>364.71</v>
      </c>
      <c r="BM6" s="36">
        <f t="shared" si="7"/>
        <v>373.69</v>
      </c>
      <c r="BN6" s="36">
        <f t="shared" si="7"/>
        <v>370.12</v>
      </c>
      <c r="BO6" s="35" t="str">
        <f>IF(BO7="","",IF(BO7="-","【-】","【"&amp;SUBSTITUTE(TEXT(BO7,"#,##0.00"),"-","△")&amp;"】"))</f>
        <v>【270.46】</v>
      </c>
      <c r="BP6" s="36">
        <f>IF(BP7="",NA(),BP7)</f>
        <v>96.41</v>
      </c>
      <c r="BQ6" s="36">
        <f t="shared" ref="BQ6:BY6" si="8">IF(BQ7="",NA(),BQ7)</f>
        <v>96.95</v>
      </c>
      <c r="BR6" s="36">
        <f t="shared" si="8"/>
        <v>97.32</v>
      </c>
      <c r="BS6" s="36">
        <f t="shared" si="8"/>
        <v>101.42</v>
      </c>
      <c r="BT6" s="36">
        <f t="shared" si="8"/>
        <v>95.31</v>
      </c>
      <c r="BU6" s="36">
        <f t="shared" si="8"/>
        <v>99.07</v>
      </c>
      <c r="BV6" s="36">
        <f t="shared" si="8"/>
        <v>99.99</v>
      </c>
      <c r="BW6" s="36">
        <f t="shared" si="8"/>
        <v>100.65</v>
      </c>
      <c r="BX6" s="36">
        <f t="shared" si="8"/>
        <v>99.87</v>
      </c>
      <c r="BY6" s="36">
        <f t="shared" si="8"/>
        <v>100.42</v>
      </c>
      <c r="BZ6" s="35" t="str">
        <f>IF(BZ7="","",IF(BZ7="-","【-】","【"&amp;SUBSTITUTE(TEXT(BZ7,"#,##0.00"),"-","△")&amp;"】"))</f>
        <v>【103.91】</v>
      </c>
      <c r="CA6" s="36">
        <f>IF(CA7="",NA(),CA7)</f>
        <v>291.51</v>
      </c>
      <c r="CB6" s="36">
        <f t="shared" ref="CB6:CJ6" si="9">IF(CB7="",NA(),CB7)</f>
        <v>289.94</v>
      </c>
      <c r="CC6" s="36">
        <f t="shared" si="9"/>
        <v>289.37</v>
      </c>
      <c r="CD6" s="36">
        <f t="shared" si="9"/>
        <v>280.14999999999998</v>
      </c>
      <c r="CE6" s="36">
        <f t="shared" si="9"/>
        <v>298.42</v>
      </c>
      <c r="CF6" s="36">
        <f t="shared" si="9"/>
        <v>173.03</v>
      </c>
      <c r="CG6" s="36">
        <f t="shared" si="9"/>
        <v>171.15</v>
      </c>
      <c r="CH6" s="36">
        <f t="shared" si="9"/>
        <v>170.19</v>
      </c>
      <c r="CI6" s="36">
        <f t="shared" si="9"/>
        <v>171.81</v>
      </c>
      <c r="CJ6" s="36">
        <f t="shared" si="9"/>
        <v>171.67</v>
      </c>
      <c r="CK6" s="35" t="str">
        <f>IF(CK7="","",IF(CK7="-","【-】","【"&amp;SUBSTITUTE(TEXT(CK7,"#,##0.00"),"-","△")&amp;"】"))</f>
        <v>【167.11】</v>
      </c>
      <c r="CL6" s="36">
        <f>IF(CL7="",NA(),CL7)</f>
        <v>55.4</v>
      </c>
      <c r="CM6" s="36">
        <f t="shared" ref="CM6:CU6" si="10">IF(CM7="",NA(),CM7)</f>
        <v>50.66</v>
      </c>
      <c r="CN6" s="36">
        <f t="shared" si="10"/>
        <v>50.15</v>
      </c>
      <c r="CO6" s="36">
        <f t="shared" si="10"/>
        <v>50.45</v>
      </c>
      <c r="CP6" s="36">
        <f t="shared" si="10"/>
        <v>49.25</v>
      </c>
      <c r="CQ6" s="36">
        <f t="shared" si="10"/>
        <v>58.58</v>
      </c>
      <c r="CR6" s="36">
        <f t="shared" si="10"/>
        <v>58.53</v>
      </c>
      <c r="CS6" s="36">
        <f t="shared" si="10"/>
        <v>59.01</v>
      </c>
      <c r="CT6" s="36">
        <f t="shared" si="10"/>
        <v>60.03</v>
      </c>
      <c r="CU6" s="36">
        <f t="shared" si="10"/>
        <v>59.74</v>
      </c>
      <c r="CV6" s="35" t="str">
        <f>IF(CV7="","",IF(CV7="-","【-】","【"&amp;SUBSTITUTE(TEXT(CV7,"#,##0.00"),"-","△")&amp;"】"))</f>
        <v>【60.27】</v>
      </c>
      <c r="CW6" s="36">
        <f>IF(CW7="",NA(),CW7)</f>
        <v>80.7</v>
      </c>
      <c r="CX6" s="36">
        <f t="shared" ref="CX6:DF6" si="11">IF(CX7="",NA(),CX7)</f>
        <v>80.5</v>
      </c>
      <c r="CY6" s="36">
        <f t="shared" si="11"/>
        <v>80.39</v>
      </c>
      <c r="CZ6" s="36">
        <f t="shared" si="11"/>
        <v>80.27</v>
      </c>
      <c r="DA6" s="36">
        <f t="shared" si="11"/>
        <v>79.709999999999994</v>
      </c>
      <c r="DB6" s="36">
        <f t="shared" si="11"/>
        <v>85.23</v>
      </c>
      <c r="DC6" s="36">
        <f t="shared" si="11"/>
        <v>85.26</v>
      </c>
      <c r="DD6" s="36">
        <f t="shared" si="11"/>
        <v>85.37</v>
      </c>
      <c r="DE6" s="36">
        <f t="shared" si="11"/>
        <v>84.81</v>
      </c>
      <c r="DF6" s="36">
        <f t="shared" si="11"/>
        <v>84.8</v>
      </c>
      <c r="DG6" s="35" t="str">
        <f>IF(DG7="","",IF(DG7="-","【-】","【"&amp;SUBSTITUTE(TEXT(DG7,"#,##0.00"),"-","△")&amp;"】"))</f>
        <v>【89.92】</v>
      </c>
      <c r="DH6" s="36">
        <f>IF(DH7="",NA(),DH7)</f>
        <v>52.26</v>
      </c>
      <c r="DI6" s="36">
        <f t="shared" ref="DI6:DQ6" si="12">IF(DI7="",NA(),DI7)</f>
        <v>55.33</v>
      </c>
      <c r="DJ6" s="36">
        <f t="shared" si="12"/>
        <v>53.71</v>
      </c>
      <c r="DK6" s="36">
        <f t="shared" si="12"/>
        <v>54.12</v>
      </c>
      <c r="DL6" s="36">
        <f t="shared" si="12"/>
        <v>56.08</v>
      </c>
      <c r="DM6" s="36">
        <f t="shared" si="12"/>
        <v>44.31</v>
      </c>
      <c r="DN6" s="36">
        <f t="shared" si="12"/>
        <v>45.75</v>
      </c>
      <c r="DO6" s="36">
        <f t="shared" si="12"/>
        <v>46.9</v>
      </c>
      <c r="DP6" s="36">
        <f t="shared" si="12"/>
        <v>47.28</v>
      </c>
      <c r="DQ6" s="36">
        <f t="shared" si="12"/>
        <v>47.66</v>
      </c>
      <c r="DR6" s="35" t="str">
        <f>IF(DR7="","",IF(DR7="-","【-】","【"&amp;SUBSTITUTE(TEXT(DR7,"#,##0.00"),"-","△")&amp;"】"))</f>
        <v>【48.85】</v>
      </c>
      <c r="DS6" s="36">
        <f>IF(DS7="",NA(),DS7)</f>
        <v>52.15</v>
      </c>
      <c r="DT6" s="36">
        <f t="shared" ref="DT6:EB6" si="13">IF(DT7="",NA(),DT7)</f>
        <v>52.35</v>
      </c>
      <c r="DU6" s="36">
        <f t="shared" si="13"/>
        <v>51.52</v>
      </c>
      <c r="DV6" s="36">
        <f t="shared" si="13"/>
        <v>48.97</v>
      </c>
      <c r="DW6" s="36">
        <f t="shared" si="13"/>
        <v>37.99</v>
      </c>
      <c r="DX6" s="36">
        <f t="shared" si="13"/>
        <v>10.09</v>
      </c>
      <c r="DY6" s="36">
        <f t="shared" si="13"/>
        <v>10.54</v>
      </c>
      <c r="DZ6" s="36">
        <f t="shared" si="13"/>
        <v>12.03</v>
      </c>
      <c r="EA6" s="36">
        <f t="shared" si="13"/>
        <v>12.19</v>
      </c>
      <c r="EB6" s="36">
        <f t="shared" si="13"/>
        <v>15.1</v>
      </c>
      <c r="EC6" s="35" t="str">
        <f>IF(EC7="","",IF(EC7="-","【-】","【"&amp;SUBSTITUTE(TEXT(EC7,"#,##0.00"),"-","△")&amp;"】"))</f>
        <v>【17.80】</v>
      </c>
      <c r="ED6" s="36">
        <f>IF(ED7="",NA(),ED7)</f>
        <v>0.55000000000000004</v>
      </c>
      <c r="EE6" s="36">
        <f t="shared" ref="EE6:EM6" si="14">IF(EE7="",NA(),EE7)</f>
        <v>0.81</v>
      </c>
      <c r="EF6" s="36">
        <f t="shared" si="14"/>
        <v>0.65</v>
      </c>
      <c r="EG6" s="36">
        <f t="shared" si="14"/>
        <v>1.2</v>
      </c>
      <c r="EH6" s="36">
        <f t="shared" si="14"/>
        <v>0.4</v>
      </c>
      <c r="EI6" s="36">
        <f t="shared" si="14"/>
        <v>0.6</v>
      </c>
      <c r="EJ6" s="36">
        <f t="shared" si="14"/>
        <v>0.56000000000000005</v>
      </c>
      <c r="EK6" s="36">
        <f t="shared" si="14"/>
        <v>0.61</v>
      </c>
      <c r="EL6" s="36">
        <f t="shared" si="14"/>
        <v>0.51</v>
      </c>
      <c r="EM6" s="36">
        <f t="shared" si="14"/>
        <v>0.57999999999999996</v>
      </c>
      <c r="EN6" s="35" t="str">
        <f>IF(EN7="","",IF(EN7="-","【-】","【"&amp;SUBSTITUTE(TEXT(EN7,"#,##0.00"),"-","△")&amp;"】"))</f>
        <v>【0.70】</v>
      </c>
    </row>
    <row r="7" spans="1:144" s="37" customFormat="1" x14ac:dyDescent="0.15">
      <c r="A7" s="29"/>
      <c r="B7" s="38">
        <v>2018</v>
      </c>
      <c r="C7" s="38">
        <v>122262</v>
      </c>
      <c r="D7" s="38">
        <v>46</v>
      </c>
      <c r="E7" s="38">
        <v>1</v>
      </c>
      <c r="F7" s="38">
        <v>0</v>
      </c>
      <c r="G7" s="38">
        <v>1</v>
      </c>
      <c r="H7" s="38" t="s">
        <v>93</v>
      </c>
      <c r="I7" s="38" t="s">
        <v>94</v>
      </c>
      <c r="J7" s="38" t="s">
        <v>95</v>
      </c>
      <c r="K7" s="38" t="s">
        <v>96</v>
      </c>
      <c r="L7" s="38" t="s">
        <v>97</v>
      </c>
      <c r="M7" s="38" t="s">
        <v>104</v>
      </c>
      <c r="N7" s="39" t="s">
        <v>98</v>
      </c>
      <c r="O7" s="39">
        <v>53.38</v>
      </c>
      <c r="P7" s="39">
        <v>95.5</v>
      </c>
      <c r="Q7" s="39">
        <v>3078</v>
      </c>
      <c r="R7" s="39">
        <v>44798</v>
      </c>
      <c r="S7" s="39">
        <v>205.53</v>
      </c>
      <c r="T7" s="39">
        <v>217.96</v>
      </c>
      <c r="U7" s="39">
        <v>41499</v>
      </c>
      <c r="V7" s="39">
        <v>119.31</v>
      </c>
      <c r="W7" s="39">
        <v>347.82</v>
      </c>
      <c r="X7" s="39">
        <v>104.18</v>
      </c>
      <c r="Y7" s="39">
        <v>101.69</v>
      </c>
      <c r="Z7" s="39">
        <v>102.54</v>
      </c>
      <c r="AA7" s="39">
        <v>105.54</v>
      </c>
      <c r="AB7" s="39">
        <v>171.32</v>
      </c>
      <c r="AC7" s="39">
        <v>109.04</v>
      </c>
      <c r="AD7" s="39">
        <v>109.64</v>
      </c>
      <c r="AE7" s="39">
        <v>110.95</v>
      </c>
      <c r="AF7" s="39">
        <v>110.68</v>
      </c>
      <c r="AG7" s="39">
        <v>110.66</v>
      </c>
      <c r="AH7" s="39">
        <v>112.83</v>
      </c>
      <c r="AI7" s="39">
        <v>0</v>
      </c>
      <c r="AJ7" s="39">
        <v>0</v>
      </c>
      <c r="AK7" s="39">
        <v>0</v>
      </c>
      <c r="AL7" s="39">
        <v>0</v>
      </c>
      <c r="AM7" s="39">
        <v>0</v>
      </c>
      <c r="AN7" s="39">
        <v>3.77</v>
      </c>
      <c r="AO7" s="39">
        <v>3.62</v>
      </c>
      <c r="AP7" s="39">
        <v>3.91</v>
      </c>
      <c r="AQ7" s="39">
        <v>3.56</v>
      </c>
      <c r="AR7" s="39">
        <v>2.74</v>
      </c>
      <c r="AS7" s="39">
        <v>1.05</v>
      </c>
      <c r="AT7" s="39">
        <v>374.06</v>
      </c>
      <c r="AU7" s="39">
        <v>390.93</v>
      </c>
      <c r="AV7" s="39">
        <v>372.42</v>
      </c>
      <c r="AW7" s="39">
        <v>390.01</v>
      </c>
      <c r="AX7" s="39">
        <v>300.8</v>
      </c>
      <c r="AY7" s="39">
        <v>382.09</v>
      </c>
      <c r="AZ7" s="39">
        <v>371.31</v>
      </c>
      <c r="BA7" s="39">
        <v>377.63</v>
      </c>
      <c r="BB7" s="39">
        <v>357.34</v>
      </c>
      <c r="BC7" s="39">
        <v>366.03</v>
      </c>
      <c r="BD7" s="39">
        <v>261.93</v>
      </c>
      <c r="BE7" s="39">
        <v>349.56</v>
      </c>
      <c r="BF7" s="39">
        <v>360.26</v>
      </c>
      <c r="BG7" s="39">
        <v>360.43</v>
      </c>
      <c r="BH7" s="39">
        <v>364.49</v>
      </c>
      <c r="BI7" s="39">
        <v>368.39</v>
      </c>
      <c r="BJ7" s="39">
        <v>385.06</v>
      </c>
      <c r="BK7" s="39">
        <v>373.09</v>
      </c>
      <c r="BL7" s="39">
        <v>364.71</v>
      </c>
      <c r="BM7" s="39">
        <v>373.69</v>
      </c>
      <c r="BN7" s="39">
        <v>370.12</v>
      </c>
      <c r="BO7" s="39">
        <v>270.45999999999998</v>
      </c>
      <c r="BP7" s="39">
        <v>96.41</v>
      </c>
      <c r="BQ7" s="39">
        <v>96.95</v>
      </c>
      <c r="BR7" s="39">
        <v>97.32</v>
      </c>
      <c r="BS7" s="39">
        <v>101.42</v>
      </c>
      <c r="BT7" s="44">
        <v>95.31</v>
      </c>
      <c r="BU7" s="39">
        <v>99.07</v>
      </c>
      <c r="BV7" s="39">
        <v>99.99</v>
      </c>
      <c r="BW7" s="39">
        <v>100.65</v>
      </c>
      <c r="BX7" s="39">
        <v>99.87</v>
      </c>
      <c r="BY7" s="39">
        <v>100.42</v>
      </c>
      <c r="BZ7" s="39">
        <v>103.91</v>
      </c>
      <c r="CA7" s="39">
        <v>291.51</v>
      </c>
      <c r="CB7" s="39">
        <v>289.94</v>
      </c>
      <c r="CC7" s="39">
        <v>289.37</v>
      </c>
      <c r="CD7" s="39">
        <v>280.14999999999998</v>
      </c>
      <c r="CE7" s="44">
        <v>298.42</v>
      </c>
      <c r="CF7" s="39">
        <v>173.03</v>
      </c>
      <c r="CG7" s="39">
        <v>171.15</v>
      </c>
      <c r="CH7" s="39">
        <v>170.19</v>
      </c>
      <c r="CI7" s="39">
        <v>171.81</v>
      </c>
      <c r="CJ7" s="39">
        <v>171.67</v>
      </c>
      <c r="CK7" s="39">
        <v>167.11</v>
      </c>
      <c r="CL7" s="39">
        <v>55.4</v>
      </c>
      <c r="CM7" s="39">
        <v>50.66</v>
      </c>
      <c r="CN7" s="39">
        <v>50.15</v>
      </c>
      <c r="CO7" s="39">
        <v>50.45</v>
      </c>
      <c r="CP7" s="39">
        <v>49.25</v>
      </c>
      <c r="CQ7" s="39">
        <v>58.58</v>
      </c>
      <c r="CR7" s="39">
        <v>58.53</v>
      </c>
      <c r="CS7" s="39">
        <v>59.01</v>
      </c>
      <c r="CT7" s="39">
        <v>60.03</v>
      </c>
      <c r="CU7" s="39">
        <v>59.74</v>
      </c>
      <c r="CV7" s="39">
        <v>60.27</v>
      </c>
      <c r="CW7" s="39">
        <v>80.7</v>
      </c>
      <c r="CX7" s="39">
        <v>80.5</v>
      </c>
      <c r="CY7" s="39">
        <v>80.39</v>
      </c>
      <c r="CZ7" s="39">
        <v>80.27</v>
      </c>
      <c r="DA7" s="39">
        <v>79.709999999999994</v>
      </c>
      <c r="DB7" s="39">
        <v>85.23</v>
      </c>
      <c r="DC7" s="39">
        <v>85.26</v>
      </c>
      <c r="DD7" s="39">
        <v>85.37</v>
      </c>
      <c r="DE7" s="39">
        <v>84.81</v>
      </c>
      <c r="DF7" s="39">
        <v>84.8</v>
      </c>
      <c r="DG7" s="39">
        <v>89.92</v>
      </c>
      <c r="DH7" s="39">
        <v>52.26</v>
      </c>
      <c r="DI7" s="39">
        <v>55.33</v>
      </c>
      <c r="DJ7" s="39">
        <v>53.71</v>
      </c>
      <c r="DK7" s="39">
        <v>54.12</v>
      </c>
      <c r="DL7" s="39">
        <v>56.08</v>
      </c>
      <c r="DM7" s="39">
        <v>44.31</v>
      </c>
      <c r="DN7" s="39">
        <v>45.75</v>
      </c>
      <c r="DO7" s="39">
        <v>46.9</v>
      </c>
      <c r="DP7" s="39">
        <v>47.28</v>
      </c>
      <c r="DQ7" s="39">
        <v>47.66</v>
      </c>
      <c r="DR7" s="39">
        <v>48.85</v>
      </c>
      <c r="DS7" s="39">
        <v>52.15</v>
      </c>
      <c r="DT7" s="39">
        <v>52.35</v>
      </c>
      <c r="DU7" s="39">
        <v>51.52</v>
      </c>
      <c r="DV7" s="39">
        <v>48.97</v>
      </c>
      <c r="DW7" s="39">
        <v>37.99</v>
      </c>
      <c r="DX7" s="39">
        <v>10.09</v>
      </c>
      <c r="DY7" s="39">
        <v>10.54</v>
      </c>
      <c r="DZ7" s="39">
        <v>12.03</v>
      </c>
      <c r="EA7" s="39">
        <v>12.19</v>
      </c>
      <c r="EB7" s="39">
        <v>15.1</v>
      </c>
      <c r="EC7" s="39">
        <v>17.8</v>
      </c>
      <c r="ED7" s="39">
        <v>0.55000000000000004</v>
      </c>
      <c r="EE7" s="39">
        <v>0.81</v>
      </c>
      <c r="EF7" s="39">
        <v>0.65</v>
      </c>
      <c r="EG7" s="39">
        <v>1.2</v>
      </c>
      <c r="EH7" s="39">
        <v>0.4</v>
      </c>
      <c r="EI7" s="39">
        <v>0.6</v>
      </c>
      <c r="EJ7" s="39">
        <v>0.56000000000000005</v>
      </c>
      <c r="EK7" s="39">
        <v>0.61</v>
      </c>
      <c r="EL7" s="39">
        <v>0.51</v>
      </c>
      <c r="EM7" s="39">
        <v>0.57999999999999996</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99</v>
      </c>
      <c r="C9" s="42" t="s">
        <v>100</v>
      </c>
      <c r="D9" s="42" t="s">
        <v>101</v>
      </c>
      <c r="E9" s="42" t="s">
        <v>102</v>
      </c>
      <c r="F9" s="42" t="s">
        <v>103</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2020-01-27T00:58:29Z</cp:lastPrinted>
  <dcterms:created xsi:type="dcterms:W3CDTF">2019-12-05T04:13:06Z</dcterms:created>
  <dcterms:modified xsi:type="dcterms:W3CDTF">2020-02-18T06:13:39Z</dcterms:modified>
  <cp:category/>
</cp:coreProperties>
</file>