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zz5y3+cXc9PfkaOuickepH/Eufn3xHjzHdrtjOXY4kpHb3onJvDYAVAoYOZe6CZK15YwGNHQ2bmhk5ldQWoclQ==" workbookSaltValue="7OhTrsaNfigJNkbbqtnFrg==" workbookSpinCount="100000" lockStructure="1"/>
  <bookViews>
    <workbookView xWindow="930" yWindow="0" windowWidth="25200" windowHeight="117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<sst xmlns="http://schemas.openxmlformats.org/spreadsheetml/2006/main" count="220" uniqueCount="108">
  <si>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</si>
  <si>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</si>
  <si>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</si>
  <si>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</si>
  <si>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</si>
  <si>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</si>
  <si>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</si>
  <si>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</si>
  <si>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</si>
  <si>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</si>
  <si>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</si>
  <si>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</si>
  <si>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</si>
  <si>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</si>
  <si>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</si>
  <si>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</si>
  <si>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</si>
  <si>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</si>
  <si>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</si>
  <si>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</si>
  <si>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</si>
  <si>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</si>
  <si>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</si>
  <si>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</si>
  <si>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</si>
  <si>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</si>
  <si>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</si>
  <si>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</si>
  <si>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</si>
  <si>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</si>
  <si>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</si>
  <si>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</si>
  <si>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</si>
  <si>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</si>
  <si>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</si>
  <si>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</si>
  <si>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</si>
  <si>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</si>
  <si>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</si>
  <si>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</si>
  <si>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</si>
  <si>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</si>
  <si>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</si>
  <si>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</si>
  <si>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</si>
  <si>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</si>
  <si>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</si>
  <si>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</si>
  <si>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</si>
  <si>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</si>
  <si>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</si>
  <si>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</si>
  <si>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</si>
  <si>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</si>
  <si>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</si>
  <si>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</si>
  <si>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</si>
  <si>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</si>
  <si>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</si>
  <si>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</si>
  <si>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</si>
  <si>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</si>
  <si>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</si>
  <si>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</si>
  <si>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</si>
  <si>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</si>
  <si>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</si>
  <si>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</si>
  <si>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</si>
  <si>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</si>
  <si>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</si>
  <si>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</si>
  <si>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</si>
  <si>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</si>
  <si>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</si>
  <si>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</si>
  <si>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</si>
  <si>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</si>
  <si>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</si>
  <si>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</si>
  <si>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</si>
  <si>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</si>
  <si>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</si>
  <si>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</si>
  <si>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</si>
  <si>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</si>
  <si>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</si>
  <si>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</si>
  <si>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</si>
  <si>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</si>
  <si>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</si>
  <si>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</si>
  <si>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</si>
  <si>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白井市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</si>
  <si>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</si>
  <si>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</si>
  <si>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</si>
  <si>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</si>
  <si>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</si>
  <si>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</si>
  <si>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</si>
  <si>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</si>
  <si>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</si>
  <si>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</si>
  <si>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</si>
  <si>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配水管の耐用年数が38年となっており、配水管総延長約97㎞のうち、30年経過が22.6％（平成30年度末現在）となっているため、管路経年化率・管路更新率の数値は計上されておりません。
しかし、令和5年度には、法定耐用年数を超える管が現れることから、管路の経年状況を考慮しながら、有効で効率的な投資を検討していく必要があります。</t>
    <rPh sb="97" eb="99">
      <t>レイワ</t>
    </rPh>
    <phoneticPr fontId="4"/>
  </si>
  <si>
    <t>　料金回収率は100％に達しておらず、類似団体の平均を下回っており、平成29年度と比較すると平成30年度は微減しています。これは給水原価が増加したためです。
　経常収支比率は、類似団体の平均を下回っており、平成29年度と比較すると平成30年度は微減しています。これは、水道料金の伸びが受水費の伸びを下回ったためです。
受水費が伸びた要因は、白井配水場本格稼働に伴い配水池洗浄、配水管洗浄等を行ったことによるものです。5か年の平均をみると、100％を上回っていることから、健全性は概ね良好といえます。
　給水原価は、自己水源が無く、浄水を全量買い上げているため、類似団体の平均値を上回っておりますが、累積欠損金比率は、0％を保っております。
　企業債残高対給水収益比率は、類似団体の平均値を大きく下回っておりますが、平成28年度から配水場建設の借入れを行っていることから、増加しています。
　流動比率は、前年度と比較すると減少していますが、これは工事の未払金が増加したためです。
　施設利用率及び有収率は、平成29年度比較すると微減しています。これは白井配水場本格稼働に伴い無収水量が増加したためですが、ともに類似団体の平均値を大きく上回っている状況であることから、経営の効率性は概ね良好といえます。</t>
    <rPh sb="54" eb="55">
      <t>ゲン</t>
    </rPh>
    <rPh sb="69" eb="71">
      <t>ゾウカ</t>
    </rPh>
    <rPh sb="122" eb="123">
      <t>ビ</t>
    </rPh>
    <rPh sb="149" eb="150">
      <t>シタ</t>
    </rPh>
    <rPh sb="159" eb="161">
      <t>ジュスイ</t>
    </rPh>
    <rPh sb="161" eb="162">
      <t>ヒ</t>
    </rPh>
    <rPh sb="163" eb="164">
      <t>ノ</t>
    </rPh>
    <rPh sb="170" eb="172">
      <t>シロイ</t>
    </rPh>
    <rPh sb="172" eb="174">
      <t>ハイスイ</t>
    </rPh>
    <rPh sb="174" eb="175">
      <t>ジョウ</t>
    </rPh>
    <rPh sb="175" eb="177">
      <t>ホンカク</t>
    </rPh>
    <rPh sb="177" eb="179">
      <t>カドウ</t>
    </rPh>
    <rPh sb="180" eb="181">
      <t>トモナ</t>
    </rPh>
    <rPh sb="182" eb="184">
      <t>ハイスイ</t>
    </rPh>
    <rPh sb="184" eb="185">
      <t>チ</t>
    </rPh>
    <rPh sb="185" eb="187">
      <t>センジョウ</t>
    </rPh>
    <rPh sb="188" eb="191">
      <t>ハイスイカン</t>
    </rPh>
    <rPh sb="191" eb="193">
      <t>センジョウ</t>
    </rPh>
    <rPh sb="193" eb="194">
      <t>トウ</t>
    </rPh>
    <rPh sb="195" eb="196">
      <t>オコナ</t>
    </rPh>
    <rPh sb="266" eb="267">
      <t>ミズ</t>
    </rPh>
    <rPh sb="410" eb="412">
      <t>ゲンショウ</t>
    </rPh>
    <rPh sb="429" eb="431">
      <t>ゾウカ</t>
    </rPh>
    <rPh sb="452" eb="454">
      <t>ヘイセイ</t>
    </rPh>
    <rPh sb="456" eb="457">
      <t>ネン</t>
    </rPh>
    <rPh sb="457" eb="458">
      <t>ド</t>
    </rPh>
    <rPh sb="458" eb="460">
      <t>ヒカク</t>
    </rPh>
    <rPh sb="463" eb="465">
      <t>ビゲン</t>
    </rPh>
    <rPh sb="474" eb="476">
      <t>シロイ</t>
    </rPh>
    <rPh sb="476" eb="478">
      <t>ハイスイ</t>
    </rPh>
    <rPh sb="478" eb="479">
      <t>ジョウ</t>
    </rPh>
    <rPh sb="479" eb="481">
      <t>ホンカク</t>
    </rPh>
    <rPh sb="481" eb="483">
      <t>カドウ</t>
    </rPh>
    <rPh sb="484" eb="485">
      <t>トモナ</t>
    </rPh>
    <rPh sb="488" eb="490">
      <t>スイリョウ</t>
    </rPh>
    <rPh sb="491" eb="493">
      <t>ゾウカ</t>
    </rPh>
    <phoneticPr fontId="4"/>
  </si>
  <si>
    <t xml:space="preserve"> 過去5年間料金回収率は100％を切っており、県や市の補助金等の収入に依存して、経常収支比率は100％以上を保っている状況などから、経営改善を図る必要があるため、平成30年度に料金改定について検討しました。
　白井市上下水道事業審議会に料金改定について諮問し、会議を重ねてきた結果、料金改定が必要であるとの答申をいただきました。
　令和元年第3回白井市議会定例会で水道料金改定について可決され、令和2年4月1日から改定します。
　また、令和2年度には、料金改定を踏まえて、平成28年に策定した経営戦略の見直しを行い、今後の見通しや更なる経営健全化にむけて検討していきます。</t>
    <rPh sb="1" eb="3">
      <t>カコ</t>
    </rPh>
    <rPh sb="4" eb="6">
      <t>ネンカン</t>
    </rPh>
    <rPh sb="6" eb="8">
      <t>リョウキン</t>
    </rPh>
    <rPh sb="8" eb="10">
      <t>カイシュウ</t>
    </rPh>
    <rPh sb="10" eb="11">
      <t>リツ</t>
    </rPh>
    <rPh sb="17" eb="18">
      <t>キ</t>
    </rPh>
    <rPh sb="23" eb="24">
      <t>ケン</t>
    </rPh>
    <rPh sb="25" eb="26">
      <t>シ</t>
    </rPh>
    <rPh sb="27" eb="30">
      <t>ホジョキン</t>
    </rPh>
    <rPh sb="30" eb="31">
      <t>トウ</t>
    </rPh>
    <rPh sb="32" eb="34">
      <t>シュウニュウ</t>
    </rPh>
    <rPh sb="35" eb="37">
      <t>イゾン</t>
    </rPh>
    <rPh sb="40" eb="42">
      <t>ケイジョウ</t>
    </rPh>
    <rPh sb="42" eb="44">
      <t>シュウシ</t>
    </rPh>
    <rPh sb="44" eb="46">
      <t>ヒリツ</t>
    </rPh>
    <rPh sb="51" eb="53">
      <t>イジョウ</t>
    </rPh>
    <rPh sb="54" eb="55">
      <t>タモ</t>
    </rPh>
    <rPh sb="59" eb="61">
      <t>ジョウキョウ</t>
    </rPh>
    <rPh sb="66" eb="68">
      <t>ケイエイ</t>
    </rPh>
    <rPh sb="68" eb="70">
      <t>カイゼン</t>
    </rPh>
    <rPh sb="71" eb="72">
      <t>ハカ</t>
    </rPh>
    <rPh sb="73" eb="75">
      <t>ヒツヨウ</t>
    </rPh>
    <rPh sb="81" eb="83">
      <t>ヘイセイ</t>
    </rPh>
    <rPh sb="85" eb="86">
      <t>ネン</t>
    </rPh>
    <rPh sb="86" eb="87">
      <t>ド</t>
    </rPh>
    <rPh sb="88" eb="90">
      <t>リョウキン</t>
    </rPh>
    <rPh sb="90" eb="92">
      <t>カイテイ</t>
    </rPh>
    <rPh sb="96" eb="98">
      <t>ケントウ</t>
    </rPh>
    <rPh sb="105" eb="107">
      <t>シロイ</t>
    </rPh>
    <rPh sb="107" eb="108">
      <t>シ</t>
    </rPh>
    <rPh sb="108" eb="110">
      <t>ジョウゲ</t>
    </rPh>
    <rPh sb="110" eb="112">
      <t>スイドウ</t>
    </rPh>
    <rPh sb="112" eb="114">
      <t>ジギョウ</t>
    </rPh>
    <rPh sb="114" eb="117">
      <t>シンギカイ</t>
    </rPh>
    <rPh sb="118" eb="120">
      <t>リョウキン</t>
    </rPh>
    <rPh sb="120" eb="122">
      <t>カイテイ</t>
    </rPh>
    <rPh sb="126" eb="128">
      <t>シモン</t>
    </rPh>
    <rPh sb="130" eb="132">
      <t>カイギ</t>
    </rPh>
    <rPh sb="133" eb="134">
      <t>カサ</t>
    </rPh>
    <rPh sb="138" eb="140">
      <t>ケッカ</t>
    </rPh>
    <rPh sb="141" eb="143">
      <t>リョウキン</t>
    </rPh>
    <rPh sb="143" eb="145">
      <t>カイテイ</t>
    </rPh>
    <rPh sb="146" eb="148">
      <t>ヒツヨウ</t>
    </rPh>
    <rPh sb="153" eb="155">
      <t>トウシン</t>
    </rPh>
    <rPh sb="166" eb="168">
      <t>レイワ</t>
    </rPh>
    <rPh sb="168" eb="169">
      <t>ガン</t>
    </rPh>
    <rPh sb="169" eb="170">
      <t>ネン</t>
    </rPh>
    <rPh sb="170" eb="171">
      <t>ダイ</t>
    </rPh>
    <rPh sb="172" eb="173">
      <t>カイ</t>
    </rPh>
    <rPh sb="173" eb="175">
      <t>シロイ</t>
    </rPh>
    <rPh sb="175" eb="176">
      <t>シ</t>
    </rPh>
    <rPh sb="176" eb="178">
      <t>ギカイ</t>
    </rPh>
    <rPh sb="178" eb="181">
      <t>テイレイカイ</t>
    </rPh>
    <rPh sb="182" eb="184">
      <t>スイドウ</t>
    </rPh>
    <rPh sb="184" eb="186">
      <t>リョウキン</t>
    </rPh>
    <rPh sb="186" eb="188">
      <t>カイテイ</t>
    </rPh>
    <rPh sb="192" eb="194">
      <t>カケツ</t>
    </rPh>
    <rPh sb="197" eb="199">
      <t>レイワ</t>
    </rPh>
    <rPh sb="200" eb="201">
      <t>ネン</t>
    </rPh>
    <rPh sb="202" eb="203">
      <t>ガツ</t>
    </rPh>
    <rPh sb="204" eb="205">
      <t>ニチ</t>
    </rPh>
    <rPh sb="207" eb="209">
      <t>カイテイ</t>
    </rPh>
    <rPh sb="218" eb="220">
      <t>レイワ</t>
    </rPh>
    <rPh sb="221" eb="222">
      <t>ネン</t>
    </rPh>
    <rPh sb="222" eb="223">
      <t>ド</t>
    </rPh>
    <rPh sb="226" eb="228">
      <t>リョウキン</t>
    </rPh>
    <rPh sb="228" eb="230">
      <t>カイテイ</t>
    </rPh>
    <rPh sb="231" eb="232">
      <t>フ</t>
    </rPh>
    <rPh sb="236" eb="238">
      <t>ヘイセイ</t>
    </rPh>
    <rPh sb="240" eb="241">
      <t>ネン</t>
    </rPh>
    <rPh sb="242" eb="244">
      <t>サクテイ</t>
    </rPh>
    <rPh sb="246" eb="248">
      <t>ケイエイ</t>
    </rPh>
    <rPh sb="248" eb="250">
      <t>センリャク</t>
    </rPh>
    <rPh sb="251" eb="253">
      <t>ミナオ</t>
    </rPh>
    <rPh sb="255" eb="256">
      <t>オコナ</t>
    </rPh>
    <rPh sb="258" eb="260">
      <t>コンゴ</t>
    </rPh>
    <rPh sb="261" eb="263">
      <t>ミトオ</t>
    </rPh>
    <rPh sb="265" eb="266">
      <t>サラ</t>
    </rPh>
    <rPh sb="268" eb="270">
      <t>ケイエイ</t>
    </rPh>
    <rPh sb="270" eb="272">
      <t>ケンゼン</t>
    </rPh>
    <rPh sb="272" eb="273">
      <t>カ</t>
    </rPh>
    <rPh sb="277" eb="27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</si>
</sst>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1E-4DFB-B078-39CF8D6ECF7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BE1E-4DFB-B078-39CF8D6ECF7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86.93</c:v>
                </c:pt>
                <c:pt idx="1">
                  <c:v>86.64</c:v>
                </c:pt>
                <c:pt idx="2">
                  <c:v>87.41</c:v>
                </c:pt>
                <c:pt idx="3">
                  <c:v>90.57</c:v>
                </c:pt>
                <c:pt idx="4">
                  <c:v>83.13</c:v>
                </c:pt>
              </c:numCache>
            </c:numRef>
          </c:val>
          <c:extLst>
            <c:ext xmlns:c16="http://schemas.microsoft.com/office/drawing/2014/chart" uri="{C3380CC4-5D6E-409C-BE32-E72D297353CC}">
              <c16:uniqueId val="{00000000-1920-4A77-A61E-382772420C9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1920-4A77-A61E-382772420C9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97.95</c:v>
                </c:pt>
                <c:pt idx="1">
                  <c:v>98</c:v>
                </c:pt>
                <c:pt idx="2">
                  <c:v>98.53</c:v>
                </c:pt>
                <c:pt idx="3">
                  <c:v>97.78</c:v>
                </c:pt>
                <c:pt idx="4">
                  <c:v>96.23</c:v>
                </c:pt>
              </c:numCache>
            </c:numRef>
          </c:val>
          <c:extLst>
            <c:ext xmlns:c16="http://schemas.microsoft.com/office/drawing/2014/chart" uri="{C3380CC4-5D6E-409C-BE32-E72D297353CC}">
              <c16:uniqueId val="{00000000-CA2B-4056-80CF-291DD702BD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CA2B-4056-80CF-291DD702BD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112.75</c:v>
                </c:pt>
                <c:pt idx="1">
                  <c:v>99.3</c:v>
                </c:pt>
                <c:pt idx="2">
                  <c:v>103.96</c:v>
                </c:pt>
                <c:pt idx="3">
                  <c:v>106.55</c:v>
                </c:pt>
                <c:pt idx="4">
                  <c:v>106.32</c:v>
                </c:pt>
              </c:numCache>
            </c:numRef>
          </c:val>
          <c:extLst>
            <c:ext xmlns:c16="http://schemas.microsoft.com/office/drawing/2014/chart" uri="{C3380CC4-5D6E-409C-BE32-E72D297353CC}">
              <c16:uniqueId val="{00000000-10AD-4FD9-A82D-58E8B511E36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10AD-4FD9-A82D-58E8B511E36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35.83</c:v>
                </c:pt>
                <c:pt idx="1">
                  <c:v>37.450000000000003</c:v>
                </c:pt>
                <c:pt idx="2">
                  <c:v>39.229999999999997</c:v>
                </c:pt>
                <c:pt idx="3">
                  <c:v>40.94</c:v>
                </c:pt>
                <c:pt idx="4">
                  <c:v>30.76</c:v>
                </c:pt>
              </c:numCache>
            </c:numRef>
          </c:val>
          <c:extLst>
            <c:ext xmlns:c16="http://schemas.microsoft.com/office/drawing/2014/chart" uri="{C3380CC4-5D6E-409C-BE32-E72D297353CC}">
              <c16:uniqueId val="{00000000-5780-4583-A5E9-8A46B1489D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5780-4583-A5E9-8A46B1489D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5D-42A3-BFA7-ABD86B75CDD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2A5D-42A3-BFA7-ABD86B75CDD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DA-449E-8EB3-51363223F6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CADA-449E-8EB3-51363223F6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1274.07</c:v>
                </c:pt>
                <c:pt idx="1">
                  <c:v>1134.1500000000001</c:v>
                </c:pt>
                <c:pt idx="2">
                  <c:v>443.57</c:v>
                </c:pt>
                <c:pt idx="3">
                  <c:v>858.12</c:v>
                </c:pt>
                <c:pt idx="4">
                  <c:v>337.38</c:v>
                </c:pt>
              </c:numCache>
            </c:numRef>
          </c:val>
          <c:extLst>
            <c:ext xmlns:c16="http://schemas.microsoft.com/office/drawing/2014/chart" uri="{C3380CC4-5D6E-409C-BE32-E72D297353CC}">
              <c16:uniqueId val="{00000000-EC37-4CC2-8C3D-49DF26244CC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EC37-4CC2-8C3D-49DF26244CC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161.05000000000001</c:v>
                </c:pt>
                <c:pt idx="1">
                  <c:v>154.04</c:v>
                </c:pt>
                <c:pt idx="2">
                  <c:v>174.25</c:v>
                </c:pt>
                <c:pt idx="3">
                  <c:v>247.9</c:v>
                </c:pt>
                <c:pt idx="4">
                  <c:v>293.66000000000003</c:v>
                </c:pt>
              </c:numCache>
            </c:numRef>
          </c:val>
          <c:extLst>
            <c:ext xmlns:c16="http://schemas.microsoft.com/office/drawing/2014/chart" uri="{C3380CC4-5D6E-409C-BE32-E72D297353CC}">
              <c16:uniqueId val="{00000000-6587-4083-ABB8-8597B690701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6587-4083-ABB8-8597B690701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71.03</c:v>
                </c:pt>
                <c:pt idx="1">
                  <c:v>72.83</c:v>
                </c:pt>
                <c:pt idx="2">
                  <c:v>73.17</c:v>
                </c:pt>
                <c:pt idx="3">
                  <c:v>75.02</c:v>
                </c:pt>
                <c:pt idx="4">
                  <c:v>73.38</c:v>
                </c:pt>
              </c:numCache>
            </c:numRef>
          </c:val>
          <c:extLst>
            <c:ext xmlns:c16="http://schemas.microsoft.com/office/drawing/2014/chart" uri="{C3380CC4-5D6E-409C-BE32-E72D297353CC}">
              <c16:uniqueId val="{00000000-4023-48E2-BA07-CAFEEEB61A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4023-48E2-BA07-CAFEEEB61A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285.68</c:v>
                </c:pt>
                <c:pt idx="1">
                  <c:v>279.26</c:v>
                </c:pt>
                <c:pt idx="2">
                  <c:v>276.45999999999998</c:v>
                </c:pt>
                <c:pt idx="3">
                  <c:v>269.57</c:v>
                </c:pt>
                <c:pt idx="4">
                  <c:v>274.88</c:v>
                </c:pt>
              </c:numCache>
            </c:numRef>
          </c:val>
          <c:extLst>
            <c:ext xmlns:c16="http://schemas.microsoft.com/office/drawing/2014/chart" uri="{C3380CC4-5D6E-409C-BE32-E72D297353CC}">
              <c16:uniqueId val="{00000000-AD85-46EE-A31E-7BFBAA528F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AD85-46EE-A31E-7BFBAA528F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白井市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63723</v>
      </c>
      <c r="AM8" s="70"/>
      <c r="AN8" s="70"/>
      <c r="AO8" s="70"/>
      <c r="AP8" s="70"/>
      <c r="AQ8" s="70"/>
      <c r="AR8" s="70"/>
      <c r="AS8" s="70"/>
      <c r="AT8" s="66">
        <f>データ!$S$6</f>
        <v>35.479999999999997</v>
      </c>
      <c r="AU8" s="67"/>
      <c r="AV8" s="67"/>
      <c r="AW8" s="67"/>
      <c r="AX8" s="67"/>
      <c r="AY8" s="67"/>
      <c r="AZ8" s="67"/>
      <c r="BA8" s="67"/>
      <c r="BB8" s="69">
        <f>データ!$T$6</f>
        <v>1796.03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74.87</v>
      </c>
      <c r="J10" s="67"/>
      <c r="K10" s="67"/>
      <c r="L10" s="67"/>
      <c r="M10" s="67"/>
      <c r="N10" s="67"/>
      <c r="O10" s="68"/>
      <c r="P10" s="69">
        <f>データ!$P$6</f>
        <v>31.89</v>
      </c>
      <c r="Q10" s="69"/>
      <c r="R10" s="69"/>
      <c r="S10" s="69"/>
      <c r="T10" s="69"/>
      <c r="U10" s="69"/>
      <c r="V10" s="69"/>
      <c r="W10" s="70">
        <f>データ!$Q$6</f>
        <v>3294</v>
      </c>
      <c r="X10" s="70"/>
      <c r="Y10" s="70"/>
      <c r="Z10" s="70"/>
      <c r="AA10" s="70"/>
      <c r="AB10" s="70"/>
      <c r="AC10" s="70"/>
      <c r="AD10" s="2"/>
      <c r="AE10" s="2"/>
      <c r="AF10" s="2"/>
      <c r="AG10" s="2"/>
      <c r="AH10" s="4"/>
      <c r="AI10" s="4"/>
      <c r="AJ10" s="4"/>
      <c r="AK10" s="4"/>
      <c r="AL10" s="70">
        <f>データ!$U$6</f>
        <v>19824</v>
      </c>
      <c r="AM10" s="70"/>
      <c r="AN10" s="70"/>
      <c r="AO10" s="70"/>
      <c r="AP10" s="70"/>
      <c r="AQ10" s="70"/>
      <c r="AR10" s="70"/>
      <c r="AS10" s="70"/>
      <c r="AT10" s="66">
        <f>データ!$V$6</f>
        <v>5.89</v>
      </c>
      <c r="AU10" s="67"/>
      <c r="AV10" s="67"/>
      <c r="AW10" s="67"/>
      <c r="AX10" s="67"/>
      <c r="AY10" s="67"/>
      <c r="AZ10" s="67"/>
      <c r="BA10" s="67"/>
      <c r="BB10" s="69">
        <f>データ!$W$6</f>
        <v>3365.7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72"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v11VRDxaL111DJmXoNNJu2ivQfp6uORTeKO6Dmqa82jmGHlRexj9QkSNhCkMdLpLMCR+rL/5nbll6p4mb9vTow==" saltValue="6RhBeCp3dB4NA+Wc0kWZH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122327</v>
      </c>
      <c r="D6" s="34">
        <f t="shared" si="3"/>
        <v>46</v>
      </c>
      <c r="E6" s="34">
        <f t="shared" si="3"/>
        <v>1</v>
      </c>
      <c r="F6" s="34">
        <f t="shared" si="3"/>
        <v>0</v>
      </c>
      <c r="G6" s="34">
        <f t="shared" si="3"/>
        <v>1</v>
      </c>
      <c r="H6" s="34" t="str">
        <f t="shared" si="3"/>
        <v>千葉県　白井市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74.87</v>
      </c>
      <c r="P6" s="35">
        <f t="shared" si="3"/>
        <v>31.89</v>
      </c>
      <c r="Q6" s="35">
        <f t="shared" si="3"/>
        <v>3294</v>
      </c>
      <c r="R6" s="35">
        <f t="shared" si="3"/>
        <v>63723</v>
      </c>
      <c r="S6" s="35">
        <f t="shared" si="3"/>
        <v>35.479999999999997</v>
      </c>
      <c r="T6" s="35">
        <f t="shared" si="3"/>
        <v>1796.03</v>
      </c>
      <c r="U6" s="35">
        <f t="shared" si="3"/>
        <v>19824</v>
      </c>
      <c r="V6" s="35">
        <f t="shared" si="3"/>
        <v>5.89</v>
      </c>
      <c r="W6" s="35">
        <f t="shared" si="3"/>
        <v>3365.7</v>
      </c>
      <c r="X6" s="36">
        <f>IF(X7="",NA(),X7)</f>
        <v>112.75</v>
      </c>
      <c r="Y6" s="36">
        <f t="shared" ref="Y6:AG6" si="4">IF(Y7="",NA(),Y7)</f>
        <v>99.3</v>
      </c>
      <c r="Z6" s="36">
        <f t="shared" si="4"/>
        <v>103.96</v>
      </c>
      <c r="AA6" s="36">
        <f t="shared" si="4"/>
        <v>106.55</v>
      </c>
      <c r="AB6" s="36">
        <f t="shared" si="4"/>
        <v>106.32</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1274.07</v>
      </c>
      <c r="AU6" s="36">
        <f t="shared" ref="AU6:BC6" si="6">IF(AU7="",NA(),AU7)</f>
        <v>1134.1500000000001</v>
      </c>
      <c r="AV6" s="36">
        <f t="shared" si="6"/>
        <v>443.57</v>
      </c>
      <c r="AW6" s="36">
        <f t="shared" si="6"/>
        <v>858.12</v>
      </c>
      <c r="AX6" s="36">
        <f t="shared" si="6"/>
        <v>337.38</v>
      </c>
      <c r="AY6" s="36">
        <f t="shared" si="6"/>
        <v>381.53</v>
      </c>
      <c r="AZ6" s="36">
        <f t="shared" si="6"/>
        <v>391.54</v>
      </c>
      <c r="BA6" s="36">
        <f t="shared" si="6"/>
        <v>384.34</v>
      </c>
      <c r="BB6" s="36">
        <f t="shared" si="6"/>
        <v>359.47</v>
      </c>
      <c r="BC6" s="36">
        <f t="shared" si="6"/>
        <v>369.69</v>
      </c>
      <c r="BD6" s="35" t="str">
        <f>IF(BD7="","",IF(BD7="-","【-】","【"&amp;SUBSTITUTE(TEXT(BD7,"#,##0.00"),"-","△")&amp;"】"))</f>
        <v>【261.93】</v>
      </c>
      <c r="BE6" s="36">
        <f>IF(BE7="",NA(),BE7)</f>
        <v>161.05000000000001</v>
      </c>
      <c r="BF6" s="36">
        <f t="shared" ref="BF6:BN6" si="7">IF(BF7="",NA(),BF7)</f>
        <v>154.04</v>
      </c>
      <c r="BG6" s="36">
        <f t="shared" si="7"/>
        <v>174.25</v>
      </c>
      <c r="BH6" s="36">
        <f t="shared" si="7"/>
        <v>247.9</v>
      </c>
      <c r="BI6" s="36">
        <f t="shared" si="7"/>
        <v>293.66000000000003</v>
      </c>
      <c r="BJ6" s="36">
        <f t="shared" si="7"/>
        <v>393.27</v>
      </c>
      <c r="BK6" s="36">
        <f t="shared" si="7"/>
        <v>386.97</v>
      </c>
      <c r="BL6" s="36">
        <f t="shared" si="7"/>
        <v>380.58</v>
      </c>
      <c r="BM6" s="36">
        <f t="shared" si="7"/>
        <v>401.79</v>
      </c>
      <c r="BN6" s="36">
        <f t="shared" si="7"/>
        <v>402.99</v>
      </c>
      <c r="BO6" s="35" t="str">
        <f>IF(BO7="","",IF(BO7="-","【-】","【"&amp;SUBSTITUTE(TEXT(BO7,"#,##0.00"),"-","△")&amp;"】"))</f>
        <v>【270.46】</v>
      </c>
      <c r="BP6" s="36">
        <f>IF(BP7="",NA(),BP7)</f>
        <v>71.03</v>
      </c>
      <c r="BQ6" s="36">
        <f t="shared" ref="BQ6:BY6" si="8">IF(BQ7="",NA(),BQ7)</f>
        <v>72.83</v>
      </c>
      <c r="BR6" s="36">
        <f t="shared" si="8"/>
        <v>73.17</v>
      </c>
      <c r="BS6" s="36">
        <f t="shared" si="8"/>
        <v>75.02</v>
      </c>
      <c r="BT6" s="36">
        <f t="shared" si="8"/>
        <v>73.38</v>
      </c>
      <c r="BU6" s="36">
        <f t="shared" si="8"/>
        <v>100.47</v>
      </c>
      <c r="BV6" s="36">
        <f t="shared" si="8"/>
        <v>101.72</v>
      </c>
      <c r="BW6" s="36">
        <f t="shared" si="8"/>
        <v>102.38</v>
      </c>
      <c r="BX6" s="36">
        <f t="shared" si="8"/>
        <v>100.12</v>
      </c>
      <c r="BY6" s="36">
        <f t="shared" si="8"/>
        <v>98.66</v>
      </c>
      <c r="BZ6" s="35" t="str">
        <f>IF(BZ7="","",IF(BZ7="-","【-】","【"&amp;SUBSTITUTE(TEXT(BZ7,"#,##0.00"),"-","△")&amp;"】"))</f>
        <v>【103.91】</v>
      </c>
      <c r="CA6" s="36">
        <f>IF(CA7="",NA(),CA7)</f>
        <v>285.68</v>
      </c>
      <c r="CB6" s="36">
        <f t="shared" ref="CB6:CJ6" si="9">IF(CB7="",NA(),CB7)</f>
        <v>279.26</v>
      </c>
      <c r="CC6" s="36">
        <f t="shared" si="9"/>
        <v>276.45999999999998</v>
      </c>
      <c r="CD6" s="36">
        <f t="shared" si="9"/>
        <v>269.57</v>
      </c>
      <c r="CE6" s="36">
        <f t="shared" si="9"/>
        <v>274.88</v>
      </c>
      <c r="CF6" s="36">
        <f t="shared" si="9"/>
        <v>169.82</v>
      </c>
      <c r="CG6" s="36">
        <f t="shared" si="9"/>
        <v>168.2</v>
      </c>
      <c r="CH6" s="36">
        <f t="shared" si="9"/>
        <v>168.67</v>
      </c>
      <c r="CI6" s="36">
        <f t="shared" si="9"/>
        <v>174.97</v>
      </c>
      <c r="CJ6" s="36">
        <f t="shared" si="9"/>
        <v>178.59</v>
      </c>
      <c r="CK6" s="35" t="str">
        <f>IF(CK7="","",IF(CK7="-","【-】","【"&amp;SUBSTITUTE(TEXT(CK7,"#,##0.00"),"-","△")&amp;"】"))</f>
        <v>【167.11】</v>
      </c>
      <c r="CL6" s="36">
        <f>IF(CL7="",NA(),CL7)</f>
        <v>86.93</v>
      </c>
      <c r="CM6" s="36">
        <f t="shared" ref="CM6:CU6" si="10">IF(CM7="",NA(),CM7)</f>
        <v>86.64</v>
      </c>
      <c r="CN6" s="36">
        <f t="shared" si="10"/>
        <v>87.41</v>
      </c>
      <c r="CO6" s="36">
        <f t="shared" si="10"/>
        <v>90.57</v>
      </c>
      <c r="CP6" s="36">
        <f t="shared" si="10"/>
        <v>83.13</v>
      </c>
      <c r="CQ6" s="36">
        <f t="shared" si="10"/>
        <v>55.13</v>
      </c>
      <c r="CR6" s="36">
        <f t="shared" si="10"/>
        <v>54.77</v>
      </c>
      <c r="CS6" s="36">
        <f t="shared" si="10"/>
        <v>54.92</v>
      </c>
      <c r="CT6" s="36">
        <f t="shared" si="10"/>
        <v>55.63</v>
      </c>
      <c r="CU6" s="36">
        <f t="shared" si="10"/>
        <v>55.03</v>
      </c>
      <c r="CV6" s="35" t="str">
        <f>IF(CV7="","",IF(CV7="-","【-】","【"&amp;SUBSTITUTE(TEXT(CV7,"#,##0.00"),"-","△")&amp;"】"))</f>
        <v>【60.27】</v>
      </c>
      <c r="CW6" s="36">
        <f>IF(CW7="",NA(),CW7)</f>
        <v>97.95</v>
      </c>
      <c r="CX6" s="36">
        <f t="shared" ref="CX6:DF6" si="11">IF(CX7="",NA(),CX7)</f>
        <v>98</v>
      </c>
      <c r="CY6" s="36">
        <f t="shared" si="11"/>
        <v>98.53</v>
      </c>
      <c r="CZ6" s="36">
        <f t="shared" si="11"/>
        <v>97.78</v>
      </c>
      <c r="DA6" s="36">
        <f t="shared" si="11"/>
        <v>96.23</v>
      </c>
      <c r="DB6" s="36">
        <f t="shared" si="11"/>
        <v>83</v>
      </c>
      <c r="DC6" s="36">
        <f t="shared" si="11"/>
        <v>82.89</v>
      </c>
      <c r="DD6" s="36">
        <f t="shared" si="11"/>
        <v>82.66</v>
      </c>
      <c r="DE6" s="36">
        <f t="shared" si="11"/>
        <v>82.04</v>
      </c>
      <c r="DF6" s="36">
        <f t="shared" si="11"/>
        <v>81.900000000000006</v>
      </c>
      <c r="DG6" s="35" t="str">
        <f>IF(DG7="","",IF(DG7="-","【-】","【"&amp;SUBSTITUTE(TEXT(DG7,"#,##0.00"),"-","△")&amp;"】"))</f>
        <v>【89.92】</v>
      </c>
      <c r="DH6" s="36">
        <f>IF(DH7="",NA(),DH7)</f>
        <v>35.83</v>
      </c>
      <c r="DI6" s="36">
        <f t="shared" ref="DI6:DQ6" si="12">IF(DI7="",NA(),DI7)</f>
        <v>37.450000000000003</v>
      </c>
      <c r="DJ6" s="36">
        <f t="shared" si="12"/>
        <v>39.229999999999997</v>
      </c>
      <c r="DK6" s="36">
        <f t="shared" si="12"/>
        <v>40.94</v>
      </c>
      <c r="DL6" s="36">
        <f t="shared" si="12"/>
        <v>30.76</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5">
        <f t="shared" ref="DT6:EB6" si="13">IF(DT7="",NA(),DT7)</f>
        <v>0</v>
      </c>
      <c r="DU6" s="35">
        <f t="shared" si="13"/>
        <v>0</v>
      </c>
      <c r="DV6" s="35">
        <f t="shared" si="13"/>
        <v>0</v>
      </c>
      <c r="DW6" s="35">
        <f t="shared" si="13"/>
        <v>0</v>
      </c>
      <c r="DX6" s="36">
        <f t="shared" si="13"/>
        <v>9.85</v>
      </c>
      <c r="DY6" s="36">
        <f t="shared" si="13"/>
        <v>9.7100000000000009</v>
      </c>
      <c r="DZ6" s="36">
        <f t="shared" si="13"/>
        <v>12.79</v>
      </c>
      <c r="EA6" s="36">
        <f t="shared" si="13"/>
        <v>13.39</v>
      </c>
      <c r="EB6" s="36">
        <f t="shared" si="13"/>
        <v>14.85</v>
      </c>
      <c r="EC6" s="35" t="str">
        <f>IF(EC7="","",IF(EC7="-","【-】","【"&amp;SUBSTITUTE(TEXT(EC7,"#,##0.00"),"-","△")&amp;"】"))</f>
        <v>【17.80】</v>
      </c>
      <c r="ED6" s="35">
        <f>IF(ED7="",NA(),ED7)</f>
        <v>0</v>
      </c>
      <c r="EE6" s="35">
        <f t="shared" ref="EE6:EM6" si="14">IF(EE7="",NA(),EE7)</f>
        <v>0</v>
      </c>
      <c r="EF6" s="35">
        <f t="shared" si="14"/>
        <v>0</v>
      </c>
      <c r="EG6" s="35">
        <f t="shared" si="14"/>
        <v>0</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122327</v>
      </c>
      <c r="D7" s="38">
        <v>46</v>
      </c>
      <c r="E7" s="38">
        <v>1</v>
      </c>
      <c r="F7" s="38">
        <v>0</v>
      </c>
      <c r="G7" s="38">
        <v>1</v>
      </c>
      <c r="H7" s="38" t="s">
        <v>93</v>
      </c>
      <c r="I7" s="38" t="s">
        <v>94</v>
      </c>
      <c r="J7" s="38" t="s">
        <v>95</v>
      </c>
      <c r="K7" s="38" t="s">
        <v>96</v>
      </c>
      <c r="L7" s="38" t="s">
        <v>97</v>
      </c>
      <c r="M7" s="38" t="s">
        <v>98</v>
      </c>
      <c r="N7" s="39" t="s">
        <v>99</v>
      </c>
      <c r="O7" s="39">
        <v>74.87</v>
      </c>
      <c r="P7" s="39">
        <v>31.89</v>
      </c>
      <c r="Q7" s="39">
        <v>3294</v>
      </c>
      <c r="R7" s="39">
        <v>63723</v>
      </c>
      <c r="S7" s="39">
        <v>35.479999999999997</v>
      </c>
      <c r="T7" s="39">
        <v>1796.03</v>
      </c>
      <c r="U7" s="39">
        <v>19824</v>
      </c>
      <c r="V7" s="39">
        <v>5.89</v>
      </c>
      <c r="W7" s="39">
        <v>3365.7</v>
      </c>
      <c r="X7" s="39">
        <v>112.75</v>
      </c>
      <c r="Y7" s="39">
        <v>99.3</v>
      </c>
      <c r="Z7" s="39">
        <v>103.96</v>
      </c>
      <c r="AA7" s="39">
        <v>106.55</v>
      </c>
      <c r="AB7" s="39">
        <v>106.32</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1274.07</v>
      </c>
      <c r="AU7" s="39">
        <v>1134.1500000000001</v>
      </c>
      <c r="AV7" s="39">
        <v>443.57</v>
      </c>
      <c r="AW7" s="39">
        <v>858.12</v>
      </c>
      <c r="AX7" s="39">
        <v>337.38</v>
      </c>
      <c r="AY7" s="39">
        <v>381.53</v>
      </c>
      <c r="AZ7" s="39">
        <v>391.54</v>
      </c>
      <c r="BA7" s="39">
        <v>384.34</v>
      </c>
      <c r="BB7" s="39">
        <v>359.47</v>
      </c>
      <c r="BC7" s="39">
        <v>369.69</v>
      </c>
      <c r="BD7" s="39">
        <v>261.93</v>
      </c>
      <c r="BE7" s="39">
        <v>161.05000000000001</v>
      </c>
      <c r="BF7" s="39">
        <v>154.04</v>
      </c>
      <c r="BG7" s="39">
        <v>174.25</v>
      </c>
      <c r="BH7" s="39">
        <v>247.9</v>
      </c>
      <c r="BI7" s="39">
        <v>293.66000000000003</v>
      </c>
      <c r="BJ7" s="39">
        <v>393.27</v>
      </c>
      <c r="BK7" s="39">
        <v>386.97</v>
      </c>
      <c r="BL7" s="39">
        <v>380.58</v>
      </c>
      <c r="BM7" s="39">
        <v>401.79</v>
      </c>
      <c r="BN7" s="39">
        <v>402.99</v>
      </c>
      <c r="BO7" s="39">
        <v>270.45999999999998</v>
      </c>
      <c r="BP7" s="39">
        <v>71.03</v>
      </c>
      <c r="BQ7" s="39">
        <v>72.83</v>
      </c>
      <c r="BR7" s="39">
        <v>73.17</v>
      </c>
      <c r="BS7" s="39">
        <v>75.02</v>
      </c>
      <c r="BT7" s="39">
        <v>73.38</v>
      </c>
      <c r="BU7" s="39">
        <v>100.47</v>
      </c>
      <c r="BV7" s="39">
        <v>101.72</v>
      </c>
      <c r="BW7" s="39">
        <v>102.38</v>
      </c>
      <c r="BX7" s="39">
        <v>100.12</v>
      </c>
      <c r="BY7" s="39">
        <v>98.66</v>
      </c>
      <c r="BZ7" s="39">
        <v>103.91</v>
      </c>
      <c r="CA7" s="39">
        <v>285.68</v>
      </c>
      <c r="CB7" s="39">
        <v>279.26</v>
      </c>
      <c r="CC7" s="39">
        <v>276.45999999999998</v>
      </c>
      <c r="CD7" s="39">
        <v>269.57</v>
      </c>
      <c r="CE7" s="39">
        <v>274.88</v>
      </c>
      <c r="CF7" s="39">
        <v>169.82</v>
      </c>
      <c r="CG7" s="39">
        <v>168.2</v>
      </c>
      <c r="CH7" s="39">
        <v>168.67</v>
      </c>
      <c r="CI7" s="39">
        <v>174.97</v>
      </c>
      <c r="CJ7" s="39">
        <v>178.59</v>
      </c>
      <c r="CK7" s="39">
        <v>167.11</v>
      </c>
      <c r="CL7" s="39">
        <v>86.93</v>
      </c>
      <c r="CM7" s="39">
        <v>86.64</v>
      </c>
      <c r="CN7" s="39">
        <v>87.41</v>
      </c>
      <c r="CO7" s="39">
        <v>90.57</v>
      </c>
      <c r="CP7" s="39">
        <v>83.13</v>
      </c>
      <c r="CQ7" s="39">
        <v>55.13</v>
      </c>
      <c r="CR7" s="39">
        <v>54.77</v>
      </c>
      <c r="CS7" s="39">
        <v>54.92</v>
      </c>
      <c r="CT7" s="39">
        <v>55.63</v>
      </c>
      <c r="CU7" s="39">
        <v>55.03</v>
      </c>
      <c r="CV7" s="39">
        <v>60.27</v>
      </c>
      <c r="CW7" s="39">
        <v>97.95</v>
      </c>
      <c r="CX7" s="39">
        <v>98</v>
      </c>
      <c r="CY7" s="39">
        <v>98.53</v>
      </c>
      <c r="CZ7" s="39">
        <v>97.78</v>
      </c>
      <c r="DA7" s="39">
        <v>96.23</v>
      </c>
      <c r="DB7" s="39">
        <v>83</v>
      </c>
      <c r="DC7" s="39">
        <v>82.89</v>
      </c>
      <c r="DD7" s="39">
        <v>82.66</v>
      </c>
      <c r="DE7" s="39">
        <v>82.04</v>
      </c>
      <c r="DF7" s="39">
        <v>81.900000000000006</v>
      </c>
      <c r="DG7" s="39">
        <v>89.92</v>
      </c>
      <c r="DH7" s="39">
        <v>35.83</v>
      </c>
      <c r="DI7" s="39">
        <v>37.450000000000003</v>
      </c>
      <c r="DJ7" s="39">
        <v>39.229999999999997</v>
      </c>
      <c r="DK7" s="39">
        <v>40.94</v>
      </c>
      <c r="DL7" s="39">
        <v>30.76</v>
      </c>
      <c r="DM7" s="39">
        <v>46.66</v>
      </c>
      <c r="DN7" s="39">
        <v>47.46</v>
      </c>
      <c r="DO7" s="39">
        <v>48.49</v>
      </c>
      <c r="DP7" s="39">
        <v>48.05</v>
      </c>
      <c r="DQ7" s="39">
        <v>48.87</v>
      </c>
      <c r="DR7" s="39">
        <v>48.85</v>
      </c>
      <c r="DS7" s="39">
        <v>0</v>
      </c>
      <c r="DT7" s="39">
        <v>0</v>
      </c>
      <c r="DU7" s="39">
        <v>0</v>
      </c>
      <c r="DV7" s="39">
        <v>0</v>
      </c>
      <c r="DW7" s="39">
        <v>0</v>
      </c>
      <c r="DX7" s="39">
        <v>9.85</v>
      </c>
      <c r="DY7" s="39">
        <v>9.7100000000000009</v>
      </c>
      <c r="DZ7" s="39">
        <v>12.79</v>
      </c>
      <c r="EA7" s="39">
        <v>13.39</v>
      </c>
      <c r="EB7" s="39">
        <v>14.85</v>
      </c>
      <c r="EC7" s="39">
        <v>17.8</v>
      </c>
      <c r="ED7" s="39">
        <v>0</v>
      </c>
      <c r="EE7" s="39">
        <v>0</v>
      </c>
      <c r="EF7" s="39">
        <v>0</v>
      </c>
      <c r="EG7" s="39">
        <v>0</v>
      </c>
      <c r="EH7" s="39">
        <v>0</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2020-01-23T04:07:27Z</cp:lastPrinted>
  <dcterms:created xsi:type="dcterms:W3CDTF">2019-12-05T04:13:10Z</dcterms:created>
  <dcterms:modified xsi:type="dcterms:W3CDTF">2020-02-18T06:15:08Z</dcterms:modified>
  <cp:category/>
</cp:coreProperties>
</file>