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yjx292BIU3yS2juBA4HYzNkrOQitWyhKQlR/t0rMeHz+QtmdHmTK+8nh6tFougO7G5uUwrK+oBJM1lD+bFyARA==" workbookSaltValue="54zmxcQ2j764H+NdkdpYqw==" workbookSpinCount="100000" lockStructure="1"/>
  <bookViews>
    <workbookView xWindow="930" yWindow="0" windowWidth="25200" windowHeight="1176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<sst xmlns="http://schemas.openxmlformats.org/spreadsheetml/2006/main" count="233" uniqueCount="114">
  <si>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</si>
  <si>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</si>
  <si>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</si>
  <si>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</si>
  <si>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</si>
  <si>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</si>
  <si>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</si>
  <si>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</si>
  <si>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</si>
  <si>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</si>
  <si>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</si>
  <si>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</si>
  <si>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</si>
  <si>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</si>
  <si>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</si>
  <si>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</si>
  <si>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</si>
  <si>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</si>
  <si>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</si>
  <si>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</si>
  <si>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</si>
  <si>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</si>
  <si>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</si>
  <si>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</si>
  <si>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</si>
  <si>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</si>
  <si>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</si>
  <si>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</si>
  <si>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</si>
  <si>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</si>
  <si>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</si>
  <si>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</si>
  <si>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</si>
  <si>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</si>
  <si>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</si>
  <si>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</si>
  <si>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</si>
  <si>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</si>
  <si>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</si>
  <si>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</si>
  <si>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</si>
  <si>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</si>
  <si>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</si>
  <si>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</si>
  <si>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</si>
  <si>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</si>
  <si>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</si>
  <si>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</si>
  <si>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</si>
  <si>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</si>
  <si>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</si>
  <si>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</si>
  <si>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</si>
  <si>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</si>
  <si>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</si>
  <si>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</si>
  <si>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</si>
  <si>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</si>
  <si>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</si>
  <si>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</si>
  <si>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</si>
  <si>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</si>
  <si>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</si>
  <si>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</si>
  <si>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</si>
  <si>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</si>
  <si>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</si>
  <si>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</si>
  <si>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</si>
  <si>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</si>
  <si>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</si>
  <si>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</si>
  <si>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</si>
  <si>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</si>
  <si>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</si>
  <si>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</si>
  <si>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</si>
  <si>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</si>
  <si>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</si>
  <si>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</si>
  <si>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</si>
  <si>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</si>
  <si>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</si>
  <si>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</si>
  <si>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</si>
  <si>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</si>
  <si>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</si>
  <si>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</si>
  <si>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</si>
  <si>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</si>
  <si>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</si>
  <si>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</si>
  <si>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</si>
  <si>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</si>
  <si>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</si>
  <si>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</si>
  <si>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</si>
  <si>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</si>
  <si>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白井市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</si>
  <si>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</si>
  <si>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</si>
  <si>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</si>
  <si>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</si>
  <si>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</si>
  <si>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</si>
  <si>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</si>
  <si>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</si>
  <si>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</si>
  <si>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</si>
  <si>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</si>
  <si>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</si>
  <si>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事業は、平成６年供用開始で２５年経過した管渠であるため、老朽化していない状況ですが、ストックマネジメントの手法を用いて点検・調査を行い、管渠の状態の把握に努める必要があります。</t>
    <rPh sb="1" eb="3">
      <t>トクテイ</t>
    </rPh>
    <rPh sb="3" eb="5">
      <t>カンキョウ</t>
    </rPh>
    <rPh sb="5" eb="7">
      <t>ホゼン</t>
    </rPh>
    <rPh sb="7" eb="9">
      <t>コウキョウ</t>
    </rPh>
    <rPh sb="9" eb="12">
      <t>ゲスイドウ</t>
    </rPh>
    <rPh sb="12" eb="14">
      <t>ジギョウ</t>
    </rPh>
    <rPh sb="16" eb="18">
      <t>ヘイセイ</t>
    </rPh>
    <rPh sb="19" eb="20">
      <t>ネン</t>
    </rPh>
    <rPh sb="20" eb="22">
      <t>キョウヨウ</t>
    </rPh>
    <rPh sb="22" eb="24">
      <t>カイシ</t>
    </rPh>
    <rPh sb="27" eb="28">
      <t>ネン</t>
    </rPh>
    <rPh sb="28" eb="30">
      <t>ケイカ</t>
    </rPh>
    <rPh sb="32" eb="34">
      <t>カンキョ</t>
    </rPh>
    <rPh sb="40" eb="43">
      <t>ロウキュウカ</t>
    </rPh>
    <rPh sb="48" eb="50">
      <t>ジョウキョウ</t>
    </rPh>
    <rPh sb="65" eb="67">
      <t>シュホウ</t>
    </rPh>
    <rPh sb="68" eb="69">
      <t>モチ</t>
    </rPh>
    <rPh sb="71" eb="73">
      <t>テンケン</t>
    </rPh>
    <rPh sb="74" eb="76">
      <t>チョウサ</t>
    </rPh>
    <rPh sb="77" eb="78">
      <t>オコナ</t>
    </rPh>
    <rPh sb="80" eb="82">
      <t>カンキョ</t>
    </rPh>
    <rPh sb="83" eb="85">
      <t>ジョウタイ</t>
    </rPh>
    <rPh sb="86" eb="88">
      <t>ハアク</t>
    </rPh>
    <rPh sb="89" eb="90">
      <t>ツト</t>
    </rPh>
    <rPh sb="92" eb="94">
      <t>ヒツヨウ</t>
    </rPh>
    <phoneticPr fontId="4"/>
  </si>
  <si>
    <t>　収益的収支比率については、下水道使用料収入の増のため前年度を上回り１００％を超えるものとなり、経費回収率及び汚水処理原価については改善方向に向かっていますが、経費回収率は類似団体平均値を下回っている状況が続いているため、引き続き経営改善に向けた取り組みを行います。　　　　　　　　　　　　　　　　　　　　　　　　　　　また、企業債残高対事業規模比率については、類似団体平均値を下回っている状況であり、水洗化率については、印旛沼流域下水道認可区域の市街化調整区域における宅地開発により、平成２８年度から水洗化率が上昇し、類似団体平均値を上回っています。</t>
    <rPh sb="1" eb="4">
      <t>シュウエキテキ</t>
    </rPh>
    <rPh sb="4" eb="6">
      <t>シュウシ</t>
    </rPh>
    <rPh sb="6" eb="8">
      <t>ヒリツ</t>
    </rPh>
    <rPh sb="14" eb="17">
      <t>ゲスイドウ</t>
    </rPh>
    <rPh sb="17" eb="20">
      <t>シヨウリョウ</t>
    </rPh>
    <rPh sb="20" eb="22">
      <t>シュウニュウ</t>
    </rPh>
    <rPh sb="23" eb="24">
      <t>ゾウ</t>
    </rPh>
    <rPh sb="27" eb="30">
      <t>ゼンネンド</t>
    </rPh>
    <rPh sb="31" eb="33">
      <t>ウワマワ</t>
    </rPh>
    <rPh sb="39" eb="40">
      <t>コ</t>
    </rPh>
    <rPh sb="48" eb="50">
      <t>ケイヒ</t>
    </rPh>
    <rPh sb="50" eb="52">
      <t>カイシュウ</t>
    </rPh>
    <rPh sb="52" eb="53">
      <t>リツ</t>
    </rPh>
    <rPh sb="53" eb="54">
      <t>オヨ</t>
    </rPh>
    <rPh sb="55" eb="57">
      <t>オスイ</t>
    </rPh>
    <rPh sb="57" eb="59">
      <t>ショリ</t>
    </rPh>
    <rPh sb="59" eb="61">
      <t>ゲンカ</t>
    </rPh>
    <rPh sb="66" eb="68">
      <t>カイゼン</t>
    </rPh>
    <rPh sb="68" eb="70">
      <t>ホウコウ</t>
    </rPh>
    <rPh sb="71" eb="72">
      <t>ム</t>
    </rPh>
    <rPh sb="80" eb="82">
      <t>ケイヒ</t>
    </rPh>
    <rPh sb="82" eb="84">
      <t>カイシュウ</t>
    </rPh>
    <rPh sb="84" eb="85">
      <t>リツ</t>
    </rPh>
    <rPh sb="86" eb="88">
      <t>ルイジ</t>
    </rPh>
    <rPh sb="88" eb="90">
      <t>ダンタイ</t>
    </rPh>
    <rPh sb="90" eb="93">
      <t>ヘイキンチ</t>
    </rPh>
    <rPh sb="94" eb="96">
      <t>シタマワ</t>
    </rPh>
    <rPh sb="100" eb="102">
      <t>ジョウキョウ</t>
    </rPh>
    <rPh sb="103" eb="104">
      <t>ツヅ</t>
    </rPh>
    <rPh sb="111" eb="112">
      <t>ヒ</t>
    </rPh>
    <rPh sb="113" eb="114">
      <t>ツヅ</t>
    </rPh>
    <rPh sb="115" eb="117">
      <t>ケイエイ</t>
    </rPh>
    <rPh sb="117" eb="119">
      <t>カイゼン</t>
    </rPh>
    <rPh sb="120" eb="121">
      <t>ム</t>
    </rPh>
    <rPh sb="123" eb="124">
      <t>ト</t>
    </rPh>
    <rPh sb="125" eb="126">
      <t>ク</t>
    </rPh>
    <rPh sb="128" eb="129">
      <t>オコナ</t>
    </rPh>
    <rPh sb="163" eb="165">
      <t>キギョウ</t>
    </rPh>
    <rPh sb="165" eb="166">
      <t>サイ</t>
    </rPh>
    <rPh sb="166" eb="168">
      <t>ザンダカ</t>
    </rPh>
    <rPh sb="168" eb="169">
      <t>タイ</t>
    </rPh>
    <rPh sb="169" eb="171">
      <t>ジギョウ</t>
    </rPh>
    <rPh sb="171" eb="173">
      <t>キボ</t>
    </rPh>
    <rPh sb="173" eb="175">
      <t>ヒリツ</t>
    </rPh>
    <rPh sb="181" eb="183">
      <t>ルイジ</t>
    </rPh>
    <rPh sb="183" eb="185">
      <t>ダンタイ</t>
    </rPh>
    <rPh sb="185" eb="188">
      <t>ヘイキンチ</t>
    </rPh>
    <rPh sb="189" eb="191">
      <t>シタマワ</t>
    </rPh>
    <rPh sb="195" eb="197">
      <t>ジョウキョウ</t>
    </rPh>
    <rPh sb="201" eb="204">
      <t>スイセンカ</t>
    </rPh>
    <rPh sb="204" eb="205">
      <t>リツ</t>
    </rPh>
    <rPh sb="211" eb="214">
      <t>インバヌマ</t>
    </rPh>
    <rPh sb="214" eb="216">
      <t>リュウイキ</t>
    </rPh>
    <rPh sb="216" eb="219">
      <t>ゲスイドウ</t>
    </rPh>
    <rPh sb="219" eb="221">
      <t>ニンカ</t>
    </rPh>
    <rPh sb="221" eb="223">
      <t>クイキ</t>
    </rPh>
    <rPh sb="224" eb="227">
      <t>シガイカ</t>
    </rPh>
    <rPh sb="227" eb="229">
      <t>チョウセイ</t>
    </rPh>
    <rPh sb="229" eb="231">
      <t>クイキ</t>
    </rPh>
    <rPh sb="235" eb="237">
      <t>タクチ</t>
    </rPh>
    <rPh sb="237" eb="239">
      <t>カイハツ</t>
    </rPh>
    <rPh sb="243" eb="245">
      <t>ヘイセイ</t>
    </rPh>
    <rPh sb="247" eb="249">
      <t>ネンド</t>
    </rPh>
    <rPh sb="251" eb="254">
      <t>スイセンカ</t>
    </rPh>
    <rPh sb="254" eb="255">
      <t>リツ</t>
    </rPh>
    <rPh sb="256" eb="258">
      <t>ジョウショウ</t>
    </rPh>
    <rPh sb="260" eb="262">
      <t>ルイジ</t>
    </rPh>
    <rPh sb="262" eb="264">
      <t>ダンタイ</t>
    </rPh>
    <rPh sb="264" eb="267">
      <t>ヘイキンチ</t>
    </rPh>
    <rPh sb="268" eb="270">
      <t>ウワマワ</t>
    </rPh>
    <phoneticPr fontId="4"/>
  </si>
  <si>
    <t>　当市の経営では、特定環境保全公共下水道事業と公共下水道事業を分けていないことから、公共下水道の収益により特定環境保全公共下水道事業の安定を保っておりますが、直近数年間の特定環境保全公共下水道事業の経営は状況の改善傾向が見受けられものとなっています。　　　　　　　　　　　　　　　　　また、汚水施設整備の新規投資はある程度終了してることから、今後は、既存施設のストックマネジメントによる点検・調査を踏まえ、管渠等の良好な状態を維持管理してゆくものとします。　　　　　　　　　　　　　　　　　　　　　　　　　　　　　　　なお、更なる経営の健全化を図るため、令和２年度より公営企業会計を適用します。</t>
    <rPh sb="1" eb="3">
      <t>トウシ</t>
    </rPh>
    <rPh sb="4" eb="6">
      <t>ケイエイ</t>
    </rPh>
    <rPh sb="23" eb="25">
      <t>コウキョウ</t>
    </rPh>
    <rPh sb="25" eb="28">
      <t>ゲスイドウ</t>
    </rPh>
    <rPh sb="28" eb="30">
      <t>ジギョウ</t>
    </rPh>
    <rPh sb="31" eb="32">
      <t>ワ</t>
    </rPh>
    <rPh sb="42" eb="44">
      <t>コウキョウ</t>
    </rPh>
    <rPh sb="44" eb="47">
      <t>ゲスイドウ</t>
    </rPh>
    <rPh sb="48" eb="50">
      <t>シュウエキ</t>
    </rPh>
    <rPh sb="67" eb="69">
      <t>アンテイ</t>
    </rPh>
    <rPh sb="70" eb="71">
      <t>タモ</t>
    </rPh>
    <rPh sb="79" eb="81">
      <t>チョッキン</t>
    </rPh>
    <rPh sb="81" eb="83">
      <t>スウネン</t>
    </rPh>
    <rPh sb="83" eb="84">
      <t>アイダ</t>
    </rPh>
    <rPh sb="99" eb="101">
      <t>ケイエイ</t>
    </rPh>
    <rPh sb="102" eb="104">
      <t>ジョウキョウ</t>
    </rPh>
    <rPh sb="105" eb="107">
      <t>カイゼン</t>
    </rPh>
    <rPh sb="107" eb="109">
      <t>ケイコウ</t>
    </rPh>
    <rPh sb="110" eb="112">
      <t>ミウ</t>
    </rPh>
    <rPh sb="145" eb="147">
      <t>オスイ</t>
    </rPh>
    <rPh sb="147" eb="149">
      <t>シセツ</t>
    </rPh>
    <rPh sb="149" eb="151">
      <t>セイビ</t>
    </rPh>
    <rPh sb="152" eb="154">
      <t>シンキ</t>
    </rPh>
    <rPh sb="154" eb="156">
      <t>トウシ</t>
    </rPh>
    <rPh sb="159" eb="161">
      <t>テイド</t>
    </rPh>
    <rPh sb="161" eb="163">
      <t>シュウリョウ</t>
    </rPh>
    <rPh sb="171" eb="173">
      <t>コンゴ</t>
    </rPh>
    <rPh sb="175" eb="177">
      <t>キソン</t>
    </rPh>
    <rPh sb="177" eb="179">
      <t>シセツ</t>
    </rPh>
    <rPh sb="193" eb="195">
      <t>テンケン</t>
    </rPh>
    <rPh sb="196" eb="198">
      <t>チョウサ</t>
    </rPh>
    <rPh sb="199" eb="200">
      <t>フ</t>
    </rPh>
    <rPh sb="203" eb="205">
      <t>カンキョ</t>
    </rPh>
    <rPh sb="205" eb="206">
      <t>ナド</t>
    </rPh>
    <rPh sb="207" eb="209">
      <t>リョウコウ</t>
    </rPh>
    <rPh sb="210" eb="212">
      <t>ジョウタイ</t>
    </rPh>
    <rPh sb="213" eb="215">
      <t>イジ</t>
    </rPh>
    <rPh sb="215" eb="217">
      <t>カンリ</t>
    </rPh>
    <rPh sb="262" eb="263">
      <t>サラ</t>
    </rPh>
    <rPh sb="265" eb="267">
      <t>ケイエイ</t>
    </rPh>
    <rPh sb="268" eb="271">
      <t>ケンゼンカ</t>
    </rPh>
    <rPh sb="272" eb="273">
      <t>ハカ</t>
    </rPh>
    <rPh sb="277" eb="278">
      <t>レイ</t>
    </rPh>
    <rPh sb="278" eb="279">
      <t>ワ</t>
    </rPh>
    <rPh sb="280" eb="282">
      <t>ネンド</t>
    </rPh>
    <rPh sb="284" eb="286">
      <t>コウエイ</t>
    </rPh>
    <rPh sb="286" eb="288">
      <t>キギョウ</t>
    </rPh>
    <rPh sb="288" eb="290">
      <t>カイケイ</t>
    </rPh>
    <rPh sb="291" eb="293">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</si>
</sst>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4E-402C-B741-6566481359C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0F4E-402C-B741-6566481359C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82-4946-8438-7FB4143B0DF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7182-4946-8438-7FB4143B0DF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84.04</c:v>
                </c:pt>
                <c:pt idx="1">
                  <c:v>83.45</c:v>
                </c:pt>
                <c:pt idx="2">
                  <c:v>86.63</c:v>
                </c:pt>
                <c:pt idx="3">
                  <c:v>87.01</c:v>
                </c:pt>
                <c:pt idx="4">
                  <c:v>86.68</c:v>
                </c:pt>
              </c:numCache>
            </c:numRef>
          </c:val>
          <c:extLst>
            <c:ext xmlns:c16="http://schemas.microsoft.com/office/drawing/2014/chart" uri="{C3380CC4-5D6E-409C-BE32-E72D297353CC}">
              <c16:uniqueId val="{00000000-A2DE-406B-AEFE-B71F4DB1885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A2DE-406B-AEFE-B71F4DB1885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66.760000000000005</c:v>
                </c:pt>
                <c:pt idx="1">
                  <c:v>79.75</c:v>
                </c:pt>
                <c:pt idx="2">
                  <c:v>99.93</c:v>
                </c:pt>
                <c:pt idx="3">
                  <c:v>95.42</c:v>
                </c:pt>
                <c:pt idx="4">
                  <c:v>101.31</c:v>
                </c:pt>
              </c:numCache>
            </c:numRef>
          </c:val>
          <c:extLst>
            <c:ext xmlns:c16="http://schemas.microsoft.com/office/drawing/2014/chart" uri="{C3380CC4-5D6E-409C-BE32-E72D297353CC}">
              <c16:uniqueId val="{00000000-03E7-4F50-A227-DD78C369E06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E7-4F50-A227-DD78C369E06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5E-4D92-90E8-6A65B0ABA0E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5E-4D92-90E8-6A65B0ABA0E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2C-40C3-84A4-47FAB1DE44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2C-40C3-84A4-47FAB1DE44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82-40F0-8E25-DBE42DF5E9C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82-40F0-8E25-DBE42DF5E9C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83-483D-8998-526B6A2F509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83-483D-8998-526B6A2F509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1220</c:v>
                </c:pt>
                <c:pt idx="1">
                  <c:v>1131.6300000000001</c:v>
                </c:pt>
                <c:pt idx="2">
                  <c:v>940.24</c:v>
                </c:pt>
                <c:pt idx="3">
                  <c:v>794.82</c:v>
                </c:pt>
                <c:pt idx="4">
                  <c:v>651.6</c:v>
                </c:pt>
              </c:numCache>
            </c:numRef>
          </c:val>
          <c:extLst>
            <c:ext xmlns:c16="http://schemas.microsoft.com/office/drawing/2014/chart" uri="{C3380CC4-5D6E-409C-BE32-E72D297353CC}">
              <c16:uniqueId val="{00000000-4A1B-4770-89A5-C98A9C93A71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4A1B-4770-89A5-C98A9C93A71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52.52</c:v>
                </c:pt>
                <c:pt idx="1">
                  <c:v>51.05</c:v>
                </c:pt>
                <c:pt idx="2">
                  <c:v>53.74</c:v>
                </c:pt>
                <c:pt idx="3">
                  <c:v>55.58</c:v>
                </c:pt>
                <c:pt idx="4">
                  <c:v>58.25</c:v>
                </c:pt>
              </c:numCache>
            </c:numRef>
          </c:val>
          <c:extLst>
            <c:ext xmlns:c16="http://schemas.microsoft.com/office/drawing/2014/chart" uri="{C3380CC4-5D6E-409C-BE32-E72D297353CC}">
              <c16:uniqueId val="{00000000-C496-4E3C-BEF5-4152CD7997C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C496-4E3C-BEF5-4152CD7997C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252.46</c:v>
                </c:pt>
                <c:pt idx="1">
                  <c:v>260.26</c:v>
                </c:pt>
                <c:pt idx="2">
                  <c:v>263.14999999999998</c:v>
                </c:pt>
                <c:pt idx="3">
                  <c:v>244.02</c:v>
                </c:pt>
                <c:pt idx="4">
                  <c:v>231.56</c:v>
                </c:pt>
              </c:numCache>
            </c:numRef>
          </c:val>
          <c:extLst>
            <c:ext xmlns:c16="http://schemas.microsoft.com/office/drawing/2014/chart" uri="{C3380CC4-5D6E-409C-BE32-E72D297353CC}">
              <c16:uniqueId val="{00000000-99C1-49A0-AAEB-DDA7ED47AEE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99C1-49A0-AAEB-DDA7ED47AEE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白井市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63723</v>
      </c>
      <c r="AM8" s="50"/>
      <c r="AN8" s="50"/>
      <c r="AO8" s="50"/>
      <c r="AP8" s="50"/>
      <c r="AQ8" s="50"/>
      <c r="AR8" s="50"/>
      <c r="AS8" s="50"/>
      <c r="AT8" s="45">
        <f>データ!T6</f>
        <v>35.479999999999997</v>
      </c>
      <c r="AU8" s="45"/>
      <c r="AV8" s="45"/>
      <c r="AW8" s="45"/>
      <c r="AX8" s="45"/>
      <c r="AY8" s="45"/>
      <c r="AZ8" s="45"/>
      <c r="BA8" s="45"/>
      <c r="BB8" s="45">
        <f>データ!U6</f>
        <v>1796.03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10.45</v>
      </c>
      <c r="Q10" s="45"/>
      <c r="R10" s="45"/>
      <c r="S10" s="45"/>
      <c r="T10" s="45"/>
      <c r="U10" s="45"/>
      <c r="V10" s="45"/>
      <c r="W10" s="45">
        <f>データ!Q6</f>
        <v>84.07</v>
      </c>
      <c r="X10" s="45"/>
      <c r="Y10" s="45"/>
      <c r="Z10" s="45"/>
      <c r="AA10" s="45"/>
      <c r="AB10" s="45"/>
      <c r="AC10" s="45"/>
      <c r="AD10" s="50">
        <f>データ!R6</f>
        <v>2160</v>
      </c>
      <c r="AE10" s="50"/>
      <c r="AF10" s="50"/>
      <c r="AG10" s="50"/>
      <c r="AH10" s="50"/>
      <c r="AI10" s="50"/>
      <c r="AJ10" s="50"/>
      <c r="AK10" s="2"/>
      <c r="AL10" s="50">
        <f>データ!V6</f>
        <v>6642</v>
      </c>
      <c r="AM10" s="50"/>
      <c r="AN10" s="50"/>
      <c r="AO10" s="50"/>
      <c r="AP10" s="50"/>
      <c r="AQ10" s="50"/>
      <c r="AR10" s="50"/>
      <c r="AS10" s="50"/>
      <c r="AT10" s="45">
        <f>データ!W6</f>
        <v>1.48</v>
      </c>
      <c r="AU10" s="45"/>
      <c r="AV10" s="45"/>
      <c r="AW10" s="45"/>
      <c r="AX10" s="45"/>
      <c r="AY10" s="45"/>
      <c r="AZ10" s="45"/>
      <c r="BA10" s="45"/>
      <c r="BB10" s="45">
        <f>データ!X6</f>
        <v>4487.84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4cQLXEgIZbpldtTxgxVCRTsynFujiWNNm1V9xYD/ypPD6d7Pz4GNIm2moD3euHWyhFfrCbW0w0boipJZd2uMg==" saltValue="/yST1IFpY1B5P5yUdwCDj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122327</v>
      </c>
      <c r="D6" s="33">
        <f t="shared" si="3"/>
        <v>47</v>
      </c>
      <c r="E6" s="33">
        <f t="shared" si="3"/>
        <v>17</v>
      </c>
      <c r="F6" s="33">
        <f t="shared" si="3"/>
        <v>4</v>
      </c>
      <c r="G6" s="33">
        <f t="shared" si="3"/>
        <v>0</v>
      </c>
      <c r="H6" s="33" t="str">
        <f t="shared" si="3"/>
        <v>千葉県　白井市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10.45</v>
      </c>
      <c r="Q6" s="34">
        <f t="shared" si="3"/>
        <v>84.07</v>
      </c>
      <c r="R6" s="34">
        <f t="shared" si="3"/>
        <v>2160</v>
      </c>
      <c r="S6" s="34">
        <f t="shared" si="3"/>
        <v>63723</v>
      </c>
      <c r="T6" s="34">
        <f t="shared" si="3"/>
        <v>35.479999999999997</v>
      </c>
      <c r="U6" s="34">
        <f t="shared" si="3"/>
        <v>1796.03</v>
      </c>
      <c r="V6" s="34">
        <f t="shared" si="3"/>
        <v>6642</v>
      </c>
      <c r="W6" s="34">
        <f t="shared" si="3"/>
        <v>1.48</v>
      </c>
      <c r="X6" s="34">
        <f t="shared" si="3"/>
        <v>4487.84</v>
      </c>
      <c r="Y6" s="35">
        <f>IF(Y7="",NA(),Y7)</f>
        <v>66.760000000000005</v>
      </c>
      <c r="Z6" s="35">
        <f t="shared" ref="Z6:AH6" si="4">IF(Z7="",NA(),Z7)</f>
        <v>79.75</v>
      </c>
      <c r="AA6" s="35">
        <f t="shared" si="4"/>
        <v>99.93</v>
      </c>
      <c r="AB6" s="35">
        <f t="shared" si="4"/>
        <v>95.42</v>
      </c>
      <c r="AC6" s="35">
        <f t="shared" si="4"/>
        <v>101.31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1220</v>
      </c>
      <c r="BG6" s="35">
        <f t="shared" ref="BG6:BO6" si="7">IF(BG7="",NA(),BG7)</f>
        <v>1131.6300000000001</v>
      </c>
      <c r="BH6" s="35">
        <f t="shared" si="7"/>
        <v>940.24</v>
      </c>
      <c r="BI6" s="35">
        <f t="shared" si="7"/>
        <v>794.82</v>
      </c>
      <c r="BJ6" s="35">
        <f t="shared" si="7"/>
        <v>651.6</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52.52</v>
      </c>
      <c r="BR6" s="35">
        <f t="shared" ref="BR6:BZ6" si="8">IF(BR7="",NA(),BR7)</f>
        <v>51.05</v>
      </c>
      <c r="BS6" s="35">
        <f t="shared" si="8"/>
        <v>53.74</v>
      </c>
      <c r="BT6" s="35">
        <f t="shared" si="8"/>
        <v>55.58</v>
      </c>
      <c r="BU6" s="35">
        <f t="shared" si="8"/>
        <v>58.25</v>
      </c>
      <c r="BV6" s="35">
        <f t="shared" si="8"/>
        <v>66.56</v>
      </c>
      <c r="BW6" s="35">
        <f t="shared" si="8"/>
        <v>66.22</v>
      </c>
      <c r="BX6" s="35">
        <f t="shared" si="8"/>
        <v>69.87</v>
      </c>
      <c r="BY6" s="35">
        <f t="shared" si="8"/>
        <v>74.3</v>
      </c>
      <c r="BZ6" s="35">
        <f t="shared" si="8"/>
        <v>72.260000000000005</v>
      </c>
      <c r="CA6" s="34" t="str">
        <f>IF(CA7="","",IF(CA7="-","【-】","【"&amp;SUBSTITUTE(TEXT(CA7,"#,##0.00"),"-","△")&amp;"】"))</f>
        <v>【74.48】</v>
      </c>
      <c r="CB6" s="35">
        <f>IF(CB7="",NA(),CB7)</f>
        <v>252.46</v>
      </c>
      <c r="CC6" s="35">
        <f t="shared" ref="CC6:CK6" si="9">IF(CC7="",NA(),CC7)</f>
        <v>260.26</v>
      </c>
      <c r="CD6" s="35">
        <f t="shared" si="9"/>
        <v>263.14999999999998</v>
      </c>
      <c r="CE6" s="35">
        <f t="shared" si="9"/>
        <v>244.02</v>
      </c>
      <c r="CF6" s="35">
        <f t="shared" si="9"/>
        <v>231.56</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84.04</v>
      </c>
      <c r="CY6" s="35">
        <f t="shared" ref="CY6:DG6" si="11">IF(CY7="",NA(),CY7)</f>
        <v>83.45</v>
      </c>
      <c r="CZ6" s="35">
        <f t="shared" si="11"/>
        <v>86.63</v>
      </c>
      <c r="DA6" s="35">
        <f t="shared" si="11"/>
        <v>87.01</v>
      </c>
      <c r="DB6" s="35">
        <f t="shared" si="11"/>
        <v>86.68</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122327</v>
      </c>
      <c r="D7" s="37">
        <v>47</v>
      </c>
      <c r="E7" s="37">
        <v>17</v>
      </c>
      <c r="F7" s="37">
        <v>4</v>
      </c>
      <c r="G7" s="37">
        <v>0</v>
      </c>
      <c r="H7" s="37" t="s">
        <v>98</v>
      </c>
      <c r="I7" s="37" t="s">
        <v>99</v>
      </c>
      <c r="J7" s="37" t="s">
        <v>100</v>
      </c>
      <c r="K7" s="37" t="s">
        <v>101</v>
      </c>
      <c r="L7" s="37" t="s">
        <v>102</v>
      </c>
      <c r="M7" s="37" t="s">
        <v>103</v>
      </c>
      <c r="N7" s="38" t="s">
        <v>104</v>
      </c>
      <c r="O7" s="38" t="s">
        <v>105</v>
      </c>
      <c r="P7" s="38">
        <v>10.45</v>
      </c>
      <c r="Q7" s="38">
        <v>84.07</v>
      </c>
      <c r="R7" s="38">
        <v>2160</v>
      </c>
      <c r="S7" s="38">
        <v>63723</v>
      </c>
      <c r="T7" s="38">
        <v>35.479999999999997</v>
      </c>
      <c r="U7" s="38">
        <v>1796.03</v>
      </c>
      <c r="V7" s="38">
        <v>6642</v>
      </c>
      <c r="W7" s="38">
        <v>1.48</v>
      </c>
      <c r="X7" s="38">
        <v>4487.84</v>
      </c>
      <c r="Y7" s="38">
        <v>66.760000000000005</v>
      </c>
      <c r="Z7" s="38">
        <v>79.75</v>
      </c>
      <c r="AA7" s="38">
        <v>99.93</v>
      </c>
      <c r="AB7" s="38">
        <v>95.42</v>
      </c>
      <c r="AC7" s="38">
        <v>101.31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1220</v>
      </c>
      <c r="BG7" s="38">
        <v>1131.6300000000001</v>
      </c>
      <c r="BH7" s="38">
        <v>940.24</v>
      </c>
      <c r="BI7" s="38">
        <v>794.82</v>
      </c>
      <c r="BJ7" s="38">
        <v>651.6</v>
      </c>
      <c r="BK7" s="38">
        <v>1436</v>
      </c>
      <c r="BL7" s="38">
        <v>1434.89</v>
      </c>
      <c r="BM7" s="38">
        <v>1298.9100000000001</v>
      </c>
      <c r="BN7" s="38">
        <v>1243.71</v>
      </c>
      <c r="BO7" s="38">
        <v>1194.1500000000001</v>
      </c>
      <c r="BP7" s="38">
        <v>1209.4000000000001</v>
      </c>
      <c r="BQ7" s="38">
        <v>52.52</v>
      </c>
      <c r="BR7" s="38">
        <v>51.05</v>
      </c>
      <c r="BS7" s="38">
        <v>53.74</v>
      </c>
      <c r="BT7" s="38">
        <v>55.58</v>
      </c>
      <c r="BU7" s="38">
        <v>58.25</v>
      </c>
      <c r="BV7" s="38">
        <v>66.56</v>
      </c>
      <c r="BW7" s="38">
        <v>66.22</v>
      </c>
      <c r="BX7" s="38">
        <v>69.87</v>
      </c>
      <c r="BY7" s="38">
        <v>74.3</v>
      </c>
      <c r="BZ7" s="38">
        <v>72.260000000000005</v>
      </c>
      <c r="CA7" s="38">
        <v>74.48</v>
      </c>
      <c r="CB7" s="38">
        <v>252.46</v>
      </c>
      <c r="CC7" s="38">
        <v>260.26</v>
      </c>
      <c r="CD7" s="38">
        <v>263.14999999999998</v>
      </c>
      <c r="CE7" s="38">
        <v>244.02</v>
      </c>
      <c r="CF7" s="38">
        <v>231.56</v>
      </c>
      <c r="CG7" s="38">
        <v>244.29</v>
      </c>
      <c r="CH7" s="38">
        <v>246.72</v>
      </c>
      <c r="CI7" s="38">
        <v>234.96</v>
      </c>
      <c r="CJ7" s="38">
        <v>221.81</v>
      </c>
      <c r="CK7" s="38">
        <v>230.02</v>
      </c>
      <c r="CL7" s="38">
        <v>219.46</v>
      </c>
      <c r="CM7" s="38" t="s">
        <v>104</v>
      </c>
      <c r="CN7" s="38" t="s">
        <v>104</v>
      </c>
      <c r="CO7" s="38" t="s">
        <v>104</v>
      </c>
      <c r="CP7" s="38" t="s">
        <v>104</v>
      </c>
      <c r="CQ7" s="38" t="s">
        <v>104</v>
      </c>
      <c r="CR7" s="38">
        <v>43.58</v>
      </c>
      <c r="CS7" s="38">
        <v>41.35</v>
      </c>
      <c r="CT7" s="38">
        <v>42.9</v>
      </c>
      <c r="CU7" s="38">
        <v>43.36</v>
      </c>
      <c r="CV7" s="38">
        <v>42.56</v>
      </c>
      <c r="CW7" s="38">
        <v>42.82</v>
      </c>
      <c r="CX7" s="38">
        <v>84.04</v>
      </c>
      <c r="CY7" s="38">
        <v>83.45</v>
      </c>
      <c r="CZ7" s="38">
        <v>86.63</v>
      </c>
      <c r="DA7" s="38">
        <v>87.01</v>
      </c>
      <c r="DB7" s="38">
        <v>86.68</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2020-01-23T04:09:56Z</cp:lastPrinted>
  <dcterms:created xsi:type="dcterms:W3CDTF">2019-12-05T05:11:33Z</dcterms:created>
  <dcterms:modified xsi:type="dcterms:W3CDTF">2020-02-18T08:11:28Z</dcterms:modified>
  <cp:category/>
</cp:coreProperties>
</file>