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XDN951iwziGKuP6fVYmaUzWazUU9nJSkrk7nNB9Vk52w0x502qv4ODnHVpvahNnTPv5B+Vw5My9arvAr/0/ZOA==" workbookSaltValue="8sf5AXeRMZh1noo6KjmjiQ=="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<sst xmlns="http://schemas.openxmlformats.org/spreadsheetml/2006/main" count="220" uniqueCount="108">
  <si>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</si>
  <si>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</si>
  <si>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</si>
  <si>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</si>
  <si>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</si>
  <si>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</si>
  <si>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</si>
  <si>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</si>
  <si>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</si>
  <si>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</si>
  <si>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</si>
  <si>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</si>
  <si>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</si>
  <si>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</si>
  <si>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</si>
  <si>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</si>
  <si>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</si>
  <si>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</si>
  <si>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</si>
  <si>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</si>
  <si>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</si>
  <si>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</si>
  <si>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</si>
  <si>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</si>
  <si>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</si>
  <si>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</si>
  <si>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</si>
  <si>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</si>
  <si>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</si>
  <si>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</si>
  <si>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</si>
  <si>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</si>
  <si>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</si>
  <si>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</si>
  <si>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</si>
  <si>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</si>
  <si>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</si>
  <si>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</si>
  <si>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</si>
  <si>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</si>
  <si>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</si>
  <si>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</si>
  <si>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</si>
  <si>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</si>
  <si>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</si>
  <si>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</si>
  <si>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</si>
  <si>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</si>
  <si>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</si>
  <si>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</si>
  <si>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</si>
  <si>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</si>
  <si>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</si>
  <si>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</si>
  <si>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</si>
  <si>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</si>
  <si>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</si>
  <si>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</si>
  <si>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</si>
  <si>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</si>
  <si>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</si>
  <si>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</si>
  <si>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</si>
  <si>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</si>
  <si>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</si>
  <si>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</si>
  <si>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</si>
  <si>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</si>
  <si>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</si>
  <si>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</si>
  <si>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</si>
  <si>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</si>
  <si>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</si>
  <si>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</si>
  <si>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</si>
  <si>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</si>
  <si>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</si>
  <si>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</si>
  <si>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</si>
  <si>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</si>
  <si>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</si>
  <si>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</si>
  <si>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</si>
  <si>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</si>
  <si>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</si>
  <si>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</si>
  <si>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</si>
  <si>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</si>
  <si>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</si>
  <si>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</si>
  <si>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</si>
  <si>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</si>
  <si>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</si>
  <si>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</si>
  <si>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</si>
  <si>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</si>
  <si>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</si>
  <si>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</si>
  <si>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</si>
  <si>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</si>
  <si>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</si>
  <si>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</si>
  <si>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</si>
  <si>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</si>
  <si>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</si>
  <si>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黒字を維持しているものの，類似団体の平均値を下回っている。有収水量及び給水収益はほぼ横ばい傾向であり，加入金及び補助金等の営業外収益の増減が事業経営を大きく左右するなかで，平成30年度は加入金の減少及び補助金が大幅に減額になったことが経常収支比率の悪化の主な要因といえる。料金回収率も類似団体の平均値を下回っており，費用節減等の経営効率化を図るだけでなく，料金収入を確保するため水道料金の見直しを検討する必要がある。
　給水収益に対する企業債残高の割合は，拡張工事に係る企業債の償還が進んでいることから，類似団体の平均値を下回っている。しかしながら，施設・管路の老朽化から有収率が年々低下している状況で施設及び管路の更新需要が増大するなか，将来的に給水収益の増加が見込めないため，管路更新の財源確保のための企業債の借入を増やさなければならない状況となっている。
　また，給水原価が類似団体の平均値を上回っていることについては，水源のうち自己水源よりもコストの高い浄水受水の割合が約60%を占めていることが要因として挙げられる。その自己水源である5本の井戸のうち3本は代替水源が確保されるまでの暫定井戸であるため，代替水源の受水が開始した場合は更なる給水原価の上昇が見込まれる。
</t>
    <phoneticPr fontId="4"/>
  </si>
  <si>
    <t>　昭和48年に水道事業を創設して以来40年以上経過しており，創設当初に布設した管路が多く占めるため，経年化率は平均値と比べ高い数値を示すとともに，有形固定資産減価償却率も平均値より高い数値を示している。
　今後も経年化率の更なる上昇が懸念されるが，管路更新率は平均値と比べて低い数値を示している。その主な要因として，管路の更新には多額な費用を要することの他に老朽化した浄水場施設の更新を同時に実施していることがあげられる。</t>
    <phoneticPr fontId="4"/>
  </si>
  <si>
    <t>　人口減少及び大口需要者の地下水への転換に伴う有収水量の減少傾向に伴い，将来の給水収益の減少が予測される。同時に，暫定井戸から受水への転換が間近であることから，受水に係る費用が大幅に増加し，収支がさらに悪化することが見込まれる。
　また，経年化が進んでいる施設・管路の更新も急務であり，その財源の確保も喫緊の課題である。
　そのような状況の中、将来にわたり水道サービスの提供が安定的に継続できるかどうかを検証するため、中長期の財政計画である水道事業経営戦略を策定する予定である。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</si>
</sst>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0.15</c:v>
                </c:pt>
                <c:pt idx="1">
                  <c:v>0.49</c:v>
                </c:pt>
                <c:pt idx="2">
                  <c:v>0.37</c:v>
                </c:pt>
                <c:pt idx="3">
                  <c:v>0.3</c:v>
                </c:pt>
                <c:pt idx="4">
                  <c:v>0.01</c:v>
                </c:pt>
              </c:numCache>
            </c:numRef>
          </c:val>
          <c:extLst>
            <c:ext xmlns:c16="http://schemas.microsoft.com/office/drawing/2014/chart" uri="{C3380CC4-5D6E-409C-BE32-E72D297353CC}">
              <c16:uniqueId val="{00000000-3562-4158-A863-521806B7488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3562-4158-A863-521806B7488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52.91</c:v>
                </c:pt>
                <c:pt idx="1">
                  <c:v>55.37</c:v>
                </c:pt>
                <c:pt idx="2">
                  <c:v>54.59</c:v>
                </c:pt>
                <c:pt idx="3">
                  <c:v>56.11</c:v>
                </c:pt>
                <c:pt idx="4">
                  <c:v>55.49</c:v>
                </c:pt>
              </c:numCache>
            </c:numRef>
          </c:val>
          <c:extLst>
            <c:ext xmlns:c16="http://schemas.microsoft.com/office/drawing/2014/chart" uri="{C3380CC4-5D6E-409C-BE32-E72D297353CC}">
              <c16:uniqueId val="{00000000-1C66-4009-8220-9F54E6BA7B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1C66-4009-8220-9F54E6BA7B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86.23</c:v>
                </c:pt>
                <c:pt idx="1">
                  <c:v>82.75</c:v>
                </c:pt>
                <c:pt idx="2">
                  <c:v>82.67</c:v>
                </c:pt>
                <c:pt idx="3">
                  <c:v>81.150000000000006</c:v>
                </c:pt>
                <c:pt idx="4">
                  <c:v>82.85</c:v>
                </c:pt>
              </c:numCache>
            </c:numRef>
          </c:val>
          <c:extLst>
            <c:ext xmlns:c16="http://schemas.microsoft.com/office/drawing/2014/chart" uri="{C3380CC4-5D6E-409C-BE32-E72D297353CC}">
              <c16:uniqueId val="{00000000-88CE-4F6C-916F-A512E7E756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88CE-4F6C-916F-A512E7E756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109.59</c:v>
                </c:pt>
                <c:pt idx="1">
                  <c:v>104.1</c:v>
                </c:pt>
                <c:pt idx="2">
                  <c:v>108.31</c:v>
                </c:pt>
                <c:pt idx="3">
                  <c:v>107.09</c:v>
                </c:pt>
                <c:pt idx="4">
                  <c:v>103.99</c:v>
                </c:pt>
              </c:numCache>
            </c:numRef>
          </c:val>
          <c:extLst>
            <c:ext xmlns:c16="http://schemas.microsoft.com/office/drawing/2014/chart" uri="{C3380CC4-5D6E-409C-BE32-E72D297353CC}">
              <c16:uniqueId val="{00000000-9D15-4921-9B2A-E2A682E0B8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9D15-4921-9B2A-E2A682E0B8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55.17</c:v>
                </c:pt>
                <c:pt idx="1">
                  <c:v>54.54</c:v>
                </c:pt>
                <c:pt idx="2">
                  <c:v>55.3</c:v>
                </c:pt>
                <c:pt idx="3">
                  <c:v>55.77</c:v>
                </c:pt>
                <c:pt idx="4">
                  <c:v>56.27</c:v>
                </c:pt>
              </c:numCache>
            </c:numRef>
          </c:val>
          <c:extLst>
            <c:ext xmlns:c16="http://schemas.microsoft.com/office/drawing/2014/chart" uri="{C3380CC4-5D6E-409C-BE32-E72D297353CC}">
              <c16:uniqueId val="{00000000-3DD8-446D-B4EF-DA0B29943C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3DD8-446D-B4EF-DA0B29943C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2.39</c:v>
                </c:pt>
                <c:pt idx="1">
                  <c:v>23.85</c:v>
                </c:pt>
                <c:pt idx="2">
                  <c:v>45.07</c:v>
                </c:pt>
                <c:pt idx="3">
                  <c:v>46.05</c:v>
                </c:pt>
                <c:pt idx="4">
                  <c:v>45.75</c:v>
                </c:pt>
              </c:numCache>
            </c:numRef>
          </c:val>
          <c:extLst>
            <c:ext xmlns:c16="http://schemas.microsoft.com/office/drawing/2014/chart" uri="{C3380CC4-5D6E-409C-BE32-E72D297353CC}">
              <c16:uniqueId val="{00000000-AEDB-4C02-8E43-2C3C50CFD5A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AEDB-4C02-8E43-2C3C50CFD5A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46-4097-9402-DA5312C2DDA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6F46-4097-9402-DA5312C2DDA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548.46</c:v>
                </c:pt>
                <c:pt idx="1">
                  <c:v>586.87</c:v>
                </c:pt>
                <c:pt idx="2">
                  <c:v>585.74</c:v>
                </c:pt>
                <c:pt idx="3">
                  <c:v>557.05999999999995</c:v>
                </c:pt>
                <c:pt idx="4">
                  <c:v>519.64</c:v>
                </c:pt>
              </c:numCache>
            </c:numRef>
          </c:val>
          <c:extLst>
            <c:ext xmlns:c16="http://schemas.microsoft.com/office/drawing/2014/chart" uri="{C3380CC4-5D6E-409C-BE32-E72D297353CC}">
              <c16:uniqueId val="{00000000-3996-40C3-B274-0FFDACDABA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3996-40C3-B274-0FFDACDABA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183.92</c:v>
                </c:pt>
                <c:pt idx="1">
                  <c:v>185.64</c:v>
                </c:pt>
                <c:pt idx="2">
                  <c:v>190.08</c:v>
                </c:pt>
                <c:pt idx="3">
                  <c:v>185.88</c:v>
                </c:pt>
                <c:pt idx="4">
                  <c:v>180.51</c:v>
                </c:pt>
              </c:numCache>
            </c:numRef>
          </c:val>
          <c:extLst>
            <c:ext xmlns:c16="http://schemas.microsoft.com/office/drawing/2014/chart" uri="{C3380CC4-5D6E-409C-BE32-E72D297353CC}">
              <c16:uniqueId val="{00000000-613F-4FE7-8F1E-941E786E3B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613F-4FE7-8F1E-941E786E3B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96.09</c:v>
                </c:pt>
                <c:pt idx="1">
                  <c:v>93.38</c:v>
                </c:pt>
                <c:pt idx="2">
                  <c:v>95.73</c:v>
                </c:pt>
                <c:pt idx="3">
                  <c:v>95.58</c:v>
                </c:pt>
                <c:pt idx="4">
                  <c:v>97.21</c:v>
                </c:pt>
              </c:numCache>
            </c:numRef>
          </c:val>
          <c:extLst>
            <c:ext xmlns:c16="http://schemas.microsoft.com/office/drawing/2014/chart" uri="{C3380CC4-5D6E-409C-BE32-E72D297353CC}">
              <c16:uniqueId val="{00000000-F6ED-4757-B268-D92B81A53F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F6ED-4757-B268-D92B81A53F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237.54</c:v>
                </c:pt>
                <c:pt idx="1">
                  <c:v>245.27</c:v>
                </c:pt>
                <c:pt idx="2">
                  <c:v>238.55</c:v>
                </c:pt>
                <c:pt idx="3">
                  <c:v>239.73</c:v>
                </c:pt>
                <c:pt idx="4">
                  <c:v>236.95</c:v>
                </c:pt>
              </c:numCache>
            </c:numRef>
          </c:val>
          <c:extLst>
            <c:ext xmlns:c16="http://schemas.microsoft.com/office/drawing/2014/chart" uri="{C3380CC4-5D6E-409C-BE32-E72D297353CC}">
              <c16:uniqueId val="{00000000-31B6-439F-A80E-1AFC59D395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31B6-439F-A80E-1AFC59D395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富里市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50201</v>
      </c>
      <c r="AM8" s="60"/>
      <c r="AN8" s="60"/>
      <c r="AO8" s="60"/>
      <c r="AP8" s="60"/>
      <c r="AQ8" s="60"/>
      <c r="AR8" s="60"/>
      <c r="AS8" s="60"/>
      <c r="AT8" s="51">
        <f>データ!$S$6</f>
        <v>53.88</v>
      </c>
      <c r="AU8" s="52"/>
      <c r="AV8" s="52"/>
      <c r="AW8" s="52"/>
      <c r="AX8" s="52"/>
      <c r="AY8" s="52"/>
      <c r="AZ8" s="52"/>
      <c r="BA8" s="52"/>
      <c r="BB8" s="53">
        <f>データ!$T$6</f>
        <v>931.72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69.59</v>
      </c>
      <c r="J10" s="52"/>
      <c r="K10" s="52"/>
      <c r="L10" s="52"/>
      <c r="M10" s="52"/>
      <c r="N10" s="52"/>
      <c r="O10" s="63"/>
      <c r="P10" s="53">
        <f>データ!$P$6</f>
        <v>80.08</v>
      </c>
      <c r="Q10" s="53"/>
      <c r="R10" s="53"/>
      <c r="S10" s="53"/>
      <c r="T10" s="53"/>
      <c r="U10" s="53"/>
      <c r="V10" s="53"/>
      <c r="W10" s="60">
        <f>データ!$Q$6</f>
        <v>4082</v>
      </c>
      <c r="X10" s="60"/>
      <c r="Y10" s="60"/>
      <c r="Z10" s="60"/>
      <c r="AA10" s="60"/>
      <c r="AB10" s="60"/>
      <c r="AC10" s="60"/>
      <c r="AD10" s="2"/>
      <c r="AE10" s="2"/>
      <c r="AF10" s="2"/>
      <c r="AG10" s="2"/>
      <c r="AH10" s="4"/>
      <c r="AI10" s="4"/>
      <c r="AJ10" s="4"/>
      <c r="AK10" s="4"/>
      <c r="AL10" s="60">
        <f>データ!$U$6</f>
        <v>39900</v>
      </c>
      <c r="AM10" s="60"/>
      <c r="AN10" s="60"/>
      <c r="AO10" s="60"/>
      <c r="AP10" s="60"/>
      <c r="AQ10" s="60"/>
      <c r="AR10" s="60"/>
      <c r="AS10" s="60"/>
      <c r="AT10" s="51">
        <f>データ!$V$6</f>
        <v>42.38</v>
      </c>
      <c r="AU10" s="52"/>
      <c r="AV10" s="52"/>
      <c r="AW10" s="52"/>
      <c r="AX10" s="52"/>
      <c r="AY10" s="52"/>
      <c r="AZ10" s="52"/>
      <c r="BA10" s="52"/>
      <c r="BB10" s="53">
        <f>データ!$W$6</f>
        <v>941.48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u2ywp9i8NxQo2ZvvxfyAefVKWpvqwyH+Q3o4/nh0G5YO65IxyNFKXZtZM0lKbj8DgGoMa8SoM/hvqhFaDSF1g==" saltValue="F5JcDUknWCW4LIruVpyCI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122335</v>
      </c>
      <c r="D6" s="34">
        <f t="shared" si="3"/>
        <v>46</v>
      </c>
      <c r="E6" s="34">
        <f t="shared" si="3"/>
        <v>1</v>
      </c>
      <c r="F6" s="34">
        <f t="shared" si="3"/>
        <v>0</v>
      </c>
      <c r="G6" s="34">
        <f t="shared" si="3"/>
        <v>1</v>
      </c>
      <c r="H6" s="34" t="str">
        <f t="shared" si="3"/>
        <v>千葉県　富里市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69.59</v>
      </c>
      <c r="P6" s="35">
        <f t="shared" si="3"/>
        <v>80.08</v>
      </c>
      <c r="Q6" s="35">
        <f t="shared" si="3"/>
        <v>4082</v>
      </c>
      <c r="R6" s="35">
        <f t="shared" si="3"/>
        <v>50201</v>
      </c>
      <c r="S6" s="35">
        <f t="shared" si="3"/>
        <v>53.88</v>
      </c>
      <c r="T6" s="35">
        <f t="shared" si="3"/>
        <v>931.72</v>
      </c>
      <c r="U6" s="35">
        <f t="shared" si="3"/>
        <v>39900</v>
      </c>
      <c r="V6" s="35">
        <f t="shared" si="3"/>
        <v>42.38</v>
      </c>
      <c r="W6" s="35">
        <f t="shared" si="3"/>
        <v>941.48</v>
      </c>
      <c r="X6" s="36">
        <f>IF(X7="",NA(),X7)</f>
        <v>109.59</v>
      </c>
      <c r="Y6" s="36">
        <f t="shared" ref="Y6:AG6" si="4">IF(Y7="",NA(),Y7)</f>
        <v>104.1</v>
      </c>
      <c r="Z6" s="36">
        <f t="shared" si="4"/>
        <v>108.31</v>
      </c>
      <c r="AA6" s="36">
        <f t="shared" si="4"/>
        <v>107.09</v>
      </c>
      <c r="AB6" s="36">
        <f t="shared" si="4"/>
        <v>103.99</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548.46</v>
      </c>
      <c r="AU6" s="36">
        <f t="shared" ref="AU6:BC6" si="6">IF(AU7="",NA(),AU7)</f>
        <v>586.87</v>
      </c>
      <c r="AV6" s="36">
        <f t="shared" si="6"/>
        <v>585.74</v>
      </c>
      <c r="AW6" s="36">
        <f t="shared" si="6"/>
        <v>557.05999999999995</v>
      </c>
      <c r="AX6" s="36">
        <f t="shared" si="6"/>
        <v>519.64</v>
      </c>
      <c r="AY6" s="36">
        <f t="shared" si="6"/>
        <v>382.09</v>
      </c>
      <c r="AZ6" s="36">
        <f t="shared" si="6"/>
        <v>371.31</v>
      </c>
      <c r="BA6" s="36">
        <f t="shared" si="6"/>
        <v>377.63</v>
      </c>
      <c r="BB6" s="36">
        <f t="shared" si="6"/>
        <v>357.34</v>
      </c>
      <c r="BC6" s="36">
        <f t="shared" si="6"/>
        <v>366.03</v>
      </c>
      <c r="BD6" s="35" t="str">
        <f>IF(BD7="","",IF(BD7="-","【-】","【"&amp;SUBSTITUTE(TEXT(BD7,"#,##0.00"),"-","△")&amp;"】"))</f>
        <v>【261.93】</v>
      </c>
      <c r="BE6" s="36">
        <f>IF(BE7="",NA(),BE7)</f>
        <v>183.92</v>
      </c>
      <c r="BF6" s="36">
        <f t="shared" ref="BF6:BN6" si="7">IF(BF7="",NA(),BF7)</f>
        <v>185.64</v>
      </c>
      <c r="BG6" s="36">
        <f t="shared" si="7"/>
        <v>190.08</v>
      </c>
      <c r="BH6" s="36">
        <f t="shared" si="7"/>
        <v>185.88</v>
      </c>
      <c r="BI6" s="36">
        <f t="shared" si="7"/>
        <v>180.51</v>
      </c>
      <c r="BJ6" s="36">
        <f t="shared" si="7"/>
        <v>385.06</v>
      </c>
      <c r="BK6" s="36">
        <f t="shared" si="7"/>
        <v>373.09</v>
      </c>
      <c r="BL6" s="36">
        <f t="shared" si="7"/>
        <v>364.71</v>
      </c>
      <c r="BM6" s="36">
        <f t="shared" si="7"/>
        <v>373.69</v>
      </c>
      <c r="BN6" s="36">
        <f t="shared" si="7"/>
        <v>370.12</v>
      </c>
      <c r="BO6" s="35" t="str">
        <f>IF(BO7="","",IF(BO7="-","【-】","【"&amp;SUBSTITUTE(TEXT(BO7,"#,##0.00"),"-","△")&amp;"】"))</f>
        <v>【270.46】</v>
      </c>
      <c r="BP6" s="36">
        <f>IF(BP7="",NA(),BP7)</f>
        <v>96.09</v>
      </c>
      <c r="BQ6" s="36">
        <f t="shared" ref="BQ6:BY6" si="8">IF(BQ7="",NA(),BQ7)</f>
        <v>93.38</v>
      </c>
      <c r="BR6" s="36">
        <f t="shared" si="8"/>
        <v>95.73</v>
      </c>
      <c r="BS6" s="36">
        <f t="shared" si="8"/>
        <v>95.58</v>
      </c>
      <c r="BT6" s="36">
        <f t="shared" si="8"/>
        <v>97.21</v>
      </c>
      <c r="BU6" s="36">
        <f t="shared" si="8"/>
        <v>99.07</v>
      </c>
      <c r="BV6" s="36">
        <f t="shared" si="8"/>
        <v>99.99</v>
      </c>
      <c r="BW6" s="36">
        <f t="shared" si="8"/>
        <v>100.65</v>
      </c>
      <c r="BX6" s="36">
        <f t="shared" si="8"/>
        <v>99.87</v>
      </c>
      <c r="BY6" s="36">
        <f t="shared" si="8"/>
        <v>100.42</v>
      </c>
      <c r="BZ6" s="35" t="str">
        <f>IF(BZ7="","",IF(BZ7="-","【-】","【"&amp;SUBSTITUTE(TEXT(BZ7,"#,##0.00"),"-","△")&amp;"】"))</f>
        <v>【103.91】</v>
      </c>
      <c r="CA6" s="36">
        <f>IF(CA7="",NA(),CA7)</f>
        <v>237.54</v>
      </c>
      <c r="CB6" s="36">
        <f t="shared" ref="CB6:CJ6" si="9">IF(CB7="",NA(),CB7)</f>
        <v>245.27</v>
      </c>
      <c r="CC6" s="36">
        <f t="shared" si="9"/>
        <v>238.55</v>
      </c>
      <c r="CD6" s="36">
        <f t="shared" si="9"/>
        <v>239.73</v>
      </c>
      <c r="CE6" s="36">
        <f t="shared" si="9"/>
        <v>236.95</v>
      </c>
      <c r="CF6" s="36">
        <f t="shared" si="9"/>
        <v>173.03</v>
      </c>
      <c r="CG6" s="36">
        <f t="shared" si="9"/>
        <v>171.15</v>
      </c>
      <c r="CH6" s="36">
        <f t="shared" si="9"/>
        <v>170.19</v>
      </c>
      <c r="CI6" s="36">
        <f t="shared" si="9"/>
        <v>171.81</v>
      </c>
      <c r="CJ6" s="36">
        <f t="shared" si="9"/>
        <v>171.67</v>
      </c>
      <c r="CK6" s="35" t="str">
        <f>IF(CK7="","",IF(CK7="-","【-】","【"&amp;SUBSTITUTE(TEXT(CK7,"#,##0.00"),"-","△")&amp;"】"))</f>
        <v>【167.11】</v>
      </c>
      <c r="CL6" s="36">
        <f>IF(CL7="",NA(),CL7)</f>
        <v>52.91</v>
      </c>
      <c r="CM6" s="36">
        <f t="shared" ref="CM6:CU6" si="10">IF(CM7="",NA(),CM7)</f>
        <v>55.37</v>
      </c>
      <c r="CN6" s="36">
        <f t="shared" si="10"/>
        <v>54.59</v>
      </c>
      <c r="CO6" s="36">
        <f t="shared" si="10"/>
        <v>56.11</v>
      </c>
      <c r="CP6" s="36">
        <f t="shared" si="10"/>
        <v>55.49</v>
      </c>
      <c r="CQ6" s="36">
        <f t="shared" si="10"/>
        <v>58.58</v>
      </c>
      <c r="CR6" s="36">
        <f t="shared" si="10"/>
        <v>58.53</v>
      </c>
      <c r="CS6" s="36">
        <f t="shared" si="10"/>
        <v>59.01</v>
      </c>
      <c r="CT6" s="36">
        <f t="shared" si="10"/>
        <v>60.03</v>
      </c>
      <c r="CU6" s="36">
        <f t="shared" si="10"/>
        <v>59.74</v>
      </c>
      <c r="CV6" s="35" t="str">
        <f>IF(CV7="","",IF(CV7="-","【-】","【"&amp;SUBSTITUTE(TEXT(CV7,"#,##0.00"),"-","△")&amp;"】"))</f>
        <v>【60.27】</v>
      </c>
      <c r="CW6" s="36">
        <f>IF(CW7="",NA(),CW7)</f>
        <v>86.23</v>
      </c>
      <c r="CX6" s="36">
        <f t="shared" ref="CX6:DF6" si="11">IF(CX7="",NA(),CX7)</f>
        <v>82.75</v>
      </c>
      <c r="CY6" s="36">
        <f t="shared" si="11"/>
        <v>82.67</v>
      </c>
      <c r="CZ6" s="36">
        <f t="shared" si="11"/>
        <v>81.150000000000006</v>
      </c>
      <c r="DA6" s="36">
        <f t="shared" si="11"/>
        <v>82.85</v>
      </c>
      <c r="DB6" s="36">
        <f t="shared" si="11"/>
        <v>85.23</v>
      </c>
      <c r="DC6" s="36">
        <f t="shared" si="11"/>
        <v>85.26</v>
      </c>
      <c r="DD6" s="36">
        <f t="shared" si="11"/>
        <v>85.37</v>
      </c>
      <c r="DE6" s="36">
        <f t="shared" si="11"/>
        <v>84.81</v>
      </c>
      <c r="DF6" s="36">
        <f t="shared" si="11"/>
        <v>84.8</v>
      </c>
      <c r="DG6" s="35" t="str">
        <f>IF(DG7="","",IF(DG7="-","【-】","【"&amp;SUBSTITUTE(TEXT(DG7,"#,##0.00"),"-","△")&amp;"】"))</f>
        <v>【89.92】</v>
      </c>
      <c r="DH6" s="36">
        <f>IF(DH7="",NA(),DH7)</f>
        <v>55.17</v>
      </c>
      <c r="DI6" s="36">
        <f t="shared" ref="DI6:DQ6" si="12">IF(DI7="",NA(),DI7)</f>
        <v>54.54</v>
      </c>
      <c r="DJ6" s="36">
        <f t="shared" si="12"/>
        <v>55.3</v>
      </c>
      <c r="DK6" s="36">
        <f t="shared" si="12"/>
        <v>55.77</v>
      </c>
      <c r="DL6" s="36">
        <f t="shared" si="12"/>
        <v>56.27</v>
      </c>
      <c r="DM6" s="36">
        <f t="shared" si="12"/>
        <v>44.31</v>
      </c>
      <c r="DN6" s="36">
        <f t="shared" si="12"/>
        <v>45.75</v>
      </c>
      <c r="DO6" s="36">
        <f t="shared" si="12"/>
        <v>46.9</v>
      </c>
      <c r="DP6" s="36">
        <f t="shared" si="12"/>
        <v>47.28</v>
      </c>
      <c r="DQ6" s="36">
        <f t="shared" si="12"/>
        <v>47.66</v>
      </c>
      <c r="DR6" s="35" t="str">
        <f>IF(DR7="","",IF(DR7="-","【-】","【"&amp;SUBSTITUTE(TEXT(DR7,"#,##0.00"),"-","△")&amp;"】"))</f>
        <v>【48.85】</v>
      </c>
      <c r="DS6" s="36">
        <f>IF(DS7="",NA(),DS7)</f>
        <v>2.39</v>
      </c>
      <c r="DT6" s="36">
        <f t="shared" ref="DT6:EB6" si="13">IF(DT7="",NA(),DT7)</f>
        <v>23.85</v>
      </c>
      <c r="DU6" s="36">
        <f t="shared" si="13"/>
        <v>45.07</v>
      </c>
      <c r="DV6" s="36">
        <f t="shared" si="13"/>
        <v>46.05</v>
      </c>
      <c r="DW6" s="36">
        <f t="shared" si="13"/>
        <v>45.75</v>
      </c>
      <c r="DX6" s="36">
        <f t="shared" si="13"/>
        <v>10.09</v>
      </c>
      <c r="DY6" s="36">
        <f t="shared" si="13"/>
        <v>10.54</v>
      </c>
      <c r="DZ6" s="36">
        <f t="shared" si="13"/>
        <v>12.03</v>
      </c>
      <c r="EA6" s="36">
        <f t="shared" si="13"/>
        <v>12.19</v>
      </c>
      <c r="EB6" s="36">
        <f t="shared" si="13"/>
        <v>15.1</v>
      </c>
      <c r="EC6" s="35" t="str">
        <f>IF(EC7="","",IF(EC7="-","【-】","【"&amp;SUBSTITUTE(TEXT(EC7,"#,##0.00"),"-","△")&amp;"】"))</f>
        <v>【17.80】</v>
      </c>
      <c r="ED6" s="36">
        <f>IF(ED7="",NA(),ED7)</f>
        <v>0.15</v>
      </c>
      <c r="EE6" s="36">
        <f t="shared" ref="EE6:EM6" si="14">IF(EE7="",NA(),EE7)</f>
        <v>0.49</v>
      </c>
      <c r="EF6" s="36">
        <f t="shared" si="14"/>
        <v>0.37</v>
      </c>
      <c r="EG6" s="36">
        <f t="shared" si="14"/>
        <v>0.3</v>
      </c>
      <c r="EH6" s="36">
        <f t="shared" si="14"/>
        <v>0.01</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122335</v>
      </c>
      <c r="D7" s="38">
        <v>46</v>
      </c>
      <c r="E7" s="38">
        <v>1</v>
      </c>
      <c r="F7" s="38">
        <v>0</v>
      </c>
      <c r="G7" s="38">
        <v>1</v>
      </c>
      <c r="H7" s="38" t="s">
        <v>93</v>
      </c>
      <c r="I7" s="38" t="s">
        <v>94</v>
      </c>
      <c r="J7" s="38" t="s">
        <v>95</v>
      </c>
      <c r="K7" s="38" t="s">
        <v>96</v>
      </c>
      <c r="L7" s="38" t="s">
        <v>97</v>
      </c>
      <c r="M7" s="38" t="s">
        <v>98</v>
      </c>
      <c r="N7" s="39" t="s">
        <v>99</v>
      </c>
      <c r="O7" s="39">
        <v>69.59</v>
      </c>
      <c r="P7" s="39">
        <v>80.08</v>
      </c>
      <c r="Q7" s="39">
        <v>4082</v>
      </c>
      <c r="R7" s="39">
        <v>50201</v>
      </c>
      <c r="S7" s="39">
        <v>53.88</v>
      </c>
      <c r="T7" s="39">
        <v>931.72</v>
      </c>
      <c r="U7" s="39">
        <v>39900</v>
      </c>
      <c r="V7" s="39">
        <v>42.38</v>
      </c>
      <c r="W7" s="39">
        <v>941.48</v>
      </c>
      <c r="X7" s="39">
        <v>109.59</v>
      </c>
      <c r="Y7" s="39">
        <v>104.1</v>
      </c>
      <c r="Z7" s="39">
        <v>108.31</v>
      </c>
      <c r="AA7" s="39">
        <v>107.09</v>
      </c>
      <c r="AB7" s="39">
        <v>103.99</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548.46</v>
      </c>
      <c r="AU7" s="39">
        <v>586.87</v>
      </c>
      <c r="AV7" s="39">
        <v>585.74</v>
      </c>
      <c r="AW7" s="39">
        <v>557.05999999999995</v>
      </c>
      <c r="AX7" s="39">
        <v>519.64</v>
      </c>
      <c r="AY7" s="39">
        <v>382.09</v>
      </c>
      <c r="AZ7" s="39">
        <v>371.31</v>
      </c>
      <c r="BA7" s="39">
        <v>377.63</v>
      </c>
      <c r="BB7" s="39">
        <v>357.34</v>
      </c>
      <c r="BC7" s="39">
        <v>366.03</v>
      </c>
      <c r="BD7" s="39">
        <v>261.93</v>
      </c>
      <c r="BE7" s="39">
        <v>183.92</v>
      </c>
      <c r="BF7" s="39">
        <v>185.64</v>
      </c>
      <c r="BG7" s="39">
        <v>190.08</v>
      </c>
      <c r="BH7" s="39">
        <v>185.88</v>
      </c>
      <c r="BI7" s="39">
        <v>180.51</v>
      </c>
      <c r="BJ7" s="39">
        <v>385.06</v>
      </c>
      <c r="BK7" s="39">
        <v>373.09</v>
      </c>
      <c r="BL7" s="39">
        <v>364.71</v>
      </c>
      <c r="BM7" s="39">
        <v>373.69</v>
      </c>
      <c r="BN7" s="39">
        <v>370.12</v>
      </c>
      <c r="BO7" s="39">
        <v>270.45999999999998</v>
      </c>
      <c r="BP7" s="39">
        <v>96.09</v>
      </c>
      <c r="BQ7" s="39">
        <v>93.38</v>
      </c>
      <c r="BR7" s="39">
        <v>95.73</v>
      </c>
      <c r="BS7" s="39">
        <v>95.58</v>
      </c>
      <c r="BT7" s="39">
        <v>97.21</v>
      </c>
      <c r="BU7" s="39">
        <v>99.07</v>
      </c>
      <c r="BV7" s="39">
        <v>99.99</v>
      </c>
      <c r="BW7" s="39">
        <v>100.65</v>
      </c>
      <c r="BX7" s="39">
        <v>99.87</v>
      </c>
      <c r="BY7" s="39">
        <v>100.42</v>
      </c>
      <c r="BZ7" s="39">
        <v>103.91</v>
      </c>
      <c r="CA7" s="39">
        <v>237.54</v>
      </c>
      <c r="CB7" s="39">
        <v>245.27</v>
      </c>
      <c r="CC7" s="39">
        <v>238.55</v>
      </c>
      <c r="CD7" s="39">
        <v>239.73</v>
      </c>
      <c r="CE7" s="39">
        <v>236.95</v>
      </c>
      <c r="CF7" s="39">
        <v>173.03</v>
      </c>
      <c r="CG7" s="39">
        <v>171.15</v>
      </c>
      <c r="CH7" s="39">
        <v>170.19</v>
      </c>
      <c r="CI7" s="39">
        <v>171.81</v>
      </c>
      <c r="CJ7" s="39">
        <v>171.67</v>
      </c>
      <c r="CK7" s="39">
        <v>167.11</v>
      </c>
      <c r="CL7" s="39">
        <v>52.91</v>
      </c>
      <c r="CM7" s="39">
        <v>55.37</v>
      </c>
      <c r="CN7" s="39">
        <v>54.59</v>
      </c>
      <c r="CO7" s="39">
        <v>56.11</v>
      </c>
      <c r="CP7" s="39">
        <v>55.49</v>
      </c>
      <c r="CQ7" s="39">
        <v>58.58</v>
      </c>
      <c r="CR7" s="39">
        <v>58.53</v>
      </c>
      <c r="CS7" s="39">
        <v>59.01</v>
      </c>
      <c r="CT7" s="39">
        <v>60.03</v>
      </c>
      <c r="CU7" s="39">
        <v>59.74</v>
      </c>
      <c r="CV7" s="39">
        <v>60.27</v>
      </c>
      <c r="CW7" s="39">
        <v>86.23</v>
      </c>
      <c r="CX7" s="39">
        <v>82.75</v>
      </c>
      <c r="CY7" s="39">
        <v>82.67</v>
      </c>
      <c r="CZ7" s="39">
        <v>81.150000000000006</v>
      </c>
      <c r="DA7" s="39">
        <v>82.85</v>
      </c>
      <c r="DB7" s="39">
        <v>85.23</v>
      </c>
      <c r="DC7" s="39">
        <v>85.26</v>
      </c>
      <c r="DD7" s="39">
        <v>85.37</v>
      </c>
      <c r="DE7" s="39">
        <v>84.81</v>
      </c>
      <c r="DF7" s="39">
        <v>84.8</v>
      </c>
      <c r="DG7" s="39">
        <v>89.92</v>
      </c>
      <c r="DH7" s="39">
        <v>55.17</v>
      </c>
      <c r="DI7" s="39">
        <v>54.54</v>
      </c>
      <c r="DJ7" s="39">
        <v>55.3</v>
      </c>
      <c r="DK7" s="39">
        <v>55.77</v>
      </c>
      <c r="DL7" s="39">
        <v>56.27</v>
      </c>
      <c r="DM7" s="39">
        <v>44.31</v>
      </c>
      <c r="DN7" s="39">
        <v>45.75</v>
      </c>
      <c r="DO7" s="39">
        <v>46.9</v>
      </c>
      <c r="DP7" s="39">
        <v>47.28</v>
      </c>
      <c r="DQ7" s="39">
        <v>47.66</v>
      </c>
      <c r="DR7" s="39">
        <v>48.85</v>
      </c>
      <c r="DS7" s="39">
        <v>2.39</v>
      </c>
      <c r="DT7" s="39">
        <v>23.85</v>
      </c>
      <c r="DU7" s="39">
        <v>45.07</v>
      </c>
      <c r="DV7" s="39">
        <v>46.05</v>
      </c>
      <c r="DW7" s="39">
        <v>45.75</v>
      </c>
      <c r="DX7" s="39">
        <v>10.09</v>
      </c>
      <c r="DY7" s="39">
        <v>10.54</v>
      </c>
      <c r="DZ7" s="39">
        <v>12.03</v>
      </c>
      <c r="EA7" s="39">
        <v>12.19</v>
      </c>
      <c r="EB7" s="39">
        <v>15.1</v>
      </c>
      <c r="EC7" s="39">
        <v>17.8</v>
      </c>
      <c r="ED7" s="39">
        <v>0.15</v>
      </c>
      <c r="EE7" s="39">
        <v>0.49</v>
      </c>
      <c r="EF7" s="39">
        <v>0.37</v>
      </c>
      <c r="EG7" s="39">
        <v>0.3</v>
      </c>
      <c r="EH7" s="39">
        <v>0.01</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2020-01-21T02:06:24Z</cp:lastPrinted>
  <dcterms:created xsi:type="dcterms:W3CDTF">2019-12-05T04:13:11Z</dcterms:created>
  <dcterms:modified xsi:type="dcterms:W3CDTF">2020-02-18T06:15:29Z</dcterms:modified>
  <cp:category/>
</cp:coreProperties>
</file>