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dqW9CjcW++gJPusUOwzkyA21pD7kRDGdFZ/yQANuA6Co+O2Jvzs5hzJCXjDlgksX4LpLLoF88VVeVvC0wve1nA==" workbookSaltValue="pph/h8Jc87L8qejlb3MpkA==" workbookSpinCount="100000" lockStructure="1"/>
  <bookViews>
    <workbookView xWindow="810" yWindow="-120" windowWidth="29040" windowHeight="1584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<sst xmlns="http://schemas.openxmlformats.org/spreadsheetml/2006/main" count="220" uniqueCount="108">
  <si>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</si>
  <si>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</si>
  <si>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</si>
  <si>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</si>
  <si>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</si>
  <si>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</si>
  <si>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</si>
  <si>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</si>
  <si>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</si>
  <si>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</si>
  <si>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</si>
  <si>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</si>
  <si>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</si>
  <si>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</si>
  <si>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</si>
  <si>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</si>
  <si>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</si>
  <si>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</si>
  <si>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</si>
  <si>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</si>
  <si>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</si>
  <si>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</si>
  <si>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</si>
  <si>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</si>
  <si>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</si>
  <si>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</si>
  <si>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</si>
  <si>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</si>
  <si>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</si>
  <si>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</si>
  <si>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</si>
  <si>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</si>
  <si>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</si>
  <si>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</si>
  <si>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</si>
  <si>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</si>
  <si>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</si>
  <si>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</si>
  <si>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</si>
  <si>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</si>
  <si>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</si>
  <si>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</si>
  <si>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</si>
  <si>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</si>
  <si>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</si>
  <si>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</si>
  <si>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</si>
  <si>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</si>
  <si>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</si>
  <si>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</si>
  <si>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</si>
  <si>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</si>
  <si>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</si>
  <si>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</si>
  <si>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</si>
  <si>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</si>
  <si>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</si>
  <si>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</si>
  <si>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</si>
  <si>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</si>
  <si>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</si>
  <si>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</si>
  <si>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</si>
  <si>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</si>
  <si>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</si>
  <si>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</si>
  <si>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</si>
  <si>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</si>
  <si>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</si>
  <si>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</si>
  <si>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</si>
  <si>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</si>
  <si>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</si>
  <si>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</si>
  <si>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</si>
  <si>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</si>
  <si>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</si>
  <si>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</si>
  <si>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</si>
  <si>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</si>
  <si>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</si>
  <si>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</si>
  <si>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</si>
  <si>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</si>
  <si>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</si>
  <si>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</si>
  <si>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</si>
  <si>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</si>
  <si>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</si>
  <si>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</si>
  <si>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</si>
  <si>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</si>
  <si>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</si>
  <si>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東庄町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</si>
  <si>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</si>
  <si>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</si>
  <si>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</si>
  <si>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</si>
  <si>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</si>
  <si>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</si>
  <si>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</si>
  <si>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</si>
  <si>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</si>
  <si>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</si>
  <si>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</si>
  <si>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経年管は無いものの、有形固定資産減価償却率は類似団体の平均を超えており、老朽化が進んでいます。有収率を見ると類似団体の平均を上回っており、漏水等の無収水量が少ない良好な状態にありますが、今後は更新（水道事業初期の管が令和２年度から法定耐用年数を経過し始める）を検討しなければなりません。また、施設の老朽化に伴い今後修繕費が大幅に増加することを見込まなければなりません。</t>
    <rPh sb="111" eb="113">
      <t>レイワ</t>
    </rPh>
    <phoneticPr fontId="4"/>
  </si>
  <si>
    <t>現在の経営状況については概ね良好と言えますが、今後は人口減少などから給水収益が減少する反面、施設の更新や修繕などの費用が増加し厳しい経営が予想されます。このようなことから、水道未加入者への加入促進を図り、普及率の向上に努めるとともに、費用の削減を図ります。また、施設の老朽化については、現状の施設の利用率が、類似団体の平均を下回っていることなどから、適正な規模での更新計画を検討し水道事業の安定経営に努めます。</t>
    <rPh sb="94" eb="96">
      <t>カニュウ</t>
    </rPh>
    <rPh sb="96" eb="98">
      <t>ソクシン</t>
    </rPh>
    <phoneticPr fontId="4"/>
  </si>
  <si>
    <r>
      <t>累積欠損金が無いことから経営状態は良好であると言えます。経常収支比率や流動化率は類似団体の平均を上回っていますが、料金回収率は平均を下回り、給水原価は平均を上回っています。これは、経常費用に占める受水費の割合が</t>
    </r>
    <r>
      <rPr>
        <sz val="11"/>
        <rFont val="ＭＳ ゴシック"/>
        <family val="3"/>
        <charset val="128"/>
      </rPr>
      <t>６７．３</t>
    </r>
    <r>
      <rPr>
        <sz val="11"/>
        <color theme="1"/>
        <rFont val="ＭＳ ゴシック"/>
        <family val="3"/>
        <charset val="128"/>
      </rPr>
      <t>％と高く、経営を圧迫しており、千葉県や町一般会計からの補助金を受けているためです。また、企業債残高対給水収益比率については類似団体に比べ企業債残高が少ないと言える反面、施設の老朽化が進んでいることもあり更新時期</t>
    </r>
    <r>
      <rPr>
        <sz val="11"/>
        <rFont val="ＭＳ ゴシック"/>
        <family val="3"/>
        <charset val="128"/>
      </rPr>
      <t>が迫っています</t>
    </r>
    <rPh sb="215" eb="216">
      <t>セマ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</si>
</sst>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0.01</c:v>
                </c:pt>
                <c:pt idx="2">
                  <c:v>0.02</c:v>
                </c:pt>
                <c:pt idx="3" formatCode="#,##0.00;&quot;△&quot;#,##0.00">
                  <c:v>0</c:v>
                </c:pt>
                <c:pt idx="4" formatCode="#,##0.00;&quot;△&quot;#,##0.00">
                  <c:v>0</c:v>
                </c:pt>
              </c:numCache>
            </c:numRef>
          </c:val>
          <c:extLst>
            <c:ext xmlns:c16="http://schemas.microsoft.com/office/drawing/2014/chart" uri="{C3380CC4-5D6E-409C-BE32-E72D297353CC}">
              <c16:uniqueId val="{00000000-2FD7-47A8-BE5C-A27DF5F8442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2FD7-47A8-BE5C-A27DF5F8442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48.73</c:v>
                </c:pt>
                <c:pt idx="1">
                  <c:v>48.61</c:v>
                </c:pt>
                <c:pt idx="2">
                  <c:v>48.89</c:v>
                </c:pt>
                <c:pt idx="3">
                  <c:v>49.97</c:v>
                </c:pt>
                <c:pt idx="4">
                  <c:v>51.69</c:v>
                </c:pt>
              </c:numCache>
            </c:numRef>
          </c:val>
          <c:extLst>
            <c:ext xmlns:c16="http://schemas.microsoft.com/office/drawing/2014/chart" uri="{C3380CC4-5D6E-409C-BE32-E72D297353CC}">
              <c16:uniqueId val="{00000000-32DE-4592-AA83-7EBDDA40DA4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32DE-4592-AA83-7EBDDA40DA4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97.93</c:v>
                </c:pt>
                <c:pt idx="1">
                  <c:v>97.96</c:v>
                </c:pt>
                <c:pt idx="2">
                  <c:v>97.7</c:v>
                </c:pt>
                <c:pt idx="3">
                  <c:v>97.13</c:v>
                </c:pt>
                <c:pt idx="4">
                  <c:v>96.65</c:v>
                </c:pt>
              </c:numCache>
            </c:numRef>
          </c:val>
          <c:extLst>
            <c:ext xmlns:c16="http://schemas.microsoft.com/office/drawing/2014/chart" uri="{C3380CC4-5D6E-409C-BE32-E72D297353CC}">
              <c16:uniqueId val="{00000000-A009-495A-A25C-243EAECDF55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A009-495A-A25C-243EAECDF55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119.06</c:v>
                </c:pt>
                <c:pt idx="1">
                  <c:v>120.1</c:v>
                </c:pt>
                <c:pt idx="2">
                  <c:v>120.63</c:v>
                </c:pt>
                <c:pt idx="3">
                  <c:v>121.44</c:v>
                </c:pt>
                <c:pt idx="4">
                  <c:v>124.65</c:v>
                </c:pt>
              </c:numCache>
            </c:numRef>
          </c:val>
          <c:extLst>
            <c:ext xmlns:c16="http://schemas.microsoft.com/office/drawing/2014/chart" uri="{C3380CC4-5D6E-409C-BE32-E72D297353CC}">
              <c16:uniqueId val="{00000000-6888-4869-B8B6-D6E17A378A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6888-4869-B8B6-D6E17A378A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70.75</c:v>
                </c:pt>
                <c:pt idx="1">
                  <c:v>72.11</c:v>
                </c:pt>
                <c:pt idx="2">
                  <c:v>73.62</c:v>
                </c:pt>
                <c:pt idx="3">
                  <c:v>75.17</c:v>
                </c:pt>
                <c:pt idx="4">
                  <c:v>76.86</c:v>
                </c:pt>
              </c:numCache>
            </c:numRef>
          </c:val>
          <c:extLst>
            <c:ext xmlns:c16="http://schemas.microsoft.com/office/drawing/2014/chart" uri="{C3380CC4-5D6E-409C-BE32-E72D297353CC}">
              <c16:uniqueId val="{00000000-FE99-43EA-8AC1-A17CEE3F986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FE99-43EA-8AC1-A17CEE3F986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3A-447C-8B88-CC958C76C3E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A53A-447C-8B88-CC958C76C3E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34-42FA-9E04-FD96DC277E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7734-42FA-9E04-FD96DC277E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1323.1</c:v>
                </c:pt>
                <c:pt idx="1">
                  <c:v>1582.65</c:v>
                </c:pt>
                <c:pt idx="2">
                  <c:v>1827.08</c:v>
                </c:pt>
                <c:pt idx="3">
                  <c:v>1979.96</c:v>
                </c:pt>
                <c:pt idx="4">
                  <c:v>2244.4299999999998</c:v>
                </c:pt>
              </c:numCache>
            </c:numRef>
          </c:val>
          <c:extLst>
            <c:ext xmlns:c16="http://schemas.microsoft.com/office/drawing/2014/chart" uri="{C3380CC4-5D6E-409C-BE32-E72D297353CC}">
              <c16:uniqueId val="{00000000-7D06-4275-A52E-04492E97445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7D06-4275-A52E-04492E97445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39.83</c:v>
                </c:pt>
                <c:pt idx="1">
                  <c:v>37.9</c:v>
                </c:pt>
                <c:pt idx="2">
                  <c:v>35.369999999999997</c:v>
                </c:pt>
                <c:pt idx="3">
                  <c:v>32.64</c:v>
                </c:pt>
                <c:pt idx="4">
                  <c:v>29.39</c:v>
                </c:pt>
              </c:numCache>
            </c:numRef>
          </c:val>
          <c:extLst>
            <c:ext xmlns:c16="http://schemas.microsoft.com/office/drawing/2014/chart" uri="{C3380CC4-5D6E-409C-BE32-E72D297353CC}">
              <c16:uniqueId val="{00000000-78D6-41AD-9BEC-E105D8FA6D8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78D6-41AD-9BEC-E105D8FA6D8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93.28</c:v>
                </c:pt>
                <c:pt idx="1">
                  <c:v>92.43</c:v>
                </c:pt>
                <c:pt idx="2">
                  <c:v>92.12</c:v>
                </c:pt>
                <c:pt idx="3">
                  <c:v>92.29</c:v>
                </c:pt>
                <c:pt idx="4">
                  <c:v>96.04</c:v>
                </c:pt>
              </c:numCache>
            </c:numRef>
          </c:val>
          <c:extLst>
            <c:ext xmlns:c16="http://schemas.microsoft.com/office/drawing/2014/chart" uri="{C3380CC4-5D6E-409C-BE32-E72D297353CC}">
              <c16:uniqueId val="{00000000-AD7C-48AD-A21A-29B319D770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AD7C-48AD-A21A-29B319D770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238.25</c:v>
                </c:pt>
                <c:pt idx="1">
                  <c:v>238.53</c:v>
                </c:pt>
                <c:pt idx="2">
                  <c:v>240.94</c:v>
                </c:pt>
                <c:pt idx="3">
                  <c:v>239.67</c:v>
                </c:pt>
                <c:pt idx="4">
                  <c:v>230.68</c:v>
                </c:pt>
              </c:numCache>
            </c:numRef>
          </c:val>
          <c:extLst>
            <c:ext xmlns:c16="http://schemas.microsoft.com/office/drawing/2014/chart" uri="{C3380CC4-5D6E-409C-BE32-E72D297353CC}">
              <c16:uniqueId val="{00000000-2647-4B13-B5F8-D3040F37B80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2647-4B13-B5F8-D3040F37B80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東庄町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59" t="str">
        <f>データ!$M$6</f>
        <v>非設置</v>
      </c>
      <c r="AE8" s="59"/>
      <c r="AF8" s="59"/>
      <c r="AG8" s="59"/>
      <c r="AH8" s="59"/>
      <c r="AI8" s="59"/>
      <c r="AJ8" s="59"/>
      <c r="AK8" s="4"/>
      <c r="AL8" s="60">
        <f>データ!$R$6</f>
        <v>14088</v>
      </c>
      <c r="AM8" s="60"/>
      <c r="AN8" s="60"/>
      <c r="AO8" s="60"/>
      <c r="AP8" s="60"/>
      <c r="AQ8" s="60"/>
      <c r="AR8" s="60"/>
      <c r="AS8" s="60"/>
      <c r="AT8" s="51">
        <f>データ!$S$6</f>
        <v>46.25</v>
      </c>
      <c r="AU8" s="52"/>
      <c r="AV8" s="52"/>
      <c r="AW8" s="52"/>
      <c r="AX8" s="52"/>
      <c r="AY8" s="52"/>
      <c r="AZ8" s="52"/>
      <c r="BA8" s="52"/>
      <c r="BB8" s="53">
        <f>データ!$T$6</f>
        <v>304.61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91.78</v>
      </c>
      <c r="J10" s="52"/>
      <c r="K10" s="52"/>
      <c r="L10" s="52"/>
      <c r="M10" s="52"/>
      <c r="N10" s="52"/>
      <c r="O10" s="63"/>
      <c r="P10" s="53">
        <f>データ!$P$6</f>
        <v>84.58</v>
      </c>
      <c r="Q10" s="53"/>
      <c r="R10" s="53"/>
      <c r="S10" s="53"/>
      <c r="T10" s="53"/>
      <c r="U10" s="53"/>
      <c r="V10" s="53"/>
      <c r="W10" s="60">
        <f>データ!$Q$6</f>
        <v>4536</v>
      </c>
      <c r="X10" s="60"/>
      <c r="Y10" s="60"/>
      <c r="Z10" s="60"/>
      <c r="AA10" s="60"/>
      <c r="AB10" s="60"/>
      <c r="AC10" s="60"/>
      <c r="AD10" s="2"/>
      <c r="AE10" s="2"/>
      <c r="AF10" s="2"/>
      <c r="AG10" s="2"/>
      <c r="AH10" s="4"/>
      <c r="AI10" s="4"/>
      <c r="AJ10" s="4"/>
      <c r="AK10" s="4"/>
      <c r="AL10" s="60">
        <f>データ!$U$6</f>
        <v>11816</v>
      </c>
      <c r="AM10" s="60"/>
      <c r="AN10" s="60"/>
      <c r="AO10" s="60"/>
      <c r="AP10" s="60"/>
      <c r="AQ10" s="60"/>
      <c r="AR10" s="60"/>
      <c r="AS10" s="60"/>
      <c r="AT10" s="51">
        <f>データ!$V$6</f>
        <v>46.16</v>
      </c>
      <c r="AU10" s="52"/>
      <c r="AV10" s="52"/>
      <c r="AW10" s="52"/>
      <c r="AX10" s="52"/>
      <c r="AY10" s="52"/>
      <c r="AZ10" s="52"/>
      <c r="BA10" s="52"/>
      <c r="BB10" s="53">
        <f>データ!$W$6</f>
        <v>255.98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95Tv96f//IfV68ZE8UteYFSt+JdhTx0sz4LWiXZ1R7jkpfZFz2RQAP348+UOxEFyLNg3LmpbtNYc6ZID06sPCw==" saltValue="nIqcM2vERlZ9rloAyLQPv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123498</v>
      </c>
      <c r="D6" s="34">
        <f t="shared" si="3"/>
        <v>46</v>
      </c>
      <c r="E6" s="34">
        <f t="shared" si="3"/>
        <v>1</v>
      </c>
      <c r="F6" s="34">
        <f t="shared" si="3"/>
        <v>0</v>
      </c>
      <c r="G6" s="34">
        <f t="shared" si="3"/>
        <v>1</v>
      </c>
      <c r="H6" s="34" t="str">
        <f t="shared" si="3"/>
        <v>千葉県　東庄町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91.78</v>
      </c>
      <c r="P6" s="35">
        <f t="shared" si="3"/>
        <v>84.58</v>
      </c>
      <c r="Q6" s="35">
        <f t="shared" si="3"/>
        <v>4536</v>
      </c>
      <c r="R6" s="35">
        <f t="shared" si="3"/>
        <v>14088</v>
      </c>
      <c r="S6" s="35">
        <f t="shared" si="3"/>
        <v>46.25</v>
      </c>
      <c r="T6" s="35">
        <f t="shared" si="3"/>
        <v>304.61</v>
      </c>
      <c r="U6" s="35">
        <f t="shared" si="3"/>
        <v>11816</v>
      </c>
      <c r="V6" s="35">
        <f t="shared" si="3"/>
        <v>46.16</v>
      </c>
      <c r="W6" s="35">
        <f t="shared" si="3"/>
        <v>255.98</v>
      </c>
      <c r="X6" s="36">
        <f>IF(X7="",NA(),X7)</f>
        <v>119.06</v>
      </c>
      <c r="Y6" s="36">
        <f t="shared" ref="Y6:AG6" si="4">IF(Y7="",NA(),Y7)</f>
        <v>120.1</v>
      </c>
      <c r="Z6" s="36">
        <f t="shared" si="4"/>
        <v>120.63</v>
      </c>
      <c r="AA6" s="36">
        <f t="shared" si="4"/>
        <v>121.44</v>
      </c>
      <c r="AB6" s="36">
        <f t="shared" si="4"/>
        <v>124.65</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1323.1</v>
      </c>
      <c r="AU6" s="36">
        <f t="shared" ref="AU6:BC6" si="6">IF(AU7="",NA(),AU7)</f>
        <v>1582.65</v>
      </c>
      <c r="AV6" s="36">
        <f t="shared" si="6"/>
        <v>1827.08</v>
      </c>
      <c r="AW6" s="36">
        <f t="shared" si="6"/>
        <v>1979.96</v>
      </c>
      <c r="AX6" s="36">
        <f t="shared" si="6"/>
        <v>2244.4299999999998</v>
      </c>
      <c r="AY6" s="36">
        <f t="shared" si="6"/>
        <v>406.37</v>
      </c>
      <c r="AZ6" s="36">
        <f t="shared" si="6"/>
        <v>398.29</v>
      </c>
      <c r="BA6" s="36">
        <f t="shared" si="6"/>
        <v>388.67</v>
      </c>
      <c r="BB6" s="36">
        <f t="shared" si="6"/>
        <v>355.27</v>
      </c>
      <c r="BC6" s="36">
        <f t="shared" si="6"/>
        <v>359.7</v>
      </c>
      <c r="BD6" s="35" t="str">
        <f>IF(BD7="","",IF(BD7="-","【-】","【"&amp;SUBSTITUTE(TEXT(BD7,"#,##0.00"),"-","△")&amp;"】"))</f>
        <v>【261.93】</v>
      </c>
      <c r="BE6" s="36">
        <f>IF(BE7="",NA(),BE7)</f>
        <v>39.83</v>
      </c>
      <c r="BF6" s="36">
        <f t="shared" ref="BF6:BN6" si="7">IF(BF7="",NA(),BF7)</f>
        <v>37.9</v>
      </c>
      <c r="BG6" s="36">
        <f t="shared" si="7"/>
        <v>35.369999999999997</v>
      </c>
      <c r="BH6" s="36">
        <f t="shared" si="7"/>
        <v>32.64</v>
      </c>
      <c r="BI6" s="36">
        <f t="shared" si="7"/>
        <v>29.39</v>
      </c>
      <c r="BJ6" s="36">
        <f t="shared" si="7"/>
        <v>442.54</v>
      </c>
      <c r="BK6" s="36">
        <f t="shared" si="7"/>
        <v>431</v>
      </c>
      <c r="BL6" s="36">
        <f t="shared" si="7"/>
        <v>422.5</v>
      </c>
      <c r="BM6" s="36">
        <f t="shared" si="7"/>
        <v>458.27</v>
      </c>
      <c r="BN6" s="36">
        <f t="shared" si="7"/>
        <v>447.01</v>
      </c>
      <c r="BO6" s="35" t="str">
        <f>IF(BO7="","",IF(BO7="-","【-】","【"&amp;SUBSTITUTE(TEXT(BO7,"#,##0.00"),"-","△")&amp;"】"))</f>
        <v>【270.46】</v>
      </c>
      <c r="BP6" s="36">
        <f>IF(BP7="",NA(),BP7)</f>
        <v>93.28</v>
      </c>
      <c r="BQ6" s="36">
        <f t="shared" ref="BQ6:BY6" si="8">IF(BQ7="",NA(),BQ7)</f>
        <v>92.43</v>
      </c>
      <c r="BR6" s="36">
        <f t="shared" si="8"/>
        <v>92.12</v>
      </c>
      <c r="BS6" s="36">
        <f t="shared" si="8"/>
        <v>92.29</v>
      </c>
      <c r="BT6" s="36">
        <f t="shared" si="8"/>
        <v>96.04</v>
      </c>
      <c r="BU6" s="36">
        <f t="shared" si="8"/>
        <v>98.6</v>
      </c>
      <c r="BV6" s="36">
        <f t="shared" si="8"/>
        <v>100.82</v>
      </c>
      <c r="BW6" s="36">
        <f t="shared" si="8"/>
        <v>101.64</v>
      </c>
      <c r="BX6" s="36">
        <f t="shared" si="8"/>
        <v>96.77</v>
      </c>
      <c r="BY6" s="36">
        <f t="shared" si="8"/>
        <v>95.81</v>
      </c>
      <c r="BZ6" s="35" t="str">
        <f>IF(BZ7="","",IF(BZ7="-","【-】","【"&amp;SUBSTITUTE(TEXT(BZ7,"#,##0.00"),"-","△")&amp;"】"))</f>
        <v>【103.91】</v>
      </c>
      <c r="CA6" s="36">
        <f>IF(CA7="",NA(),CA7)</f>
        <v>238.25</v>
      </c>
      <c r="CB6" s="36">
        <f t="shared" ref="CB6:CJ6" si="9">IF(CB7="",NA(),CB7)</f>
        <v>238.53</v>
      </c>
      <c r="CC6" s="36">
        <f t="shared" si="9"/>
        <v>240.94</v>
      </c>
      <c r="CD6" s="36">
        <f t="shared" si="9"/>
        <v>239.67</v>
      </c>
      <c r="CE6" s="36">
        <f t="shared" si="9"/>
        <v>230.68</v>
      </c>
      <c r="CF6" s="36">
        <f t="shared" si="9"/>
        <v>181.67</v>
      </c>
      <c r="CG6" s="36">
        <f t="shared" si="9"/>
        <v>179.55</v>
      </c>
      <c r="CH6" s="36">
        <f t="shared" si="9"/>
        <v>179.16</v>
      </c>
      <c r="CI6" s="36">
        <f t="shared" si="9"/>
        <v>187.18</v>
      </c>
      <c r="CJ6" s="36">
        <f t="shared" si="9"/>
        <v>189.58</v>
      </c>
      <c r="CK6" s="35" t="str">
        <f>IF(CK7="","",IF(CK7="-","【-】","【"&amp;SUBSTITUTE(TEXT(CK7,"#,##0.00"),"-","△")&amp;"】"))</f>
        <v>【167.11】</v>
      </c>
      <c r="CL6" s="36">
        <f>IF(CL7="",NA(),CL7)</f>
        <v>48.73</v>
      </c>
      <c r="CM6" s="36">
        <f t="shared" ref="CM6:CU6" si="10">IF(CM7="",NA(),CM7)</f>
        <v>48.61</v>
      </c>
      <c r="CN6" s="36">
        <f t="shared" si="10"/>
        <v>48.89</v>
      </c>
      <c r="CO6" s="36">
        <f t="shared" si="10"/>
        <v>49.97</v>
      </c>
      <c r="CP6" s="36">
        <f t="shared" si="10"/>
        <v>51.69</v>
      </c>
      <c r="CQ6" s="36">
        <f t="shared" si="10"/>
        <v>53.61</v>
      </c>
      <c r="CR6" s="36">
        <f t="shared" si="10"/>
        <v>53.52</v>
      </c>
      <c r="CS6" s="36">
        <f t="shared" si="10"/>
        <v>54.24</v>
      </c>
      <c r="CT6" s="36">
        <f t="shared" si="10"/>
        <v>55.88</v>
      </c>
      <c r="CU6" s="36">
        <f t="shared" si="10"/>
        <v>55.22</v>
      </c>
      <c r="CV6" s="35" t="str">
        <f>IF(CV7="","",IF(CV7="-","【-】","【"&amp;SUBSTITUTE(TEXT(CV7,"#,##0.00"),"-","△")&amp;"】"))</f>
        <v>【60.27】</v>
      </c>
      <c r="CW6" s="36">
        <f>IF(CW7="",NA(),CW7)</f>
        <v>97.93</v>
      </c>
      <c r="CX6" s="36">
        <f t="shared" ref="CX6:DF6" si="11">IF(CX7="",NA(),CX7)</f>
        <v>97.96</v>
      </c>
      <c r="CY6" s="36">
        <f t="shared" si="11"/>
        <v>97.7</v>
      </c>
      <c r="CZ6" s="36">
        <f t="shared" si="11"/>
        <v>97.13</v>
      </c>
      <c r="DA6" s="36">
        <f t="shared" si="11"/>
        <v>96.65</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70.75</v>
      </c>
      <c r="DI6" s="36">
        <f t="shared" ref="DI6:DQ6" si="12">IF(DI7="",NA(),DI7)</f>
        <v>72.11</v>
      </c>
      <c r="DJ6" s="36">
        <f t="shared" si="12"/>
        <v>73.62</v>
      </c>
      <c r="DK6" s="36">
        <f t="shared" si="12"/>
        <v>75.17</v>
      </c>
      <c r="DL6" s="36">
        <f t="shared" si="12"/>
        <v>76.86</v>
      </c>
      <c r="DM6" s="36">
        <f t="shared" si="12"/>
        <v>46.67</v>
      </c>
      <c r="DN6" s="36">
        <f t="shared" si="12"/>
        <v>47.7</v>
      </c>
      <c r="DO6" s="36">
        <f t="shared" si="12"/>
        <v>48.14</v>
      </c>
      <c r="DP6" s="36">
        <f t="shared" si="12"/>
        <v>46.61</v>
      </c>
      <c r="DQ6" s="36">
        <f t="shared" si="12"/>
        <v>47.97</v>
      </c>
      <c r="DR6" s="35" t="str">
        <f>IF(DR7="","",IF(DR7="-","【-】","【"&amp;SUBSTITUTE(TEXT(DR7,"#,##0.00"),"-","△")&amp;"】"))</f>
        <v>【48.85】</v>
      </c>
      <c r="DS6" s="35">
        <f>IF(DS7="",NA(),DS7)</f>
        <v>0</v>
      </c>
      <c r="DT6" s="35">
        <f t="shared" ref="DT6:EB6" si="13">IF(DT7="",NA(),DT7)</f>
        <v>0</v>
      </c>
      <c r="DU6" s="35">
        <f t="shared" si="13"/>
        <v>0</v>
      </c>
      <c r="DV6" s="35">
        <f t="shared" si="13"/>
        <v>0</v>
      </c>
      <c r="DW6" s="35">
        <f t="shared" si="13"/>
        <v>0</v>
      </c>
      <c r="DX6" s="36">
        <f t="shared" si="13"/>
        <v>10.029999999999999</v>
      </c>
      <c r="DY6" s="36">
        <f t="shared" si="13"/>
        <v>7.26</v>
      </c>
      <c r="DZ6" s="36">
        <f t="shared" si="13"/>
        <v>11.13</v>
      </c>
      <c r="EA6" s="36">
        <f t="shared" si="13"/>
        <v>10.84</v>
      </c>
      <c r="EB6" s="36">
        <f t="shared" si="13"/>
        <v>15.33</v>
      </c>
      <c r="EC6" s="35" t="str">
        <f>IF(EC7="","",IF(EC7="-","【-】","【"&amp;SUBSTITUTE(TEXT(EC7,"#,##0.00"),"-","△")&amp;"】"))</f>
        <v>【17.80】</v>
      </c>
      <c r="ED6" s="35">
        <f>IF(ED7="",NA(),ED7)</f>
        <v>0</v>
      </c>
      <c r="EE6" s="36">
        <f t="shared" ref="EE6:EM6" si="14">IF(EE7="",NA(),EE7)</f>
        <v>0.01</v>
      </c>
      <c r="EF6" s="36">
        <f t="shared" si="14"/>
        <v>0.02</v>
      </c>
      <c r="EG6" s="35">
        <f t="shared" si="14"/>
        <v>0</v>
      </c>
      <c r="EH6" s="35">
        <f t="shared" si="14"/>
        <v>0</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123498</v>
      </c>
      <c r="D7" s="38">
        <v>46</v>
      </c>
      <c r="E7" s="38">
        <v>1</v>
      </c>
      <c r="F7" s="38">
        <v>0</v>
      </c>
      <c r="G7" s="38">
        <v>1</v>
      </c>
      <c r="H7" s="38" t="s">
        <v>93</v>
      </c>
      <c r="I7" s="38" t="s">
        <v>94</v>
      </c>
      <c r="J7" s="38" t="s">
        <v>95</v>
      </c>
      <c r="K7" s="38" t="s">
        <v>96</v>
      </c>
      <c r="L7" s="38" t="s">
        <v>97</v>
      </c>
      <c r="M7" s="38" t="s">
        <v>98</v>
      </c>
      <c r="N7" s="39" t="s">
        <v>99</v>
      </c>
      <c r="O7" s="39">
        <v>91.78</v>
      </c>
      <c r="P7" s="39">
        <v>84.58</v>
      </c>
      <c r="Q7" s="39">
        <v>4536</v>
      </c>
      <c r="R7" s="39">
        <v>14088</v>
      </c>
      <c r="S7" s="39">
        <v>46.25</v>
      </c>
      <c r="T7" s="39">
        <v>304.61</v>
      </c>
      <c r="U7" s="39">
        <v>11816</v>
      </c>
      <c r="V7" s="39">
        <v>46.16</v>
      </c>
      <c r="W7" s="39">
        <v>255.98</v>
      </c>
      <c r="X7" s="39">
        <v>119.06</v>
      </c>
      <c r="Y7" s="39">
        <v>120.1</v>
      </c>
      <c r="Z7" s="39">
        <v>120.63</v>
      </c>
      <c r="AA7" s="39">
        <v>121.44</v>
      </c>
      <c r="AB7" s="39">
        <v>124.65</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1323.1</v>
      </c>
      <c r="AU7" s="39">
        <v>1582.65</v>
      </c>
      <c r="AV7" s="39">
        <v>1827.08</v>
      </c>
      <c r="AW7" s="39">
        <v>1979.96</v>
      </c>
      <c r="AX7" s="39">
        <v>2244.4299999999998</v>
      </c>
      <c r="AY7" s="39">
        <v>406.37</v>
      </c>
      <c r="AZ7" s="39">
        <v>398.29</v>
      </c>
      <c r="BA7" s="39">
        <v>388.67</v>
      </c>
      <c r="BB7" s="39">
        <v>355.27</v>
      </c>
      <c r="BC7" s="39">
        <v>359.7</v>
      </c>
      <c r="BD7" s="39">
        <v>261.93</v>
      </c>
      <c r="BE7" s="39">
        <v>39.83</v>
      </c>
      <c r="BF7" s="39">
        <v>37.9</v>
      </c>
      <c r="BG7" s="39">
        <v>35.369999999999997</v>
      </c>
      <c r="BH7" s="39">
        <v>32.64</v>
      </c>
      <c r="BI7" s="39">
        <v>29.39</v>
      </c>
      <c r="BJ7" s="39">
        <v>442.54</v>
      </c>
      <c r="BK7" s="39">
        <v>431</v>
      </c>
      <c r="BL7" s="39">
        <v>422.5</v>
      </c>
      <c r="BM7" s="39">
        <v>458.27</v>
      </c>
      <c r="BN7" s="39">
        <v>447.01</v>
      </c>
      <c r="BO7" s="39">
        <v>270.45999999999998</v>
      </c>
      <c r="BP7" s="39">
        <v>93.28</v>
      </c>
      <c r="BQ7" s="39">
        <v>92.43</v>
      </c>
      <c r="BR7" s="39">
        <v>92.12</v>
      </c>
      <c r="BS7" s="39">
        <v>92.29</v>
      </c>
      <c r="BT7" s="39">
        <v>96.04</v>
      </c>
      <c r="BU7" s="39">
        <v>98.6</v>
      </c>
      <c r="BV7" s="39">
        <v>100.82</v>
      </c>
      <c r="BW7" s="39">
        <v>101.64</v>
      </c>
      <c r="BX7" s="39">
        <v>96.77</v>
      </c>
      <c r="BY7" s="39">
        <v>95.81</v>
      </c>
      <c r="BZ7" s="39">
        <v>103.91</v>
      </c>
      <c r="CA7" s="39">
        <v>238.25</v>
      </c>
      <c r="CB7" s="39">
        <v>238.53</v>
      </c>
      <c r="CC7" s="39">
        <v>240.94</v>
      </c>
      <c r="CD7" s="39">
        <v>239.67</v>
      </c>
      <c r="CE7" s="39">
        <v>230.68</v>
      </c>
      <c r="CF7" s="39">
        <v>181.67</v>
      </c>
      <c r="CG7" s="39">
        <v>179.55</v>
      </c>
      <c r="CH7" s="39">
        <v>179.16</v>
      </c>
      <c r="CI7" s="39">
        <v>187.18</v>
      </c>
      <c r="CJ7" s="39">
        <v>189.58</v>
      </c>
      <c r="CK7" s="39">
        <v>167.11</v>
      </c>
      <c r="CL7" s="39">
        <v>48.73</v>
      </c>
      <c r="CM7" s="39">
        <v>48.61</v>
      </c>
      <c r="CN7" s="39">
        <v>48.89</v>
      </c>
      <c r="CO7" s="39">
        <v>49.97</v>
      </c>
      <c r="CP7" s="39">
        <v>51.69</v>
      </c>
      <c r="CQ7" s="39">
        <v>53.61</v>
      </c>
      <c r="CR7" s="39">
        <v>53.52</v>
      </c>
      <c r="CS7" s="39">
        <v>54.24</v>
      </c>
      <c r="CT7" s="39">
        <v>55.88</v>
      </c>
      <c r="CU7" s="39">
        <v>55.22</v>
      </c>
      <c r="CV7" s="39">
        <v>60.27</v>
      </c>
      <c r="CW7" s="39">
        <v>97.93</v>
      </c>
      <c r="CX7" s="39">
        <v>97.96</v>
      </c>
      <c r="CY7" s="39">
        <v>97.7</v>
      </c>
      <c r="CZ7" s="39">
        <v>97.13</v>
      </c>
      <c r="DA7" s="39">
        <v>96.65</v>
      </c>
      <c r="DB7" s="39">
        <v>81.31</v>
      </c>
      <c r="DC7" s="39">
        <v>81.459999999999994</v>
      </c>
      <c r="DD7" s="39">
        <v>81.680000000000007</v>
      </c>
      <c r="DE7" s="39">
        <v>80.989999999999995</v>
      </c>
      <c r="DF7" s="39">
        <v>80.930000000000007</v>
      </c>
      <c r="DG7" s="39">
        <v>89.92</v>
      </c>
      <c r="DH7" s="39">
        <v>70.75</v>
      </c>
      <c r="DI7" s="39">
        <v>72.11</v>
      </c>
      <c r="DJ7" s="39">
        <v>73.62</v>
      </c>
      <c r="DK7" s="39">
        <v>75.17</v>
      </c>
      <c r="DL7" s="39">
        <v>76.86</v>
      </c>
      <c r="DM7" s="39">
        <v>46.67</v>
      </c>
      <c r="DN7" s="39">
        <v>47.7</v>
      </c>
      <c r="DO7" s="39">
        <v>48.14</v>
      </c>
      <c r="DP7" s="39">
        <v>46.61</v>
      </c>
      <c r="DQ7" s="39">
        <v>47.97</v>
      </c>
      <c r="DR7" s="39">
        <v>48.85</v>
      </c>
      <c r="DS7" s="39">
        <v>0</v>
      </c>
      <c r="DT7" s="39">
        <v>0</v>
      </c>
      <c r="DU7" s="39">
        <v>0</v>
      </c>
      <c r="DV7" s="39">
        <v>0</v>
      </c>
      <c r="DW7" s="39">
        <v>0</v>
      </c>
      <c r="DX7" s="39">
        <v>10.029999999999999</v>
      </c>
      <c r="DY7" s="39">
        <v>7.26</v>
      </c>
      <c r="DZ7" s="39">
        <v>11.13</v>
      </c>
      <c r="EA7" s="39">
        <v>10.84</v>
      </c>
      <c r="EB7" s="39">
        <v>15.33</v>
      </c>
      <c r="EC7" s="39">
        <v>17.8</v>
      </c>
      <c r="ED7" s="39">
        <v>0</v>
      </c>
      <c r="EE7" s="39">
        <v>0.01</v>
      </c>
      <c r="EF7" s="39">
        <v>0.02</v>
      </c>
      <c r="EG7" s="39">
        <v>0</v>
      </c>
      <c r="EH7" s="39">
        <v>0</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2020-01-22T00:42:27Z</cp:lastPrinted>
  <dcterms:created xsi:type="dcterms:W3CDTF">2019-12-05T04:13:18Z</dcterms:created>
  <dcterms:modified xsi:type="dcterms:W3CDTF">2020-02-18T06:18:15Z</dcterms:modified>
  <cp:category/>
</cp:coreProperties>
</file>