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x7Oc7BUWkx1Zx1psm3WXxNEN2v9KErWXjnFQGphGsgI+1ZP4pxHpGMzyh1v2IiWx5vIZxLYjC+WqW5zgVR+i9g==" workbookSaltValue="6IctARg+u39k4J7S7LHHIg==" workbookSpinCount="100000" lockStructure="1"/>
  <bookViews>
    <workbookView xWindow="93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E86" i="4"/>
  <c r="AL10" i="4"/>
  <c r="AD10" i="4"/>
  <c r="B10" i="4"/>
  <c r="AL8" i="4"/>
  <c r="P8" i="4"/>
  <c r="C10" i="5" l="1"/>
  <c r="D10" i="5"/>
  <c r="E10" i="5"/>
  <c r="B10" i="5"/>
</calcChain>
</file>

<file path=xl/sharedStrings.xml><?xml version="1.0" encoding="utf-8"?>
<sst xmlns="http://schemas.openxmlformats.org/spreadsheetml/2006/main" count="241" uniqueCount="114">
  <si>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</si>
  <si>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</si>
  <si>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</si>
  <si>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</si>
  <si>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</si>
  <si>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</si>
  <si>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</si>
  <si>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</si>
  <si>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</si>
  <si>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</si>
  <si>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</si>
  <si>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</si>
  <si>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</si>
  <si>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</si>
  <si>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</si>
  <si>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</si>
  <si>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</si>
  <si>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</si>
  <si>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</si>
  <si>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</si>
  <si>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</si>
  <si>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</si>
  <si>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</si>
  <si>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</si>
  <si>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</si>
  <si>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</si>
  <si>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</si>
  <si>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</si>
  <si>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</si>
  <si>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</si>
  <si>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</si>
  <si>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</si>
  <si>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</si>
  <si>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</si>
  <si>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</si>
  <si>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</si>
  <si>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</si>
  <si>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</si>
  <si>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</si>
  <si>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</si>
  <si>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</si>
  <si>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</si>
  <si>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</si>
  <si>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</si>
  <si>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</si>
  <si>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</si>
  <si>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</si>
  <si>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</si>
  <si>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</si>
  <si>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</si>
  <si>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</si>
  <si>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</si>
  <si>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</si>
  <si>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</si>
  <si>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</si>
  <si>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</si>
  <si>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</si>
  <si>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</si>
  <si>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</si>
  <si>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</si>
  <si>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</si>
  <si>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</si>
  <si>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</si>
  <si>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</si>
  <si>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</si>
  <si>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</si>
  <si>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</si>
  <si>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</si>
  <si>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</si>
  <si>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</si>
  <si>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</si>
  <si>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</si>
  <si>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</si>
  <si>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</si>
  <si>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</si>
  <si>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</si>
  <si>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</si>
  <si>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</si>
  <si>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</si>
  <si>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</si>
  <si>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</si>
  <si>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</si>
  <si>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</si>
  <si>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</si>
  <si>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</si>
  <si>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</si>
  <si>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</si>
  <si>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</si>
  <si>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</si>
  <si>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</si>
  <si>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</si>
  <si>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</si>
  <si>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</si>
  <si>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</si>
  <si>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</si>
  <si>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</si>
  <si>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</si>
  <si>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</si>
  <si>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芝山町</t>
  </si>
  <si>
    <t>法非適用</t>
  </si>
  <si>
    <t>下水道事業</t>
  </si>
  <si>
    <t>公共下水道</t>
  </si>
  <si>
    <t>Cd3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</si>
  <si>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</si>
  <si>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</si>
  <si>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</si>
  <si>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</si>
  <si>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</si>
  <si>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</si>
  <si>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</si>
  <si>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</si>
  <si>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芝山町の公共下水道事業は、平成17年度に供用開始された特定環境保全公共下水道事業の一部地域が平成27年度より公共下水道事業となったため、施設の目立った老朽化はありません。</t>
    <rPh sb="0" eb="3">
      <t>シバヤママチ</t>
    </rPh>
    <rPh sb="4" eb="6">
      <t>コウキョウ</t>
    </rPh>
    <rPh sb="6" eb="9">
      <t>ゲスイドウ</t>
    </rPh>
    <rPh sb="9" eb="11">
      <t>ジギョウ</t>
    </rPh>
    <rPh sb="13" eb="15">
      <t>ヘイセイ</t>
    </rPh>
    <rPh sb="17" eb="19">
      <t>ネンド</t>
    </rPh>
    <rPh sb="20" eb="22">
      <t>キョウヨウ</t>
    </rPh>
    <rPh sb="22" eb="24">
      <t>カイシ</t>
    </rPh>
    <rPh sb="27" eb="29">
      <t>トクテイ</t>
    </rPh>
    <rPh sb="29" eb="31">
      <t>カンキョウ</t>
    </rPh>
    <rPh sb="31" eb="33">
      <t>ホゼン</t>
    </rPh>
    <rPh sb="33" eb="35">
      <t>コウキョウ</t>
    </rPh>
    <rPh sb="35" eb="38">
      <t>ゲスイドウ</t>
    </rPh>
    <rPh sb="38" eb="40">
      <t>ジギョウ</t>
    </rPh>
    <rPh sb="41" eb="43">
      <t>イチブ</t>
    </rPh>
    <rPh sb="43" eb="45">
      <t>チイキ</t>
    </rPh>
    <rPh sb="54" eb="56">
      <t>コウキョウ</t>
    </rPh>
    <rPh sb="56" eb="59">
      <t>ゲスイドウ</t>
    </rPh>
    <rPh sb="59" eb="61">
      <t>ジギョウ</t>
    </rPh>
    <rPh sb="68" eb="70">
      <t>シセツ</t>
    </rPh>
    <rPh sb="71" eb="73">
      <t>メダ</t>
    </rPh>
    <rPh sb="75" eb="78">
      <t>ロウキュウカ</t>
    </rPh>
    <phoneticPr fontId="4"/>
  </si>
  <si>
    <t>①収益的収支比率は、料金収入及び一般会計繰入金等の収入で費用と地方債償還金の額を賄っていることを表しています。
④企業債残高対事業規模比率は、類似団体の平均値とほぼ同じとなっています。
⑤経費回収率は、使用料金で回収すべき費用に対して、どの程度使用料金で賄えているかを表しており類似団体の平均を上回っています。
⑥汚水処理原価は1㎥あたりの処理単価を表しており、類似団体の平均値より低い結果となっています。
⑦施設利用率は施設・設備が一日に対応可能な処理能力に対する一日平均処理水量の割合を表しており、類似団体と比べ低い利用率ですが、接続人口を増やし改善を図ります。
⑧水洗化率は現在処理区内人口のうち、実際に水洗便所を設置して汚水処理している人口の割合を表しており、類似団体と比較して高い水準にあります。水洗化率100%を目指し、水洗化を促します。</t>
    <rPh sb="1" eb="4">
      <t>シュウエキテキ</t>
    </rPh>
    <rPh sb="4" eb="6">
      <t>シュウシ</t>
    </rPh>
    <rPh sb="6" eb="8">
      <t>ヒリツ</t>
    </rPh>
    <rPh sb="10" eb="12">
      <t>リョウキン</t>
    </rPh>
    <rPh sb="12" eb="14">
      <t>シュウニュウ</t>
    </rPh>
    <rPh sb="14" eb="15">
      <t>オヨ</t>
    </rPh>
    <phoneticPr fontId="4"/>
  </si>
  <si>
    <t>現状、管渠整備工事が終了し、ストックマネジメント計画に基づいた維持管理主体の経営を行っています。
支出の面で汚水処理費の削減等、収入の面では料金改定等を行うことにより、経営改善を目指します。</t>
    <rPh sb="0" eb="2">
      <t>ゲンジョウ</t>
    </rPh>
    <rPh sb="3" eb="4">
      <t>カン</t>
    </rPh>
    <rPh sb="4" eb="5">
      <t>キョ</t>
    </rPh>
    <rPh sb="5" eb="7">
      <t>セイビ</t>
    </rPh>
    <rPh sb="7" eb="9">
      <t>コウジ</t>
    </rPh>
    <rPh sb="10" eb="12">
      <t>シュウリョウ</t>
    </rPh>
    <rPh sb="24" eb="26">
      <t>ケイカク</t>
    </rPh>
    <rPh sb="27" eb="28">
      <t>モト</t>
    </rPh>
    <rPh sb="31" eb="33">
      <t>イジ</t>
    </rPh>
    <rPh sb="33" eb="35">
      <t>カンリ</t>
    </rPh>
    <rPh sb="35" eb="37">
      <t>シュタイ</t>
    </rPh>
    <rPh sb="38" eb="40">
      <t>ケイエイ</t>
    </rPh>
    <rPh sb="41" eb="42">
      <t>オコナ</t>
    </rPh>
    <rPh sb="49" eb="51">
      <t>シシュツ</t>
    </rPh>
    <rPh sb="52" eb="53">
      <t>メン</t>
    </rPh>
    <rPh sb="54" eb="56">
      <t>オスイ</t>
    </rPh>
    <rPh sb="56" eb="58">
      <t>ショリ</t>
    </rPh>
    <rPh sb="58" eb="59">
      <t>ヒ</t>
    </rPh>
    <rPh sb="60" eb="62">
      <t>サクゲン</t>
    </rPh>
    <rPh sb="62" eb="63">
      <t>トウ</t>
    </rPh>
    <rPh sb="64" eb="66">
      <t>シュウニュウ</t>
    </rPh>
    <rPh sb="67" eb="68">
      <t>メン</t>
    </rPh>
    <rPh sb="70" eb="72">
      <t>リョウキン</t>
    </rPh>
    <rPh sb="72" eb="74">
      <t>カイテイ</t>
    </rPh>
    <rPh sb="74" eb="75">
      <t>トウ</t>
    </rPh>
    <rPh sb="76" eb="77">
      <t>オコナ</t>
    </rPh>
    <rPh sb="84" eb="86">
      <t>ケイエイ</t>
    </rPh>
    <rPh sb="86" eb="88">
      <t>カイゼン</t>
    </rPh>
    <rPh sb="89" eb="91">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</si>
</sst>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298-468C-A367-50507ADDB3E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c:v>
                </c:pt>
                <c:pt idx="2">
                  <c:v>0.19</c:v>
                </c:pt>
                <c:pt idx="3">
                  <c:v>7.0000000000000007E-2</c:v>
                </c:pt>
                <c:pt idx="4">
                  <c:v>0.56999999999999995</c:v>
                </c:pt>
              </c:numCache>
            </c:numRef>
          </c:val>
          <c:smooth val="0"/>
          <c:extLst>
            <c:ext xmlns:c16="http://schemas.microsoft.com/office/drawing/2014/chart" uri="{C3380CC4-5D6E-409C-BE32-E72D297353CC}">
              <c16:uniqueId val="{00000001-C298-468C-A367-50507ADDB3E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36.299999999999997</c:v>
                </c:pt>
                <c:pt idx="2">
                  <c:v>17.5</c:v>
                </c:pt>
                <c:pt idx="3">
                  <c:v>30.25</c:v>
                </c:pt>
                <c:pt idx="4">
                  <c:v>33.15</c:v>
                </c:pt>
              </c:numCache>
            </c:numRef>
          </c:val>
          <c:extLst>
            <c:ext xmlns:c16="http://schemas.microsoft.com/office/drawing/2014/chart" uri="{C3380CC4-5D6E-409C-BE32-E72D297353CC}">
              <c16:uniqueId val="{00000000-62DF-442F-9365-1BF1F4BACEF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39.869999999999997</c:v>
                </c:pt>
                <c:pt idx="2">
                  <c:v>41.28</c:v>
                </c:pt>
                <c:pt idx="3">
                  <c:v>41.45</c:v>
                </c:pt>
                <c:pt idx="4">
                  <c:v>36.97</c:v>
                </c:pt>
              </c:numCache>
            </c:numRef>
          </c:val>
          <c:smooth val="0"/>
          <c:extLst>
            <c:ext xmlns:c16="http://schemas.microsoft.com/office/drawing/2014/chart" uri="{C3380CC4-5D6E-409C-BE32-E72D297353CC}">
              <c16:uniqueId val="{00000001-62DF-442F-9365-1BF1F4BACEF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65.58</c:v>
                </c:pt>
                <c:pt idx="2">
                  <c:v>27.48</c:v>
                </c:pt>
                <c:pt idx="3">
                  <c:v>92.16</c:v>
                </c:pt>
                <c:pt idx="4">
                  <c:v>93.07</c:v>
                </c:pt>
              </c:numCache>
            </c:numRef>
          </c:val>
          <c:extLst>
            <c:ext xmlns:c16="http://schemas.microsoft.com/office/drawing/2014/chart" uri="{C3380CC4-5D6E-409C-BE32-E72D297353CC}">
              <c16:uniqueId val="{00000000-20C0-499B-8D22-46405E0F9F7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61.37</c:v>
                </c:pt>
                <c:pt idx="2">
                  <c:v>61.3</c:v>
                </c:pt>
                <c:pt idx="3">
                  <c:v>64.510000000000005</c:v>
                </c:pt>
                <c:pt idx="4">
                  <c:v>67.12</c:v>
                </c:pt>
              </c:numCache>
            </c:numRef>
          </c:val>
          <c:smooth val="0"/>
          <c:extLst>
            <c:ext xmlns:c16="http://schemas.microsoft.com/office/drawing/2014/chart" uri="{C3380CC4-5D6E-409C-BE32-E72D297353CC}">
              <c16:uniqueId val="{00000001-20C0-499B-8D22-46405E0F9F7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32.659999999999997</c:v>
                </c:pt>
                <c:pt idx="2">
                  <c:v>99.93</c:v>
                </c:pt>
                <c:pt idx="3">
                  <c:v>100</c:v>
                </c:pt>
                <c:pt idx="4">
                  <c:v>100.21</c:v>
                </c:pt>
              </c:numCache>
            </c:numRef>
          </c:val>
          <c:extLst>
            <c:ext xmlns:c16="http://schemas.microsoft.com/office/drawing/2014/chart" uri="{C3380CC4-5D6E-409C-BE32-E72D297353CC}">
              <c16:uniqueId val="{00000000-071C-46EA-B1DA-75761856F1A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1C-46EA-B1DA-75761856F1A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21-4F5F-8163-6F52CBD0C52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21-4F5F-8163-6F52CBD0C52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79-47C7-AA39-13647E8360B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79-47C7-AA39-13647E8360B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58-4FBC-A35D-0B50AFC97B5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58-4FBC-A35D-0B50AFC97B5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6F-410E-A4C3-3FCE37270F2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6F-410E-A4C3-3FCE37270F2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5964.48</c:v>
                </c:pt>
                <c:pt idx="2" formatCode="#,##0.00;&quot;△&quot;#,##0.00">
                  <c:v>0</c:v>
                </c:pt>
                <c:pt idx="3" formatCode="#,##0.00;&quot;△&quot;#,##0.00">
                  <c:v>0</c:v>
                </c:pt>
                <c:pt idx="4">
                  <c:v>1970.68</c:v>
                </c:pt>
              </c:numCache>
            </c:numRef>
          </c:val>
          <c:extLst>
            <c:ext xmlns:c16="http://schemas.microsoft.com/office/drawing/2014/chart" uri="{C3380CC4-5D6E-409C-BE32-E72D297353CC}">
              <c16:uniqueId val="{00000000-4AE3-4CDF-8A19-4997C1BB680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1824.34</c:v>
                </c:pt>
                <c:pt idx="2">
                  <c:v>1604.64</c:v>
                </c:pt>
                <c:pt idx="3">
                  <c:v>1217.7</c:v>
                </c:pt>
                <c:pt idx="4">
                  <c:v>1689.65</c:v>
                </c:pt>
              </c:numCache>
            </c:numRef>
          </c:val>
          <c:smooth val="0"/>
          <c:extLst>
            <c:ext xmlns:c16="http://schemas.microsoft.com/office/drawing/2014/chart" uri="{C3380CC4-5D6E-409C-BE32-E72D297353CC}">
              <c16:uniqueId val="{00000001-4AE3-4CDF-8A19-4997C1BB680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14.49</c:v>
                </c:pt>
                <c:pt idx="2">
                  <c:v>57.96</c:v>
                </c:pt>
                <c:pt idx="3">
                  <c:v>68.06</c:v>
                </c:pt>
                <c:pt idx="4">
                  <c:v>67.36</c:v>
                </c:pt>
              </c:numCache>
            </c:numRef>
          </c:val>
          <c:extLst>
            <c:ext xmlns:c16="http://schemas.microsoft.com/office/drawing/2014/chart" uri="{C3380CC4-5D6E-409C-BE32-E72D297353CC}">
              <c16:uniqueId val="{00000000-3A1C-4F49-A6B1-6774FC6F73C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54.16</c:v>
                </c:pt>
                <c:pt idx="2">
                  <c:v>60.01</c:v>
                </c:pt>
                <c:pt idx="3">
                  <c:v>66.680000000000007</c:v>
                </c:pt>
                <c:pt idx="4">
                  <c:v>58.12</c:v>
                </c:pt>
              </c:numCache>
            </c:numRef>
          </c:val>
          <c:smooth val="0"/>
          <c:extLst>
            <c:ext xmlns:c16="http://schemas.microsoft.com/office/drawing/2014/chart" uri="{C3380CC4-5D6E-409C-BE32-E72D297353CC}">
              <c16:uniqueId val="{00000001-3A1C-4F49-A6B1-6774FC6F73C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1153.2</c:v>
                </c:pt>
                <c:pt idx="2">
                  <c:v>309.14999999999998</c:v>
                </c:pt>
                <c:pt idx="3">
                  <c:v>240.14</c:v>
                </c:pt>
                <c:pt idx="4">
                  <c:v>228.22</c:v>
                </c:pt>
              </c:numCache>
            </c:numRef>
          </c:val>
          <c:extLst>
            <c:ext xmlns:c16="http://schemas.microsoft.com/office/drawing/2014/chart" uri="{C3380CC4-5D6E-409C-BE32-E72D297353CC}">
              <c16:uniqueId val="{00000000-4187-462C-9AC8-4BBE50AAE4B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307.56</c:v>
                </c:pt>
                <c:pt idx="2">
                  <c:v>277.67</c:v>
                </c:pt>
                <c:pt idx="3">
                  <c:v>260.11</c:v>
                </c:pt>
                <c:pt idx="4">
                  <c:v>304.98</c:v>
                </c:pt>
              </c:numCache>
            </c:numRef>
          </c:val>
          <c:smooth val="0"/>
          <c:extLst>
            <c:ext xmlns:c16="http://schemas.microsoft.com/office/drawing/2014/chart" uri="{C3380CC4-5D6E-409C-BE32-E72D297353CC}">
              <c16:uniqueId val="{00000001-4187-462C-9AC8-4BBE50AAE4B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芝山町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Cd3</v>
      </c>
      <c r="X8" s="48"/>
      <c r="Y8" s="48"/>
      <c r="Z8" s="48"/>
      <c r="AA8" s="48"/>
      <c r="AB8" s="48"/>
      <c r="AC8" s="48"/>
      <c r="AD8" s="49" t="str">
        <f>データ!$M$6</f>
        <v>非設置</v>
      </c>
      <c r="AE8" s="49"/>
      <c r="AF8" s="49"/>
      <c r="AG8" s="49"/>
      <c r="AH8" s="49"/>
      <c r="AI8" s="49"/>
      <c r="AJ8" s="49"/>
      <c r="AK8" s="3"/>
      <c r="AL8" s="50">
        <f>データ!S6</f>
        <v>7307</v>
      </c>
      <c r="AM8" s="50"/>
      <c r="AN8" s="50"/>
      <c r="AO8" s="50"/>
      <c r="AP8" s="50"/>
      <c r="AQ8" s="50"/>
      <c r="AR8" s="50"/>
      <c r="AS8" s="50"/>
      <c r="AT8" s="45">
        <f>データ!T6</f>
        <v>43.24</v>
      </c>
      <c r="AU8" s="45"/>
      <c r="AV8" s="45"/>
      <c r="AW8" s="45"/>
      <c r="AX8" s="45"/>
      <c r="AY8" s="45"/>
      <c r="AZ8" s="45"/>
      <c r="BA8" s="45"/>
      <c r="BB8" s="45">
        <f>データ!U6</f>
        <v>168.99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22.34</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1631</v>
      </c>
      <c r="AM10" s="50"/>
      <c r="AN10" s="50"/>
      <c r="AO10" s="50"/>
      <c r="AP10" s="50"/>
      <c r="AQ10" s="50"/>
      <c r="AR10" s="50"/>
      <c r="AS10" s="50"/>
      <c r="AT10" s="45">
        <f>データ!W6</f>
        <v>0.87</v>
      </c>
      <c r="AU10" s="45"/>
      <c r="AV10" s="45"/>
      <c r="AW10" s="45"/>
      <c r="AX10" s="45"/>
      <c r="AY10" s="45"/>
      <c r="AZ10" s="45"/>
      <c r="BA10" s="45"/>
      <c r="BB10" s="45">
        <f>データ!X6</f>
        <v>1874.71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AkCwPg7msqPqyl5AkEdwkvXLmVdokQq/CHKH76UK0kY1VNgImgahcpwMG2Qj0VQbR7//yxokF4UexDwxyKo2dw==" saltValue="k0yvDA6yFNz2VFRGgo6w+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124095</v>
      </c>
      <c r="D6" s="33">
        <f t="shared" si="3"/>
        <v>47</v>
      </c>
      <c r="E6" s="33">
        <f t="shared" si="3"/>
        <v>17</v>
      </c>
      <c r="F6" s="33">
        <f t="shared" si="3"/>
        <v>1</v>
      </c>
      <c r="G6" s="33">
        <f t="shared" si="3"/>
        <v>0</v>
      </c>
      <c r="H6" s="33" t="str">
        <f t="shared" si="3"/>
        <v>千葉県　芝山町</v>
      </c>
      <c r="I6" s="33" t="str">
        <f t="shared" si="3"/>
        <v>法非適用</v>
      </c>
      <c r="J6" s="33" t="str">
        <f t="shared" si="3"/>
        <v>下水道事業</v>
      </c>
      <c r="K6" s="33" t="str">
        <f t="shared" si="3"/>
        <v>公共下水道</v>
      </c>
      <c r="L6" s="33" t="str">
        <f t="shared" si="3"/>
        <v>Cd3</v>
      </c>
      <c r="M6" s="33" t="str">
        <f t="shared" si="3"/>
        <v>非設置</v>
      </c>
      <c r="N6" s="34" t="str">
        <f t="shared" si="3"/>
        <v>-</v>
      </c>
      <c r="O6" s="34" t="str">
        <f t="shared" si="3"/>
        <v>該当数値なし</v>
      </c>
      <c r="P6" s="34">
        <f t="shared" si="3"/>
        <v>22.34</v>
      </c>
      <c r="Q6" s="34">
        <f t="shared" si="3"/>
        <v>100</v>
      </c>
      <c r="R6" s="34">
        <f t="shared" si="3"/>
        <v>3780</v>
      </c>
      <c r="S6" s="34">
        <f t="shared" si="3"/>
        <v>7307</v>
      </c>
      <c r="T6" s="34">
        <f t="shared" si="3"/>
        <v>43.24</v>
      </c>
      <c r="U6" s="34">
        <f t="shared" si="3"/>
        <v>168.99</v>
      </c>
      <c r="V6" s="34">
        <f t="shared" si="3"/>
        <v>1631</v>
      </c>
      <c r="W6" s="34">
        <f t="shared" si="3"/>
        <v>0.87</v>
      </c>
      <c r="X6" s="34">
        <f t="shared" si="3"/>
        <v>1874.71</v>
      </c>
      <c r="Y6" s="35" t="str">
        <f>IF(Y7="",NA(),Y7)</f>
        <v>-</v>
      </c>
      <c r="Z6" s="35">
        <f t="shared" ref="Z6:AH6" si="4">IF(Z7="",NA(),Z7)</f>
        <v>32.659999999999997</v>
      </c>
      <c r="AA6" s="35">
        <f t="shared" si="4"/>
        <v>99.93</v>
      </c>
      <c r="AB6" s="35">
        <f t="shared" si="4"/>
        <v>100</v>
      </c>
      <c r="AC6" s="35">
        <f t="shared" si="4"/>
        <v>100.21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f t="shared" ref="BG6:BO6" si="7">IF(BG7="",NA(),BG7)</f>
        <v>5964.48</v>
      </c>
      <c r="BH6" s="34">
        <f t="shared" si="7"/>
        <v>0</v>
      </c>
      <c r="BI6" s="34">
        <f t="shared" si="7"/>
        <v>0</v>
      </c>
      <c r="BJ6" s="35">
        <f t="shared" si="7"/>
        <v>1970.68</v>
      </c>
      <c r="BK6" s="35" t="str">
        <f t="shared" si="7"/>
        <v>-</v>
      </c>
      <c r="BL6" s="35">
        <f t="shared" si="7"/>
        <v>1824.34</v>
      </c>
      <c r="BM6" s="35">
        <f t="shared" si="7"/>
        <v>1604.64</v>
      </c>
      <c r="BN6" s="35">
        <f t="shared" si="7"/>
        <v>1217.7</v>
      </c>
      <c r="BO6" s="35">
        <f t="shared" si="7"/>
        <v>1689.65</v>
      </c>
      <c r="BP6" s="34" t="str">
        <f>IF(BP7="","",IF(BP7="-","【-】","【"&amp;SUBSTITUTE(TEXT(BP7,"#,##0.00"),"-","△")&amp;"】"))</f>
        <v>【682.78】</v>
      </c>
      <c r="BQ6" s="35" t="str">
        <f>IF(BQ7="",NA(),BQ7)</f>
        <v>-</v>
      </c>
      <c r="BR6" s="35">
        <f t="shared" ref="BR6:BZ6" si="8">IF(BR7="",NA(),BR7)</f>
        <v>14.49</v>
      </c>
      <c r="BS6" s="35">
        <f t="shared" si="8"/>
        <v>57.96</v>
      </c>
      <c r="BT6" s="35">
        <f t="shared" si="8"/>
        <v>68.06</v>
      </c>
      <c r="BU6" s="35">
        <f t="shared" si="8"/>
        <v>67.36</v>
      </c>
      <c r="BV6" s="35" t="str">
        <f t="shared" si="8"/>
        <v>-</v>
      </c>
      <c r="BW6" s="35">
        <f t="shared" si="8"/>
        <v>54.16</v>
      </c>
      <c r="BX6" s="35">
        <f t="shared" si="8"/>
        <v>60.01</v>
      </c>
      <c r="BY6" s="35">
        <f t="shared" si="8"/>
        <v>66.680000000000007</v>
      </c>
      <c r="BZ6" s="35">
        <f t="shared" si="8"/>
        <v>58.12</v>
      </c>
      <c r="CA6" s="34" t="str">
        <f>IF(CA7="","",IF(CA7="-","【-】","【"&amp;SUBSTITUTE(TEXT(CA7,"#,##0.00"),"-","△")&amp;"】"))</f>
        <v>【100.91】</v>
      </c>
      <c r="CB6" s="35" t="str">
        <f>IF(CB7="",NA(),CB7)</f>
        <v>-</v>
      </c>
      <c r="CC6" s="35">
        <f t="shared" ref="CC6:CK6" si="9">IF(CC7="",NA(),CC7)</f>
        <v>1153.2</v>
      </c>
      <c r="CD6" s="35">
        <f t="shared" si="9"/>
        <v>309.14999999999998</v>
      </c>
      <c r="CE6" s="35">
        <f t="shared" si="9"/>
        <v>240.14</v>
      </c>
      <c r="CF6" s="35">
        <f t="shared" si="9"/>
        <v>228.22</v>
      </c>
      <c r="CG6" s="35" t="str">
        <f t="shared" si="9"/>
        <v>-</v>
      </c>
      <c r="CH6" s="35">
        <f t="shared" si="9"/>
        <v>307.56</v>
      </c>
      <c r="CI6" s="35">
        <f t="shared" si="9"/>
        <v>277.67</v>
      </c>
      <c r="CJ6" s="35">
        <f t="shared" si="9"/>
        <v>260.11</v>
      </c>
      <c r="CK6" s="35">
        <f t="shared" si="9"/>
        <v>304.98</v>
      </c>
      <c r="CL6" s="34" t="str">
        <f>IF(CL7="","",IF(CL7="-","【-】","【"&amp;SUBSTITUTE(TEXT(CL7,"#,##0.00"),"-","△")&amp;"】"))</f>
        <v>【136.86】</v>
      </c>
      <c r="CM6" s="35" t="str">
        <f>IF(CM7="",NA(),CM7)</f>
        <v>-</v>
      </c>
      <c r="CN6" s="35">
        <f t="shared" ref="CN6:CV6" si="10">IF(CN7="",NA(),CN7)</f>
        <v>36.299999999999997</v>
      </c>
      <c r="CO6" s="35">
        <f t="shared" si="10"/>
        <v>17.5</v>
      </c>
      <c r="CP6" s="35">
        <f t="shared" si="10"/>
        <v>30.25</v>
      </c>
      <c r="CQ6" s="35">
        <f t="shared" si="10"/>
        <v>33.15</v>
      </c>
      <c r="CR6" s="35" t="str">
        <f t="shared" si="10"/>
        <v>-</v>
      </c>
      <c r="CS6" s="35">
        <f t="shared" si="10"/>
        <v>39.869999999999997</v>
      </c>
      <c r="CT6" s="35">
        <f t="shared" si="10"/>
        <v>41.28</v>
      </c>
      <c r="CU6" s="35">
        <f t="shared" si="10"/>
        <v>41.45</v>
      </c>
      <c r="CV6" s="35">
        <f t="shared" si="10"/>
        <v>36.97</v>
      </c>
      <c r="CW6" s="34" t="str">
        <f>IF(CW7="","",IF(CW7="-","【-】","【"&amp;SUBSTITUTE(TEXT(CW7,"#,##0.00"),"-","△")&amp;"】"))</f>
        <v>【58.98】</v>
      </c>
      <c r="CX6" s="35" t="str">
        <f>IF(CX7="",NA(),CX7)</f>
        <v>-</v>
      </c>
      <c r="CY6" s="35">
        <f t="shared" ref="CY6:DG6" si="11">IF(CY7="",NA(),CY7)</f>
        <v>65.58</v>
      </c>
      <c r="CZ6" s="35">
        <f t="shared" si="11"/>
        <v>27.48</v>
      </c>
      <c r="DA6" s="35">
        <f t="shared" si="11"/>
        <v>92.16</v>
      </c>
      <c r="DB6" s="35">
        <f t="shared" si="11"/>
        <v>93.07</v>
      </c>
      <c r="DC6" s="35" t="str">
        <f t="shared" si="11"/>
        <v>-</v>
      </c>
      <c r="DD6" s="35">
        <f t="shared" si="11"/>
        <v>61.37</v>
      </c>
      <c r="DE6" s="35">
        <f t="shared" si="11"/>
        <v>61.3</v>
      </c>
      <c r="DF6" s="35">
        <f t="shared" si="11"/>
        <v>64.510000000000005</v>
      </c>
      <c r="DG6" s="35">
        <f t="shared" si="11"/>
        <v>67.12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4">
        <f t="shared" ref="EF6:EN6" si="14">IF(EF7="",NA(),EF7)</f>
        <v>0</v>
      </c>
      <c r="EG6" s="34">
        <f t="shared" si="14"/>
        <v>0</v>
      </c>
      <c r="EH6" s="34">
        <f t="shared" si="14"/>
        <v>0</v>
      </c>
      <c r="EI6" s="34">
        <f t="shared" si="14"/>
        <v>0</v>
      </c>
      <c r="EJ6" s="35" t="str">
        <f t="shared" si="14"/>
        <v>-</v>
      </c>
      <c r="EK6" s="35">
        <f t="shared" si="14"/>
        <v>0.2</v>
      </c>
      <c r="EL6" s="35">
        <f t="shared" si="14"/>
        <v>0.19</v>
      </c>
      <c r="EM6" s="35">
        <f t="shared" si="14"/>
        <v>7.0000000000000007E-2</v>
      </c>
      <c r="EN6" s="35">
        <f t="shared" si="14"/>
        <v>0.56999999999999995</v>
      </c>
      <c r="EO6" s="34" t="str">
        <f>IF(EO7="","",IF(EO7="-","【-】","【"&amp;SUBSTITUTE(TEXT(EO7,"#,##0.00"),"-","△")&amp;"】"))</f>
        <v>【0.23】</v>
      </c>
    </row>
    <row r="7" spans="1:145" s="36" customFormat="1" x14ac:dyDescent="0.15">
      <c r="A7" s="28"/>
      <c r="B7" s="37">
        <v>2018</v>
      </c>
      <c r="C7" s="37">
        <v>124095</v>
      </c>
      <c r="D7" s="37">
        <v>47</v>
      </c>
      <c r="E7" s="37">
        <v>17</v>
      </c>
      <c r="F7" s="37">
        <v>1</v>
      </c>
      <c r="G7" s="37">
        <v>0</v>
      </c>
      <c r="H7" s="37" t="s">
        <v>98</v>
      </c>
      <c r="I7" s="37" t="s">
        <v>99</v>
      </c>
      <c r="J7" s="37" t="s">
        <v>100</v>
      </c>
      <c r="K7" s="37" t="s">
        <v>101</v>
      </c>
      <c r="L7" s="37" t="s">
        <v>102</v>
      </c>
      <c r="M7" s="37" t="s">
        <v>103</v>
      </c>
      <c r="N7" s="38" t="s">
        <v>104</v>
      </c>
      <c r="O7" s="38" t="s">
        <v>105</v>
      </c>
      <c r="P7" s="38">
        <v>22.34</v>
      </c>
      <c r="Q7" s="38">
        <v>100</v>
      </c>
      <c r="R7" s="38">
        <v>3780</v>
      </c>
      <c r="S7" s="38">
        <v>7307</v>
      </c>
      <c r="T7" s="38">
        <v>43.24</v>
      </c>
      <c r="U7" s="38">
        <v>168.99</v>
      </c>
      <c r="V7" s="38">
        <v>1631</v>
      </c>
      <c r="W7" s="38">
        <v>0.87</v>
      </c>
      <c r="X7" s="38">
        <v>1874.71</v>
      </c>
      <c r="Y7" s="38" t="s">
        <v>104</v>
      </c>
      <c r="Z7" s="38">
        <v>32.659999999999997</v>
      </c>
      <c r="AA7" s="38">
        <v>99.93</v>
      </c>
      <c r="AB7" s="38">
        <v>100</v>
      </c>
      <c r="AC7" s="38">
        <v>100.21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104</v>
      </c>
      <c r="BG7" s="38">
        <v>5964.48</v>
      </c>
      <c r="BH7" s="38">
        <v>0</v>
      </c>
      <c r="BI7" s="38">
        <v>0</v>
      </c>
      <c r="BJ7" s="38">
        <v>1970.68</v>
      </c>
      <c r="BK7" s="38" t="s">
        <v>104</v>
      </c>
      <c r="BL7" s="38">
        <v>1824.34</v>
      </c>
      <c r="BM7" s="38">
        <v>1604.64</v>
      </c>
      <c r="BN7" s="38">
        <v>1217.7</v>
      </c>
      <c r="BO7" s="38">
        <v>1689.65</v>
      </c>
      <c r="BP7" s="38">
        <v>682.78</v>
      </c>
      <c r="BQ7" s="38" t="s">
        <v>104</v>
      </c>
      <c r="BR7" s="38">
        <v>14.49</v>
      </c>
      <c r="BS7" s="38">
        <v>57.96</v>
      </c>
      <c r="BT7" s="38">
        <v>68.06</v>
      </c>
      <c r="BU7" s="38">
        <v>67.36</v>
      </c>
      <c r="BV7" s="38" t="s">
        <v>104</v>
      </c>
      <c r="BW7" s="38">
        <v>54.16</v>
      </c>
      <c r="BX7" s="38">
        <v>60.01</v>
      </c>
      <c r="BY7" s="38">
        <v>66.680000000000007</v>
      </c>
      <c r="BZ7" s="38">
        <v>58.12</v>
      </c>
      <c r="CA7" s="38">
        <v>100.91</v>
      </c>
      <c r="CB7" s="38" t="s">
        <v>104</v>
      </c>
      <c r="CC7" s="38">
        <v>1153.2</v>
      </c>
      <c r="CD7" s="38">
        <v>309.14999999999998</v>
      </c>
      <c r="CE7" s="38">
        <v>240.14</v>
      </c>
      <c r="CF7" s="38">
        <v>228.22</v>
      </c>
      <c r="CG7" s="38" t="s">
        <v>104</v>
      </c>
      <c r="CH7" s="38">
        <v>307.56</v>
      </c>
      <c r="CI7" s="38">
        <v>277.67</v>
      </c>
      <c r="CJ7" s="38">
        <v>260.11</v>
      </c>
      <c r="CK7" s="38">
        <v>304.98</v>
      </c>
      <c r="CL7" s="38">
        <v>136.86000000000001</v>
      </c>
      <c r="CM7" s="38" t="s">
        <v>104</v>
      </c>
      <c r="CN7" s="38">
        <v>36.299999999999997</v>
      </c>
      <c r="CO7" s="38">
        <v>17.5</v>
      </c>
      <c r="CP7" s="38">
        <v>30.25</v>
      </c>
      <c r="CQ7" s="38">
        <v>33.15</v>
      </c>
      <c r="CR7" s="38" t="s">
        <v>104</v>
      </c>
      <c r="CS7" s="38">
        <v>39.869999999999997</v>
      </c>
      <c r="CT7" s="38">
        <v>41.28</v>
      </c>
      <c r="CU7" s="38">
        <v>41.45</v>
      </c>
      <c r="CV7" s="38">
        <v>36.97</v>
      </c>
      <c r="CW7" s="38">
        <v>58.98</v>
      </c>
      <c r="CX7" s="38" t="s">
        <v>104</v>
      </c>
      <c r="CY7" s="38">
        <v>65.58</v>
      </c>
      <c r="CZ7" s="38">
        <v>27.48</v>
      </c>
      <c r="DA7" s="38">
        <v>92.16</v>
      </c>
      <c r="DB7" s="38">
        <v>93.07</v>
      </c>
      <c r="DC7" s="38" t="s">
        <v>104</v>
      </c>
      <c r="DD7" s="38">
        <v>61.37</v>
      </c>
      <c r="DE7" s="38">
        <v>61.3</v>
      </c>
      <c r="DF7" s="38">
        <v>64.510000000000005</v>
      </c>
      <c r="DG7" s="38">
        <v>67.12</v>
      </c>
      <c r="DH7" s="38">
        <v>95.2</v>
      </c>
      <c r="DI7" s="38"/>
      <c r="DJ7" s="38"/>
      <c r="DK7" s="38"/>
      <c r="DL7" s="38"/>
      <c r="DM7" s="38"/>
      <c r="DN7" s="38"/>
      <c r="DO7" s="38"/>
      <c r="DP7" s="38"/>
      <c r="DQ7" s="38"/>
      <c r="DR7" s="38"/>
      <c r="DS7" s="38"/>
      <c r="DT7" s="38"/>
      <c r="DU7" s="38"/>
      <c r="DV7" s="38"/>
      <c r="DW7" s="38"/>
      <c r="DX7" s="38"/>
      <c r="DY7" s="38"/>
      <c r="DZ7" s="38"/>
      <c r="EA7" s="38"/>
      <c r="EB7" s="38"/>
      <c r="EC7" s="38"/>
      <c r="ED7" s="38"/>
      <c r="EE7" s="38" t="s">
        <v>104</v>
      </c>
      <c r="EF7" s="38">
        <v>0</v>
      </c>
      <c r="EG7" s="38">
        <v>0</v>
      </c>
      <c r="EH7" s="38">
        <v>0</v>
      </c>
      <c r="EI7" s="38">
        <v>0</v>
      </c>
      <c r="EJ7" s="38" t="s">
        <v>104</v>
      </c>
      <c r="EK7" s="38">
        <v>0.2</v>
      </c>
      <c r="EL7" s="38">
        <v>0.19</v>
      </c>
      <c r="EM7" s="38">
        <v>7.0000000000000007E-2</v>
      </c>
      <c r="EN7" s="38">
        <v>0.56999999999999995</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2020-01-20T07:40:35Z</cp:lastPrinted>
  <dcterms:created xsi:type="dcterms:W3CDTF">2019-12-05T05:03:19Z</dcterms:created>
  <dcterms:modified xsi:type="dcterms:W3CDTF">2020-02-18T08:25:15Z</dcterms:modified>
  <cp:category/>
</cp:coreProperties>
</file>