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k7BK/uWSDX5EaVz+/vR2we6LToZlaZzXs5sTkWosJXQXjWdVzKyvZ3Kxhi32+qRYPB+XwORPlMI1f4i0eEbs7g==" workbookSaltValue="5azAfxbIrRDE8E9DKjYgJQ==" workbookSpinCount="100000" lockStructure="1"/>
  <bookViews>
    <workbookView xWindow="93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BB8" i="4"/>
  <c r="AL8" i="4"/>
  <c r="C10" i="5" l="1"/>
  <c r="D10" i="5"/>
  <c r="E10" i="5"/>
  <c r="B10" i="5"/>
</calcChain>
</file>

<file path=xl/sharedStrings.xml><?xml version="1.0" encoding="utf-8"?>
<sst xmlns="http://schemas.openxmlformats.org/spreadsheetml/2006/main" count="228" uniqueCount="112">
  <si>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</si>
  <si>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</si>
  <si>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</si>
  <si>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</si>
  <si>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</si>
  <si>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</si>
  <si>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</si>
  <si>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</si>
  <si>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</si>
  <si>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</si>
  <si>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</si>
  <si>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</si>
  <si>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</si>
  <si>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</si>
  <si>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</si>
  <si>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</si>
  <si>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</si>
  <si>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</si>
  <si>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</si>
  <si>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</si>
  <si>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</si>
  <si>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</si>
  <si>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</si>
  <si>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</si>
  <si>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</si>
  <si>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</si>
  <si>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</si>
  <si>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</si>
  <si>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</si>
  <si>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</si>
  <si>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</si>
  <si>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</si>
  <si>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</si>
  <si>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</si>
  <si>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</si>
  <si>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</si>
  <si>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</si>
  <si>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</si>
  <si>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</si>
  <si>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</si>
  <si>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</si>
  <si>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</si>
  <si>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</si>
  <si>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</si>
  <si>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</si>
  <si>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</si>
  <si>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</si>
  <si>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</si>
  <si>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</si>
  <si>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</si>
  <si>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</si>
  <si>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</si>
  <si>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</si>
  <si>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</si>
  <si>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</si>
  <si>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</si>
  <si>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</si>
  <si>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</si>
  <si>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</si>
  <si>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</si>
  <si>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</si>
  <si>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</si>
  <si>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</si>
  <si>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</si>
  <si>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</si>
  <si>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</si>
  <si>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</si>
  <si>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</si>
  <si>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</si>
  <si>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</si>
  <si>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</si>
  <si>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</si>
  <si>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</si>
  <si>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</si>
  <si>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</si>
  <si>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</si>
  <si>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</si>
  <si>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</si>
  <si>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</si>
  <si>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</si>
  <si>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</si>
  <si>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</si>
  <si>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</si>
  <si>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</si>
  <si>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</si>
  <si>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</si>
  <si>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</si>
  <si>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</si>
  <si>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</si>
  <si>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</si>
  <si>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</si>
  <si>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</si>
  <si>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</si>
  <si>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</si>
  <si>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</si>
  <si>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</si>
  <si>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芝山町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</si>
  <si>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</si>
  <si>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</si>
  <si>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</si>
  <si>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</si>
  <si>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</si>
  <si>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</si>
  <si>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</si>
  <si>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</si>
  <si>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</si>
  <si>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</si>
  <si>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</si>
  <si>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</si>
  <si>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平成17年度に供用開始されたため、施設の目立った老朽化はありません。</t>
    <phoneticPr fontId="4"/>
  </si>
  <si>
    <t>①収益的収支比率は、料金収入及び一般会計繰入金等の収入で費用と地方債償還金を概ね賄っていることを表しています。
④企業債残高対事業規模比率は、類似団体の平均値を上回っているが、当面は管渠工事が見込まれないため、改善が見込まれます。
⑤経費回収率は、使用料金で回収すべき費用に対して、どの程度使用料金で賄えているかを表しており類似団体の平均を上回っています。
⑥汚水処理原価は1㎥あたりの処理単価を表しており、類似団体の平均値より低い結果となっています。
⑦施設利用率は施設・設備が一日に対応可能な処理能力に対する一日平均処理水量の割合を表しており、類似団体と比べ低い利用率ですが、接続人口を増やし改善を図ります。
⑧水洗化率は現在処理区内人口のうち、実際に水洗便所を設置して汚水処理している人口の割合を表しており、類似団体と比較して高い水準にあります。水洗化率100%を目指し、水洗化を促します。</t>
    <rPh sb="38" eb="39">
      <t>オオム</t>
    </rPh>
    <rPh sb="80" eb="82">
      <t>ウワマワ</t>
    </rPh>
    <rPh sb="88" eb="90">
      <t>トウメン</t>
    </rPh>
    <rPh sb="91" eb="92">
      <t>カン</t>
    </rPh>
    <rPh sb="92" eb="93">
      <t>キョ</t>
    </rPh>
    <rPh sb="93" eb="95">
      <t>コウジ</t>
    </rPh>
    <rPh sb="96" eb="98">
      <t>ミコ</t>
    </rPh>
    <rPh sb="105" eb="107">
      <t>カイゼン</t>
    </rPh>
    <rPh sb="108" eb="110">
      <t>ミコ</t>
    </rPh>
    <phoneticPr fontId="4"/>
  </si>
  <si>
    <t>現状、管渠整備工事が終了し、ストックマネジメント計画に基づいた維持管理主体の経営を行っています。
支出の面で汚水処理費の削減等、収入の面では料金改定等を行うことにより、経営改善を目指します。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</si>
</sst>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DE-417D-B3AD-863C40D7716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0.13</c:v>
                </c:pt>
                <c:pt idx="4">
                  <c:v>0.09</c:v>
                </c:pt>
              </c:numCache>
            </c:numRef>
          </c:val>
          <c:smooth val="0"/>
          <c:extLst>
            <c:ext xmlns:c16="http://schemas.microsoft.com/office/drawing/2014/chart" uri="{C3380CC4-5D6E-409C-BE32-E72D297353CC}">
              <c16:uniqueId val="{00000001-82DE-417D-B3AD-863C40D7716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37</c:v>
                </c:pt>
                <c:pt idx="1">
                  <c:v>36.299999999999997</c:v>
                </c:pt>
                <c:pt idx="2">
                  <c:v>17.5</c:v>
                </c:pt>
                <c:pt idx="3">
                  <c:v>30.25</c:v>
                </c:pt>
                <c:pt idx="4">
                  <c:v>33.15</c:v>
                </c:pt>
              </c:numCache>
            </c:numRef>
          </c:val>
          <c:extLst>
            <c:ext xmlns:c16="http://schemas.microsoft.com/office/drawing/2014/chart" uri="{C3380CC4-5D6E-409C-BE32-E72D297353CC}">
              <c16:uniqueId val="{00000000-0054-4112-8D99-BC311D61B78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37.08</c:v>
                </c:pt>
                <c:pt idx="4">
                  <c:v>37.46</c:v>
                </c:pt>
              </c:numCache>
            </c:numRef>
          </c:val>
          <c:smooth val="0"/>
          <c:extLst>
            <c:ext xmlns:c16="http://schemas.microsoft.com/office/drawing/2014/chart" uri="{C3380CC4-5D6E-409C-BE32-E72D297353CC}">
              <c16:uniqueId val="{00000001-0054-4112-8D99-BC311D61B78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67.28</c:v>
                </c:pt>
                <c:pt idx="1">
                  <c:v>73.97</c:v>
                </c:pt>
                <c:pt idx="2">
                  <c:v>71.540000000000006</c:v>
                </c:pt>
                <c:pt idx="3">
                  <c:v>72.23</c:v>
                </c:pt>
                <c:pt idx="4">
                  <c:v>69.62</c:v>
                </c:pt>
              </c:numCache>
            </c:numRef>
          </c:val>
          <c:extLst>
            <c:ext xmlns:c16="http://schemas.microsoft.com/office/drawing/2014/chart" uri="{C3380CC4-5D6E-409C-BE32-E72D297353CC}">
              <c16:uniqueId val="{00000000-2830-4E00-A1EF-F8B714E35E5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67.22</c:v>
                </c:pt>
                <c:pt idx="4">
                  <c:v>67.459999999999994</c:v>
                </c:pt>
              </c:numCache>
            </c:numRef>
          </c:val>
          <c:smooth val="0"/>
          <c:extLst>
            <c:ext xmlns:c16="http://schemas.microsoft.com/office/drawing/2014/chart" uri="{C3380CC4-5D6E-409C-BE32-E72D297353CC}">
              <c16:uniqueId val="{00000001-2830-4E00-A1EF-F8B714E35E5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34.99</c:v>
                </c:pt>
                <c:pt idx="1">
                  <c:v>32.659999999999997</c:v>
                </c:pt>
                <c:pt idx="2">
                  <c:v>99.93</c:v>
                </c:pt>
                <c:pt idx="3">
                  <c:v>100</c:v>
                </c:pt>
                <c:pt idx="4">
                  <c:v>99.98</c:v>
                </c:pt>
              </c:numCache>
            </c:numRef>
          </c:val>
          <c:extLst>
            <c:ext xmlns:c16="http://schemas.microsoft.com/office/drawing/2014/chart" uri="{C3380CC4-5D6E-409C-BE32-E72D297353CC}">
              <c16:uniqueId val="{00000000-B989-4EE5-AAE7-299CD32BE6D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89-4EE5-AAE7-299CD32BE6D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5D-41AD-A9B3-C410C2749D0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5D-41AD-A9B3-C410C2749D0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D4-49AC-B951-4008EDAEE03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D4-49AC-B951-4008EDAEE03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71-4001-8DE4-A643575341F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71-4001-8DE4-A643575341F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54-437A-8558-20B5041F383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54-437A-8558-20B5041F383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6588.9</c:v>
                </c:pt>
                <c:pt idx="1">
                  <c:v>5964.48</c:v>
                </c:pt>
                <c:pt idx="2" formatCode="#,##0.00;&quot;△&quot;#,##0.00">
                  <c:v>0</c:v>
                </c:pt>
                <c:pt idx="3" formatCode="#,##0.00;&quot;△&quot;#,##0.00">
                  <c:v>0</c:v>
                </c:pt>
                <c:pt idx="4">
                  <c:v>4386.45</c:v>
                </c:pt>
              </c:numCache>
            </c:numRef>
          </c:val>
          <c:extLst>
            <c:ext xmlns:c16="http://schemas.microsoft.com/office/drawing/2014/chart" uri="{C3380CC4-5D6E-409C-BE32-E72D297353CC}">
              <c16:uniqueId val="{00000000-7456-4721-A408-815C562D7A7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1223.96</c:v>
                </c:pt>
                <c:pt idx="4">
                  <c:v>1269.1500000000001</c:v>
                </c:pt>
              </c:numCache>
            </c:numRef>
          </c:val>
          <c:smooth val="0"/>
          <c:extLst>
            <c:ext xmlns:c16="http://schemas.microsoft.com/office/drawing/2014/chart" uri="{C3380CC4-5D6E-409C-BE32-E72D297353CC}">
              <c16:uniqueId val="{00000001-7456-4721-A408-815C562D7A7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13.99</c:v>
                </c:pt>
                <c:pt idx="1">
                  <c:v>14.49</c:v>
                </c:pt>
                <c:pt idx="2">
                  <c:v>57.96</c:v>
                </c:pt>
                <c:pt idx="3">
                  <c:v>72.61</c:v>
                </c:pt>
                <c:pt idx="4">
                  <c:v>88.86</c:v>
                </c:pt>
              </c:numCache>
            </c:numRef>
          </c:val>
          <c:extLst>
            <c:ext xmlns:c16="http://schemas.microsoft.com/office/drawing/2014/chart" uri="{C3380CC4-5D6E-409C-BE32-E72D297353CC}">
              <c16:uniqueId val="{00000000-71FF-4A38-9EF8-3EE9EB284D9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61.54</c:v>
                </c:pt>
                <c:pt idx="4">
                  <c:v>63.97</c:v>
                </c:pt>
              </c:numCache>
            </c:numRef>
          </c:val>
          <c:smooth val="0"/>
          <c:extLst>
            <c:ext xmlns:c16="http://schemas.microsoft.com/office/drawing/2014/chart" uri="{C3380CC4-5D6E-409C-BE32-E72D297353CC}">
              <c16:uniqueId val="{00000001-71FF-4A38-9EF8-3EE9EB284D9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1106.33</c:v>
                </c:pt>
                <c:pt idx="1">
                  <c:v>1147.04</c:v>
                </c:pt>
                <c:pt idx="2">
                  <c:v>317.29000000000002</c:v>
                </c:pt>
                <c:pt idx="3">
                  <c:v>181.58</c:v>
                </c:pt>
                <c:pt idx="4">
                  <c:v>174.17</c:v>
                </c:pt>
              </c:numCache>
            </c:numRef>
          </c:val>
          <c:extLst>
            <c:ext xmlns:c16="http://schemas.microsoft.com/office/drawing/2014/chart" uri="{C3380CC4-5D6E-409C-BE32-E72D297353CC}">
              <c16:uniqueId val="{00000000-07FC-414A-9C99-7DE937FB9F7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267.86</c:v>
                </c:pt>
                <c:pt idx="4">
                  <c:v>256.82</c:v>
                </c:pt>
              </c:numCache>
            </c:numRef>
          </c:val>
          <c:smooth val="0"/>
          <c:extLst>
            <c:ext xmlns:c16="http://schemas.microsoft.com/office/drawing/2014/chart" uri="{C3380CC4-5D6E-409C-BE32-E72D297353CC}">
              <c16:uniqueId val="{00000001-07FC-414A-9C99-7DE937FB9F7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芝山町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D3</v>
      </c>
      <c r="X8" s="71"/>
      <c r="Y8" s="71"/>
      <c r="Z8" s="71"/>
      <c r="AA8" s="71"/>
      <c r="AB8" s="71"/>
      <c r="AC8" s="71"/>
      <c r="AD8" s="72" t="str">
        <f>データ!$M$6</f>
        <v>非設置</v>
      </c>
      <c r="AE8" s="72"/>
      <c r="AF8" s="72"/>
      <c r="AG8" s="72"/>
      <c r="AH8" s="72"/>
      <c r="AI8" s="72"/>
      <c r="AJ8" s="72"/>
      <c r="AK8" s="3"/>
      <c r="AL8" s="68">
        <f>データ!S6</f>
        <v>7307</v>
      </c>
      <c r="AM8" s="68"/>
      <c r="AN8" s="68"/>
      <c r="AO8" s="68"/>
      <c r="AP8" s="68"/>
      <c r="AQ8" s="68"/>
      <c r="AR8" s="68"/>
      <c r="AS8" s="68"/>
      <c r="AT8" s="67">
        <f>データ!T6</f>
        <v>43.24</v>
      </c>
      <c r="AU8" s="67"/>
      <c r="AV8" s="67"/>
      <c r="AW8" s="67"/>
      <c r="AX8" s="67"/>
      <c r="AY8" s="67"/>
      <c r="AZ8" s="67"/>
      <c r="BA8" s="67"/>
      <c r="BB8" s="67">
        <f>データ!U6</f>
        <v>168.99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11.51</v>
      </c>
      <c r="Q10" s="67"/>
      <c r="R10" s="67"/>
      <c r="S10" s="67"/>
      <c r="T10" s="67"/>
      <c r="U10" s="67"/>
      <c r="V10" s="67"/>
      <c r="W10" s="67">
        <f>データ!Q6</f>
        <v>99.91</v>
      </c>
      <c r="X10" s="67"/>
      <c r="Y10" s="67"/>
      <c r="Z10" s="67"/>
      <c r="AA10" s="67"/>
      <c r="AB10" s="67"/>
      <c r="AC10" s="67"/>
      <c r="AD10" s="68">
        <f>データ!R6</f>
        <v>3780</v>
      </c>
      <c r="AE10" s="68"/>
      <c r="AF10" s="68"/>
      <c r="AG10" s="68"/>
      <c r="AH10" s="68"/>
      <c r="AI10" s="68"/>
      <c r="AJ10" s="68"/>
      <c r="AK10" s="2"/>
      <c r="AL10" s="68">
        <f>データ!V6</f>
        <v>859</v>
      </c>
      <c r="AM10" s="68"/>
      <c r="AN10" s="68"/>
      <c r="AO10" s="68"/>
      <c r="AP10" s="68"/>
      <c r="AQ10" s="68"/>
      <c r="AR10" s="68"/>
      <c r="AS10" s="68"/>
      <c r="AT10" s="67">
        <f>データ!W6</f>
        <v>0.7</v>
      </c>
      <c r="AU10" s="67"/>
      <c r="AV10" s="67"/>
      <c r="AW10" s="67"/>
      <c r="AX10" s="67"/>
      <c r="AY10" s="67"/>
      <c r="AZ10" s="67"/>
      <c r="BA10" s="67"/>
      <c r="BB10" s="67">
        <f>データ!X6</f>
        <v>1227.1400000000001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43</v>
      </c>
      <c r="N86" s="26" t="s">
        <v>43</v>
      </c>
      <c r="O86" s="26" t="str">
        <f>データ!EO6</f>
        <v>【0.12】</v>
      </c>
    </row>
  </sheetData>
  <sheetProtection algorithmName="SHA-512" hashValue="0kavGCIKcQhCiEGZpJh9VTswGppJyVsJpiD2k04jTnwKDWQ7Rz8Gh9Yr319mwXAY96ADmw2b0tywB4G2a3g16g==" saltValue="z3X4RG4qKVC80PpDcirWX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2018</v>
      </c>
      <c r="C6" s="33">
        <f t="shared" ref="C6:X6" si="3">C7</f>
        <v>124095</v>
      </c>
      <c r="D6" s="33">
        <f t="shared" si="3"/>
        <v>47</v>
      </c>
      <c r="E6" s="33">
        <f t="shared" si="3"/>
        <v>17</v>
      </c>
      <c r="F6" s="33">
        <f t="shared" si="3"/>
        <v>4</v>
      </c>
      <c r="G6" s="33">
        <f t="shared" si="3"/>
        <v>0</v>
      </c>
      <c r="H6" s="33" t="str">
        <f t="shared" si="3"/>
        <v>千葉県　芝山町</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11.51</v>
      </c>
      <c r="Q6" s="34">
        <f t="shared" si="3"/>
        <v>99.91</v>
      </c>
      <c r="R6" s="34">
        <f t="shared" si="3"/>
        <v>3780</v>
      </c>
      <c r="S6" s="34">
        <f t="shared" si="3"/>
        <v>7307</v>
      </c>
      <c r="T6" s="34">
        <f t="shared" si="3"/>
        <v>43.24</v>
      </c>
      <c r="U6" s="34">
        <f t="shared" si="3"/>
        <v>168.99</v>
      </c>
      <c r="V6" s="34">
        <f t="shared" si="3"/>
        <v>859</v>
      </c>
      <c r="W6" s="34">
        <f t="shared" si="3"/>
        <v>0.7</v>
      </c>
      <c r="X6" s="34">
        <f t="shared" si="3"/>
        <v>1227.1400000000001</v>
      </c>
      <c r="Y6" s="35">
        <f>IF(Y7="",NA(),Y7)</f>
        <v>34.99</v>
      </c>
      <c r="Z6" s="35">
        <f t="shared" ref="Z6:AH6" si="4">IF(Z7="",NA(),Z7)</f>
        <v>32.659999999999997</v>
      </c>
      <c r="AA6" s="35">
        <f t="shared" si="4"/>
        <v>99.93</v>
      </c>
      <c r="AB6" s="35">
        <f t="shared" si="4"/>
        <v>100</v>
      </c>
      <c r="AC6" s="35">
        <f t="shared" si="4"/>
        <v>99.98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6588.9</v>
      </c>
      <c r="BG6" s="35">
        <f t="shared" ref="BG6:BO6" si="7">IF(BG7="",NA(),BG7)</f>
        <v>5964.48</v>
      </c>
      <c r="BH6" s="34">
        <f t="shared" si="7"/>
        <v>0</v>
      </c>
      <c r="BI6" s="34">
        <f t="shared" si="7"/>
        <v>0</v>
      </c>
      <c r="BJ6" s="35">
        <f t="shared" si="7"/>
        <v>4386.45</v>
      </c>
      <c r="BK6" s="35">
        <f t="shared" si="7"/>
        <v>1671.86</v>
      </c>
      <c r="BL6" s="35">
        <f t="shared" si="7"/>
        <v>1673.47</v>
      </c>
      <c r="BM6" s="35">
        <f t="shared" si="7"/>
        <v>1592.72</v>
      </c>
      <c r="BN6" s="35">
        <f t="shared" si="7"/>
        <v>1223.96</v>
      </c>
      <c r="BO6" s="35">
        <f t="shared" si="7"/>
        <v>1269.1500000000001</v>
      </c>
      <c r="BP6" s="34" t="str">
        <f>IF(BP7="","",IF(BP7="-","【-】","【"&amp;SUBSTITUTE(TEXT(BP7,"#,##0.00"),"-","△")&amp;"】"))</f>
        <v>【1,209.40】</v>
      </c>
      <c r="BQ6" s="35">
        <f>IF(BQ7="",NA(),BQ7)</f>
        <v>13.99</v>
      </c>
      <c r="BR6" s="35">
        <f t="shared" ref="BR6:BZ6" si="8">IF(BR7="",NA(),BR7)</f>
        <v>14.49</v>
      </c>
      <c r="BS6" s="35">
        <f t="shared" si="8"/>
        <v>57.96</v>
      </c>
      <c r="BT6" s="35">
        <f t="shared" si="8"/>
        <v>72.61</v>
      </c>
      <c r="BU6" s="35">
        <f t="shared" si="8"/>
        <v>88.86</v>
      </c>
      <c r="BV6" s="35">
        <f t="shared" si="8"/>
        <v>50.54</v>
      </c>
      <c r="BW6" s="35">
        <f t="shared" si="8"/>
        <v>49.22</v>
      </c>
      <c r="BX6" s="35">
        <f t="shared" si="8"/>
        <v>53.7</v>
      </c>
      <c r="BY6" s="35">
        <f t="shared" si="8"/>
        <v>61.54</v>
      </c>
      <c r="BZ6" s="35">
        <f t="shared" si="8"/>
        <v>63.97</v>
      </c>
      <c r="CA6" s="34" t="str">
        <f>IF(CA7="","",IF(CA7="-","【-】","【"&amp;SUBSTITUTE(TEXT(CA7,"#,##0.00"),"-","△")&amp;"】"))</f>
        <v>【74.48】</v>
      </c>
      <c r="CB6" s="35">
        <f>IF(CB7="",NA(),CB7)</f>
        <v>1106.33</v>
      </c>
      <c r="CC6" s="35">
        <f t="shared" ref="CC6:CK6" si="9">IF(CC7="",NA(),CC7)</f>
        <v>1147.04</v>
      </c>
      <c r="CD6" s="35">
        <f t="shared" si="9"/>
        <v>317.29000000000002</v>
      </c>
      <c r="CE6" s="35">
        <f t="shared" si="9"/>
        <v>181.58</v>
      </c>
      <c r="CF6" s="35">
        <f t="shared" si="9"/>
        <v>174.17</v>
      </c>
      <c r="CG6" s="35">
        <f t="shared" si="9"/>
        <v>320.36</v>
      </c>
      <c r="CH6" s="35">
        <f t="shared" si="9"/>
        <v>332.02</v>
      </c>
      <c r="CI6" s="35">
        <f t="shared" si="9"/>
        <v>300.35000000000002</v>
      </c>
      <c r="CJ6" s="35">
        <f t="shared" si="9"/>
        <v>267.86</v>
      </c>
      <c r="CK6" s="35">
        <f t="shared" si="9"/>
        <v>256.82</v>
      </c>
      <c r="CL6" s="34" t="str">
        <f>IF(CL7="","",IF(CL7="-","【-】","【"&amp;SUBSTITUTE(TEXT(CL7,"#,##0.00"),"-","△")&amp;"】"))</f>
        <v>【219.46】</v>
      </c>
      <c r="CM6" s="35">
        <f>IF(CM7="",NA(),CM7)</f>
        <v>37</v>
      </c>
      <c r="CN6" s="35">
        <f t="shared" ref="CN6:CV6" si="10">IF(CN7="",NA(),CN7)</f>
        <v>36.299999999999997</v>
      </c>
      <c r="CO6" s="35">
        <f t="shared" si="10"/>
        <v>17.5</v>
      </c>
      <c r="CP6" s="35">
        <f t="shared" si="10"/>
        <v>30.25</v>
      </c>
      <c r="CQ6" s="35">
        <f t="shared" si="10"/>
        <v>33.15</v>
      </c>
      <c r="CR6" s="35">
        <f t="shared" si="10"/>
        <v>34.74</v>
      </c>
      <c r="CS6" s="35">
        <f t="shared" si="10"/>
        <v>36.65</v>
      </c>
      <c r="CT6" s="35">
        <f t="shared" si="10"/>
        <v>37.72</v>
      </c>
      <c r="CU6" s="35">
        <f t="shared" si="10"/>
        <v>37.08</v>
      </c>
      <c r="CV6" s="35">
        <f t="shared" si="10"/>
        <v>37.46</v>
      </c>
      <c r="CW6" s="34" t="str">
        <f>IF(CW7="","",IF(CW7="-","【-】","【"&amp;SUBSTITUTE(TEXT(CW7,"#,##0.00"),"-","△")&amp;"】"))</f>
        <v>【42.82】</v>
      </c>
      <c r="CX6" s="35">
        <f>IF(CX7="",NA(),CX7)</f>
        <v>67.28</v>
      </c>
      <c r="CY6" s="35">
        <f t="shared" ref="CY6:DG6" si="11">IF(CY7="",NA(),CY7)</f>
        <v>73.97</v>
      </c>
      <c r="CZ6" s="35">
        <f t="shared" si="11"/>
        <v>71.540000000000006</v>
      </c>
      <c r="DA6" s="35">
        <f t="shared" si="11"/>
        <v>72.23</v>
      </c>
      <c r="DB6" s="35">
        <f t="shared" si="11"/>
        <v>69.62</v>
      </c>
      <c r="DC6" s="35">
        <f t="shared" si="11"/>
        <v>70.14</v>
      </c>
      <c r="DD6" s="35">
        <f t="shared" si="11"/>
        <v>68.83</v>
      </c>
      <c r="DE6" s="35">
        <f t="shared" si="11"/>
        <v>68.459999999999994</v>
      </c>
      <c r="DF6" s="35">
        <f t="shared" si="11"/>
        <v>67.22</v>
      </c>
      <c r="DG6" s="35">
        <f t="shared" si="11"/>
        <v>67.459999999999994</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0.13</v>
      </c>
      <c r="EN6" s="35">
        <f t="shared" si="14"/>
        <v>0.09</v>
      </c>
      <c r="EO6" s="34" t="str">
        <f>IF(EO7="","",IF(EO7="-","【-】","【"&amp;SUBSTITUTE(TEXT(EO7,"#,##0.00"),"-","△")&amp;"】"))</f>
        <v>【0.12】</v>
      </c>
    </row>
    <row r="7" spans="1:145" s="36" customFormat="1" x14ac:dyDescent="0.15">
      <c r="A7" s="28"/>
      <c r="B7" s="37">
        <v>2018</v>
      </c>
      <c r="C7" s="37">
        <v>124095</v>
      </c>
      <c r="D7" s="37">
        <v>47</v>
      </c>
      <c r="E7" s="37">
        <v>17</v>
      </c>
      <c r="F7" s="37">
        <v>4</v>
      </c>
      <c r="G7" s="37">
        <v>0</v>
      </c>
      <c r="H7" s="37" t="s">
        <v>96</v>
      </c>
      <c r="I7" s="37" t="s">
        <v>97</v>
      </c>
      <c r="J7" s="37" t="s">
        <v>98</v>
      </c>
      <c r="K7" s="37" t="s">
        <v>99</v>
      </c>
      <c r="L7" s="37" t="s">
        <v>100</v>
      </c>
      <c r="M7" s="37" t="s">
        <v>101</v>
      </c>
      <c r="N7" s="38" t="s">
        <v>102</v>
      </c>
      <c r="O7" s="38" t="s">
        <v>103</v>
      </c>
      <c r="P7" s="38">
        <v>11.51</v>
      </c>
      <c r="Q7" s="38">
        <v>99.91</v>
      </c>
      <c r="R7" s="38">
        <v>3780</v>
      </c>
      <c r="S7" s="38">
        <v>7307</v>
      </c>
      <c r="T7" s="38">
        <v>43.24</v>
      </c>
      <c r="U7" s="38">
        <v>168.99</v>
      </c>
      <c r="V7" s="38">
        <v>859</v>
      </c>
      <c r="W7" s="38">
        <v>0.7</v>
      </c>
      <c r="X7" s="38">
        <v>1227.1400000000001</v>
      </c>
      <c r="Y7" s="38">
        <v>34.99</v>
      </c>
      <c r="Z7" s="38">
        <v>32.659999999999997</v>
      </c>
      <c r="AA7" s="38">
        <v>99.93</v>
      </c>
      <c r="AB7" s="38">
        <v>100</v>
      </c>
      <c r="AC7" s="38">
        <v>99.98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6588.9</v>
      </c>
      <c r="BG7" s="38">
        <v>5964.48</v>
      </c>
      <c r="BH7" s="38">
        <v>0</v>
      </c>
      <c r="BI7" s="38">
        <v>0</v>
      </c>
      <c r="BJ7" s="38">
        <v>4386.45</v>
      </c>
      <c r="BK7" s="38">
        <v>1671.86</v>
      </c>
      <c r="BL7" s="38">
        <v>1673.47</v>
      </c>
      <c r="BM7" s="38">
        <v>1592.72</v>
      </c>
      <c r="BN7" s="38">
        <v>1223.96</v>
      </c>
      <c r="BO7" s="38">
        <v>1269.1500000000001</v>
      </c>
      <c r="BP7" s="38">
        <v>1209.4000000000001</v>
      </c>
      <c r="BQ7" s="38">
        <v>13.99</v>
      </c>
      <c r="BR7" s="38">
        <v>14.49</v>
      </c>
      <c r="BS7" s="38">
        <v>57.96</v>
      </c>
      <c r="BT7" s="38">
        <v>72.61</v>
      </c>
      <c r="BU7" s="38">
        <v>88.86</v>
      </c>
      <c r="BV7" s="38">
        <v>50.54</v>
      </c>
      <c r="BW7" s="38">
        <v>49.22</v>
      </c>
      <c r="BX7" s="38">
        <v>53.7</v>
      </c>
      <c r="BY7" s="38">
        <v>61.54</v>
      </c>
      <c r="BZ7" s="38">
        <v>63.97</v>
      </c>
      <c r="CA7" s="38">
        <v>74.48</v>
      </c>
      <c r="CB7" s="38">
        <v>1106.33</v>
      </c>
      <c r="CC7" s="38">
        <v>1147.04</v>
      </c>
      <c r="CD7" s="38">
        <v>317.29000000000002</v>
      </c>
      <c r="CE7" s="38">
        <v>181.58</v>
      </c>
      <c r="CF7" s="38">
        <v>174.17</v>
      </c>
      <c r="CG7" s="38">
        <v>320.36</v>
      </c>
      <c r="CH7" s="38">
        <v>332.02</v>
      </c>
      <c r="CI7" s="38">
        <v>300.35000000000002</v>
      </c>
      <c r="CJ7" s="38">
        <v>267.86</v>
      </c>
      <c r="CK7" s="38">
        <v>256.82</v>
      </c>
      <c r="CL7" s="38">
        <v>219.46</v>
      </c>
      <c r="CM7" s="38">
        <v>37</v>
      </c>
      <c r="CN7" s="38">
        <v>36.299999999999997</v>
      </c>
      <c r="CO7" s="38">
        <v>17.5</v>
      </c>
      <c r="CP7" s="38">
        <v>30.25</v>
      </c>
      <c r="CQ7" s="38">
        <v>33.15</v>
      </c>
      <c r="CR7" s="38">
        <v>34.74</v>
      </c>
      <c r="CS7" s="38">
        <v>36.65</v>
      </c>
      <c r="CT7" s="38">
        <v>37.72</v>
      </c>
      <c r="CU7" s="38">
        <v>37.08</v>
      </c>
      <c r="CV7" s="38">
        <v>37.46</v>
      </c>
      <c r="CW7" s="38">
        <v>42.82</v>
      </c>
      <c r="CX7" s="38">
        <v>67.28</v>
      </c>
      <c r="CY7" s="38">
        <v>73.97</v>
      </c>
      <c r="CZ7" s="38">
        <v>71.540000000000006</v>
      </c>
      <c r="DA7" s="38">
        <v>72.23</v>
      </c>
      <c r="DB7" s="38">
        <v>69.62</v>
      </c>
      <c r="DC7" s="38">
        <v>70.14</v>
      </c>
      <c r="DD7" s="38">
        <v>68.83</v>
      </c>
      <c r="DE7" s="38">
        <v>68.459999999999994</v>
      </c>
      <c r="DF7" s="38">
        <v>67.22</v>
      </c>
      <c r="DG7" s="38">
        <v>67.459999999999994</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0.26</v>
      </c>
      <c r="EL7" s="38">
        <v>0.13</v>
      </c>
      <c r="EM7" s="38">
        <v>0.13</v>
      </c>
      <c r="EN7" s="38">
        <v>0.09</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2019-12-05T05:11:35Z</dcterms:created>
  <dcterms:modified xsi:type="dcterms:W3CDTF">2020-02-18T08:25:33Z</dcterms:modified>
  <cp:category/>
</cp:coreProperties>
</file>