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vUwulu9d/Eb+N+ynT07qRH1WhvU+oCiUs8RYShHzy7HjYczzX18mll5QBgYBVWCY8phl5PnBFnQrEGOXZJ26rQ==" workbookSaltValue="Z5Qxm4c+Sgkn6Nb/j1wIJg==" workbookSpinCount="100000" lockStructure="1"/>
  <bookViews>
    <workbookView xWindow="930" yWindow="0" windowWidth="20490" windowHeight="715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<sst xmlns="http://schemas.openxmlformats.org/spreadsheetml/2006/main" count="220" uniqueCount="108">
  <si>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</si>
  <si>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</si>
  <si>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</si>
  <si>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</si>
  <si>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</si>
  <si>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</si>
  <si>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</si>
  <si>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</si>
  <si>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</si>
  <si>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</si>
  <si>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</si>
  <si>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</si>
  <si>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</si>
  <si>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</si>
  <si>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</si>
  <si>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</si>
  <si>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</si>
  <si>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</si>
  <si>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</si>
  <si>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</si>
  <si>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</si>
  <si>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</si>
  <si>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</si>
  <si>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</si>
  <si>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</si>
  <si>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</si>
  <si>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</si>
  <si>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</si>
  <si>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</si>
  <si>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</si>
  <si>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</si>
  <si>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</si>
  <si>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</si>
  <si>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</si>
  <si>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</si>
  <si>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</si>
  <si>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</si>
  <si>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</si>
  <si>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</si>
  <si>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</si>
  <si>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</si>
  <si>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</si>
  <si>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</si>
  <si>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</si>
  <si>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</si>
  <si>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</si>
  <si>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</si>
  <si>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</si>
  <si>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</si>
  <si>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</si>
  <si>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</si>
  <si>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</si>
  <si>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</si>
  <si>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</si>
  <si>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</si>
  <si>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</si>
  <si>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</si>
  <si>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</si>
  <si>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</si>
  <si>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</si>
  <si>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</si>
  <si>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</si>
  <si>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</si>
  <si>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</si>
  <si>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</si>
  <si>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</si>
  <si>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</si>
  <si>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</si>
  <si>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</si>
  <si>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</si>
  <si>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</si>
  <si>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</si>
  <si>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</si>
  <si>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</si>
  <si>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</si>
  <si>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</si>
  <si>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</si>
  <si>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</si>
  <si>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</si>
  <si>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</si>
  <si>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</si>
  <si>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</si>
  <si>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</si>
  <si>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</si>
  <si>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</si>
  <si>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</si>
  <si>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</si>
  <si>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</si>
  <si>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</si>
  <si>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</si>
  <si>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</si>
  <si>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</si>
  <si>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</si>
  <si>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鋸南町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</si>
  <si>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</si>
  <si>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</si>
  <si>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</si>
  <si>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</si>
  <si>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</si>
  <si>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</si>
  <si>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</si>
  <si>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</si>
  <si>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</si>
  <si>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</si>
  <si>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</si>
  <si>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経常収支比率や有収率などの指標から、経営基盤は安定し、経営の効率性は良好といえます。
　しかしその一方で、高齢化・過疎化の進行による料金減少への対策、老朽化施設の更新や耐震化の推進などの課題があり、これらに取り組む必要があります。
　今後とも、現在の経営状況を維持しつつ中長期的な視点での施設整備を進めていきます。</t>
    <phoneticPr fontId="4"/>
  </si>
  <si>
    <t>(1)経営の健全性について
　経常収支比率は、平成24年度に料金5%の引き下げを実施したことで下降しましたが、100％を超えていることから経営は安定しているといえます。
　流動比率は、公営企業会計制度改正により平成26年度は下降しましたが、200％以上を維持しており、十分な支払い能力があるといえます。
　料金回収率は、料金の値下げ及び給水人口の減少で下降傾向にあり、水道料金以外の他の収入で賄われる割合が高くなってきているといえます。
　これらの指標から、経営の健全性は他の収入（補助金）で保たれているといえます。
(2)経営の効率性について
　施設利用率は過疎化、少子化の進行による配水量の減少で下降傾向にあり、今後、水需要動向によって施設規模の見直しを検討する必要があります。
　有収率は、近年類似団体の平均値を超え、良好な結果で推移しています。</t>
    <rPh sb="47" eb="49">
      <t>カコウ</t>
    </rPh>
    <phoneticPr fontId="4"/>
  </si>
  <si>
    <t>有形固定資産減価償却率・管路経年化率は、類似団体の平均値を上回り、老朽化施設が増加傾向にあります。
平成28年度以降類似団体の平均を上回っていた管路更新率は平成30年度に平均値を下回りました。老朽化による事故や故障を防ぐため、引続き点検や修繕など適切な維持管理により、施設・設備の延命を図りながら計画的な更新を実施していく必要があります。</t>
    <rPh sb="50" eb="52">
      <t>ヘイセイ</t>
    </rPh>
    <rPh sb="54" eb="56">
      <t>ネンド</t>
    </rPh>
    <rPh sb="56" eb="58">
      <t>イコウ</t>
    </rPh>
    <rPh sb="58" eb="60">
      <t>ルイジ</t>
    </rPh>
    <rPh sb="60" eb="62">
      <t>ダンタイ</t>
    </rPh>
    <rPh sb="63" eb="65">
      <t>ヘイキン</t>
    </rPh>
    <rPh sb="66" eb="68">
      <t>ウワマワ</t>
    </rPh>
    <rPh sb="78" eb="80">
      <t>ヘイセイ</t>
    </rPh>
    <rPh sb="82" eb="84">
      <t>ネンド</t>
    </rPh>
    <rPh sb="89" eb="91">
      <t>シタマワ</t>
    </rPh>
    <rPh sb="113" eb="115">
      <t>ヒキツヅ</t>
    </rPh>
    <rPh sb="134" eb="136">
      <t>シセツ</t>
    </rPh>
    <rPh sb="137" eb="139">
      <t>セツビ</t>
    </rPh>
    <rPh sb="140" eb="142">
      <t>エンメイ</t>
    </rPh>
    <rPh sb="143" eb="144">
      <t>ハカ</t>
    </rPh>
    <rPh sb="148" eb="151">
      <t>ケイカクテキ</t>
    </rPh>
    <rPh sb="152" eb="15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</si>
</sst>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0.39</c:v>
                </c:pt>
                <c:pt idx="1">
                  <c:v>0.02</c:v>
                </c:pt>
                <c:pt idx="2">
                  <c:v>0.66</c:v>
                </c:pt>
                <c:pt idx="3">
                  <c:v>0.74</c:v>
                </c:pt>
                <c:pt idx="4">
                  <c:v>0.33</c:v>
                </c:pt>
              </c:numCache>
            </c:numRef>
          </c:val>
          <c:extLst>
            <c:ext xmlns:c16="http://schemas.microsoft.com/office/drawing/2014/chart" uri="{C3380CC4-5D6E-409C-BE32-E72D297353CC}">
              <c16:uniqueId val="{00000000-EA7F-4CDA-B422-8526F6B1752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EA7F-4CDA-B422-8526F6B1752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38.619999999999997</c:v>
                </c:pt>
                <c:pt idx="1">
                  <c:v>38.08</c:v>
                </c:pt>
                <c:pt idx="2">
                  <c:v>36.840000000000003</c:v>
                </c:pt>
                <c:pt idx="3">
                  <c:v>37.58</c:v>
                </c:pt>
                <c:pt idx="4">
                  <c:v>36.94</c:v>
                </c:pt>
              </c:numCache>
            </c:numRef>
          </c:val>
          <c:extLst>
            <c:ext xmlns:c16="http://schemas.microsoft.com/office/drawing/2014/chart" uri="{C3380CC4-5D6E-409C-BE32-E72D297353CC}">
              <c16:uniqueId val="{00000000-98E6-408D-B2DB-1ACAB479093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98E6-408D-B2DB-1ACAB479093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83.07</c:v>
                </c:pt>
                <c:pt idx="1">
                  <c:v>83.73</c:v>
                </c:pt>
                <c:pt idx="2">
                  <c:v>86.55</c:v>
                </c:pt>
                <c:pt idx="3">
                  <c:v>84.27</c:v>
                </c:pt>
                <c:pt idx="4">
                  <c:v>84.28</c:v>
                </c:pt>
              </c:numCache>
            </c:numRef>
          </c:val>
          <c:extLst>
            <c:ext xmlns:c16="http://schemas.microsoft.com/office/drawing/2014/chart" uri="{C3380CC4-5D6E-409C-BE32-E72D297353CC}">
              <c16:uniqueId val="{00000000-F06F-4B28-973F-E793DAE9C0B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F06F-4B28-973F-E793DAE9C0B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105.46</c:v>
                </c:pt>
                <c:pt idx="1">
                  <c:v>104.07</c:v>
                </c:pt>
                <c:pt idx="2">
                  <c:v>115.43</c:v>
                </c:pt>
                <c:pt idx="3">
                  <c:v>113.68</c:v>
                </c:pt>
                <c:pt idx="4">
                  <c:v>114</c:v>
                </c:pt>
              </c:numCache>
            </c:numRef>
          </c:val>
          <c:extLst>
            <c:ext xmlns:c16="http://schemas.microsoft.com/office/drawing/2014/chart" uri="{C3380CC4-5D6E-409C-BE32-E72D297353CC}">
              <c16:uniqueId val="{00000000-210D-43ED-9A86-EFB94B198C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210D-43ED-9A86-EFB94B198C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53.9</c:v>
                </c:pt>
                <c:pt idx="1">
                  <c:v>55.74</c:v>
                </c:pt>
                <c:pt idx="2">
                  <c:v>57.16</c:v>
                </c:pt>
                <c:pt idx="3">
                  <c:v>58.65</c:v>
                </c:pt>
                <c:pt idx="4">
                  <c:v>60.17</c:v>
                </c:pt>
              </c:numCache>
            </c:numRef>
          </c:val>
          <c:extLst>
            <c:ext xmlns:c16="http://schemas.microsoft.com/office/drawing/2014/chart" uri="{C3380CC4-5D6E-409C-BE32-E72D297353CC}">
              <c16:uniqueId val="{00000000-9DB9-46F5-9DA2-AC0E41CCAD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9DB9-46F5-9DA2-AC0E41CCAD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22.5</c:v>
                </c:pt>
                <c:pt idx="1">
                  <c:v>25.59</c:v>
                </c:pt>
                <c:pt idx="2">
                  <c:v>27.62</c:v>
                </c:pt>
                <c:pt idx="3">
                  <c:v>26.68</c:v>
                </c:pt>
                <c:pt idx="4">
                  <c:v>27.65</c:v>
                </c:pt>
              </c:numCache>
            </c:numRef>
          </c:val>
          <c:extLst>
            <c:ext xmlns:c16="http://schemas.microsoft.com/office/drawing/2014/chart" uri="{C3380CC4-5D6E-409C-BE32-E72D297353CC}">
              <c16:uniqueId val="{00000000-06DA-4D45-8BA1-9FAC03D084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06DA-4D45-8BA1-9FAC03D084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0A-49B5-9C98-6C5E773A2CB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2F0A-49B5-9C98-6C5E773A2CB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205.99</c:v>
                </c:pt>
                <c:pt idx="1">
                  <c:v>203.43</c:v>
                </c:pt>
                <c:pt idx="2">
                  <c:v>223.36</c:v>
                </c:pt>
                <c:pt idx="3">
                  <c:v>228.98</c:v>
                </c:pt>
                <c:pt idx="4">
                  <c:v>244.99</c:v>
                </c:pt>
              </c:numCache>
            </c:numRef>
          </c:val>
          <c:extLst>
            <c:ext xmlns:c16="http://schemas.microsoft.com/office/drawing/2014/chart" uri="{C3380CC4-5D6E-409C-BE32-E72D297353CC}">
              <c16:uniqueId val="{00000000-6F27-4644-9195-B7FE69CEA27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6F27-4644-9195-B7FE69CEA27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547.47</c:v>
                </c:pt>
                <c:pt idx="1">
                  <c:v>517.07000000000005</c:v>
                </c:pt>
                <c:pt idx="2">
                  <c:v>497.38</c:v>
                </c:pt>
                <c:pt idx="3">
                  <c:v>476.87</c:v>
                </c:pt>
                <c:pt idx="4">
                  <c:v>455.01</c:v>
                </c:pt>
              </c:numCache>
            </c:numRef>
          </c:val>
          <c:extLst>
            <c:ext xmlns:c16="http://schemas.microsoft.com/office/drawing/2014/chart" uri="{C3380CC4-5D6E-409C-BE32-E72D297353CC}">
              <c16:uniqueId val="{00000000-1A1D-4C51-A61F-862BF4DBE8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1A1D-4C51-A61F-862BF4DBE8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65.760000000000005</c:v>
                </c:pt>
                <c:pt idx="1">
                  <c:v>65.099999999999994</c:v>
                </c:pt>
                <c:pt idx="2">
                  <c:v>65.95</c:v>
                </c:pt>
                <c:pt idx="3">
                  <c:v>65.010000000000005</c:v>
                </c:pt>
                <c:pt idx="4">
                  <c:v>64.81</c:v>
                </c:pt>
              </c:numCache>
            </c:numRef>
          </c:val>
          <c:extLst>
            <c:ext xmlns:c16="http://schemas.microsoft.com/office/drawing/2014/chart" uri="{C3380CC4-5D6E-409C-BE32-E72D297353CC}">
              <c16:uniqueId val="{00000000-88F0-4F46-953A-46317F1352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88F0-4F46-953A-46317F1352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428.63</c:v>
                </c:pt>
                <c:pt idx="1">
                  <c:v>432.64</c:v>
                </c:pt>
                <c:pt idx="2">
                  <c:v>427.69</c:v>
                </c:pt>
                <c:pt idx="3">
                  <c:v>435.05</c:v>
                </c:pt>
                <c:pt idx="4">
                  <c:v>437.19</c:v>
                </c:pt>
              </c:numCache>
            </c:numRef>
          </c:val>
          <c:extLst>
            <c:ext xmlns:c16="http://schemas.microsoft.com/office/drawing/2014/chart" uri="{C3380CC4-5D6E-409C-BE32-E72D297353CC}">
              <c16:uniqueId val="{00000000-209F-4CD1-9A64-3E85284F7E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209F-4CD1-9A64-3E85284F7E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鋸南町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7879</v>
      </c>
      <c r="AM8" s="60"/>
      <c r="AN8" s="60"/>
      <c r="AO8" s="60"/>
      <c r="AP8" s="60"/>
      <c r="AQ8" s="60"/>
      <c r="AR8" s="60"/>
      <c r="AS8" s="60"/>
      <c r="AT8" s="51">
        <f>データ!$S$6</f>
        <v>45.19</v>
      </c>
      <c r="AU8" s="52"/>
      <c r="AV8" s="52"/>
      <c r="AW8" s="52"/>
      <c r="AX8" s="52"/>
      <c r="AY8" s="52"/>
      <c r="AZ8" s="52"/>
      <c r="BA8" s="52"/>
      <c r="BB8" s="53">
        <f>データ!$T$6</f>
        <v>174.35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62.65</v>
      </c>
      <c r="J10" s="52"/>
      <c r="K10" s="52"/>
      <c r="L10" s="52"/>
      <c r="M10" s="52"/>
      <c r="N10" s="52"/>
      <c r="O10" s="63"/>
      <c r="P10" s="53">
        <f>データ!$P$6</f>
        <v>99.68</v>
      </c>
      <c r="Q10" s="53"/>
      <c r="R10" s="53"/>
      <c r="S10" s="53"/>
      <c r="T10" s="53"/>
      <c r="U10" s="53"/>
      <c r="V10" s="53"/>
      <c r="W10" s="60">
        <f>データ!$Q$6</f>
        <v>4914</v>
      </c>
      <c r="X10" s="60"/>
      <c r="Y10" s="60"/>
      <c r="Z10" s="60"/>
      <c r="AA10" s="60"/>
      <c r="AB10" s="60"/>
      <c r="AC10" s="60"/>
      <c r="AD10" s="2"/>
      <c r="AE10" s="2"/>
      <c r="AF10" s="2"/>
      <c r="AG10" s="2"/>
      <c r="AH10" s="4"/>
      <c r="AI10" s="4"/>
      <c r="AJ10" s="4"/>
      <c r="AK10" s="4"/>
      <c r="AL10" s="60">
        <f>データ!$U$6</f>
        <v>7796</v>
      </c>
      <c r="AM10" s="60"/>
      <c r="AN10" s="60"/>
      <c r="AO10" s="60"/>
      <c r="AP10" s="60"/>
      <c r="AQ10" s="60"/>
      <c r="AR10" s="60"/>
      <c r="AS10" s="60"/>
      <c r="AT10" s="51">
        <f>データ!$V$6</f>
        <v>45.19</v>
      </c>
      <c r="AU10" s="52"/>
      <c r="AV10" s="52"/>
      <c r="AW10" s="52"/>
      <c r="AX10" s="52"/>
      <c r="AY10" s="52"/>
      <c r="AZ10" s="52"/>
      <c r="BA10" s="52"/>
      <c r="BB10" s="53">
        <f>データ!$W$6</f>
        <v>172.52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Hj6rEBsJxp6aU1P91NNqE6e0M1grWL1H2+kq4mjghYbaIkNzM0JbNAY4ShaKotCZoh+54saVo7rsiqMUmS7uA==" saltValue="72VgzCE21SBVH7w1r0tYW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124630</v>
      </c>
      <c r="D6" s="34">
        <f t="shared" si="3"/>
        <v>46</v>
      </c>
      <c r="E6" s="34">
        <f t="shared" si="3"/>
        <v>1</v>
      </c>
      <c r="F6" s="34">
        <f t="shared" si="3"/>
        <v>0</v>
      </c>
      <c r="G6" s="34">
        <f t="shared" si="3"/>
        <v>1</v>
      </c>
      <c r="H6" s="34" t="str">
        <f t="shared" si="3"/>
        <v>千葉県　鋸南町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62.65</v>
      </c>
      <c r="P6" s="35">
        <f t="shared" si="3"/>
        <v>99.68</v>
      </c>
      <c r="Q6" s="35">
        <f t="shared" si="3"/>
        <v>4914</v>
      </c>
      <c r="R6" s="35">
        <f t="shared" si="3"/>
        <v>7879</v>
      </c>
      <c r="S6" s="35">
        <f t="shared" si="3"/>
        <v>45.19</v>
      </c>
      <c r="T6" s="35">
        <f t="shared" si="3"/>
        <v>174.35</v>
      </c>
      <c r="U6" s="35">
        <f t="shared" si="3"/>
        <v>7796</v>
      </c>
      <c r="V6" s="35">
        <f t="shared" si="3"/>
        <v>45.19</v>
      </c>
      <c r="W6" s="35">
        <f t="shared" si="3"/>
        <v>172.52</v>
      </c>
      <c r="X6" s="36">
        <f>IF(X7="",NA(),X7)</f>
        <v>105.46</v>
      </c>
      <c r="Y6" s="36">
        <f t="shared" ref="Y6:AG6" si="4">IF(Y7="",NA(),Y7)</f>
        <v>104.07</v>
      </c>
      <c r="Z6" s="36">
        <f t="shared" si="4"/>
        <v>115.43</v>
      </c>
      <c r="AA6" s="36">
        <f t="shared" si="4"/>
        <v>113.68</v>
      </c>
      <c r="AB6" s="36">
        <f t="shared" si="4"/>
        <v>114</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205.99</v>
      </c>
      <c r="AU6" s="36">
        <f t="shared" ref="AU6:BC6" si="6">IF(AU7="",NA(),AU7)</f>
        <v>203.43</v>
      </c>
      <c r="AV6" s="36">
        <f t="shared" si="6"/>
        <v>223.36</v>
      </c>
      <c r="AW6" s="36">
        <f t="shared" si="6"/>
        <v>228.98</v>
      </c>
      <c r="AX6" s="36">
        <f t="shared" si="6"/>
        <v>244.99</v>
      </c>
      <c r="AY6" s="36">
        <f t="shared" si="6"/>
        <v>434.72</v>
      </c>
      <c r="AZ6" s="36">
        <f t="shared" si="6"/>
        <v>416.14</v>
      </c>
      <c r="BA6" s="36">
        <f t="shared" si="6"/>
        <v>371.89</v>
      </c>
      <c r="BB6" s="36">
        <f t="shared" si="6"/>
        <v>293.23</v>
      </c>
      <c r="BC6" s="36">
        <f t="shared" si="6"/>
        <v>300.14</v>
      </c>
      <c r="BD6" s="35" t="str">
        <f>IF(BD7="","",IF(BD7="-","【-】","【"&amp;SUBSTITUTE(TEXT(BD7,"#,##0.00"),"-","△")&amp;"】"))</f>
        <v>【261.93】</v>
      </c>
      <c r="BE6" s="36">
        <f>IF(BE7="",NA(),BE7)</f>
        <v>547.47</v>
      </c>
      <c r="BF6" s="36">
        <f t="shared" ref="BF6:BN6" si="7">IF(BF7="",NA(),BF7)</f>
        <v>517.07000000000005</v>
      </c>
      <c r="BG6" s="36">
        <f t="shared" si="7"/>
        <v>497.38</v>
      </c>
      <c r="BH6" s="36">
        <f t="shared" si="7"/>
        <v>476.87</v>
      </c>
      <c r="BI6" s="36">
        <f t="shared" si="7"/>
        <v>455.01</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65.760000000000005</v>
      </c>
      <c r="BQ6" s="36">
        <f t="shared" ref="BQ6:BY6" si="8">IF(BQ7="",NA(),BQ7)</f>
        <v>65.099999999999994</v>
      </c>
      <c r="BR6" s="36">
        <f t="shared" si="8"/>
        <v>65.95</v>
      </c>
      <c r="BS6" s="36">
        <f t="shared" si="8"/>
        <v>65.010000000000005</v>
      </c>
      <c r="BT6" s="36">
        <f t="shared" si="8"/>
        <v>64.81</v>
      </c>
      <c r="BU6" s="36">
        <f t="shared" si="8"/>
        <v>93.66</v>
      </c>
      <c r="BV6" s="36">
        <f t="shared" si="8"/>
        <v>92.76</v>
      </c>
      <c r="BW6" s="36">
        <f t="shared" si="8"/>
        <v>93.28</v>
      </c>
      <c r="BX6" s="36">
        <f t="shared" si="8"/>
        <v>87.51</v>
      </c>
      <c r="BY6" s="36">
        <f t="shared" si="8"/>
        <v>84.77</v>
      </c>
      <c r="BZ6" s="35" t="str">
        <f>IF(BZ7="","",IF(BZ7="-","【-】","【"&amp;SUBSTITUTE(TEXT(BZ7,"#,##0.00"),"-","△")&amp;"】"))</f>
        <v>【103.91】</v>
      </c>
      <c r="CA6" s="36">
        <f>IF(CA7="",NA(),CA7)</f>
        <v>428.63</v>
      </c>
      <c r="CB6" s="36">
        <f t="shared" ref="CB6:CJ6" si="9">IF(CB7="",NA(),CB7)</f>
        <v>432.64</v>
      </c>
      <c r="CC6" s="36">
        <f t="shared" si="9"/>
        <v>427.69</v>
      </c>
      <c r="CD6" s="36">
        <f t="shared" si="9"/>
        <v>435.05</v>
      </c>
      <c r="CE6" s="36">
        <f t="shared" si="9"/>
        <v>437.19</v>
      </c>
      <c r="CF6" s="36">
        <f t="shared" si="9"/>
        <v>208.21</v>
      </c>
      <c r="CG6" s="36">
        <f t="shared" si="9"/>
        <v>208.67</v>
      </c>
      <c r="CH6" s="36">
        <f t="shared" si="9"/>
        <v>208.29</v>
      </c>
      <c r="CI6" s="36">
        <f t="shared" si="9"/>
        <v>218.42</v>
      </c>
      <c r="CJ6" s="36">
        <f t="shared" si="9"/>
        <v>227.27</v>
      </c>
      <c r="CK6" s="35" t="str">
        <f>IF(CK7="","",IF(CK7="-","【-】","【"&amp;SUBSTITUTE(TEXT(CK7,"#,##0.00"),"-","△")&amp;"】"))</f>
        <v>【167.11】</v>
      </c>
      <c r="CL6" s="36">
        <f>IF(CL7="",NA(),CL7)</f>
        <v>38.619999999999997</v>
      </c>
      <c r="CM6" s="36">
        <f t="shared" ref="CM6:CU6" si="10">IF(CM7="",NA(),CM7)</f>
        <v>38.08</v>
      </c>
      <c r="CN6" s="36">
        <f t="shared" si="10"/>
        <v>36.840000000000003</v>
      </c>
      <c r="CO6" s="36">
        <f t="shared" si="10"/>
        <v>37.58</v>
      </c>
      <c r="CP6" s="36">
        <f t="shared" si="10"/>
        <v>36.94</v>
      </c>
      <c r="CQ6" s="36">
        <f t="shared" si="10"/>
        <v>49.22</v>
      </c>
      <c r="CR6" s="36">
        <f t="shared" si="10"/>
        <v>49.08</v>
      </c>
      <c r="CS6" s="36">
        <f t="shared" si="10"/>
        <v>49.32</v>
      </c>
      <c r="CT6" s="36">
        <f t="shared" si="10"/>
        <v>50.24</v>
      </c>
      <c r="CU6" s="36">
        <f t="shared" si="10"/>
        <v>50.29</v>
      </c>
      <c r="CV6" s="35" t="str">
        <f>IF(CV7="","",IF(CV7="-","【-】","【"&amp;SUBSTITUTE(TEXT(CV7,"#,##0.00"),"-","△")&amp;"】"))</f>
        <v>【60.27】</v>
      </c>
      <c r="CW6" s="36">
        <f>IF(CW7="",NA(),CW7)</f>
        <v>83.07</v>
      </c>
      <c r="CX6" s="36">
        <f t="shared" ref="CX6:DF6" si="11">IF(CX7="",NA(),CX7)</f>
        <v>83.73</v>
      </c>
      <c r="CY6" s="36">
        <f t="shared" si="11"/>
        <v>86.55</v>
      </c>
      <c r="CZ6" s="36">
        <f t="shared" si="11"/>
        <v>84.27</v>
      </c>
      <c r="DA6" s="36">
        <f t="shared" si="11"/>
        <v>84.28</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53.9</v>
      </c>
      <c r="DI6" s="36">
        <f t="shared" ref="DI6:DQ6" si="12">IF(DI7="",NA(),DI7)</f>
        <v>55.74</v>
      </c>
      <c r="DJ6" s="36">
        <f t="shared" si="12"/>
        <v>57.16</v>
      </c>
      <c r="DK6" s="36">
        <f t="shared" si="12"/>
        <v>58.65</v>
      </c>
      <c r="DL6" s="36">
        <f t="shared" si="12"/>
        <v>60.17</v>
      </c>
      <c r="DM6" s="36">
        <f t="shared" si="12"/>
        <v>46.12</v>
      </c>
      <c r="DN6" s="36">
        <f t="shared" si="12"/>
        <v>47.44</v>
      </c>
      <c r="DO6" s="36">
        <f t="shared" si="12"/>
        <v>48.3</v>
      </c>
      <c r="DP6" s="36">
        <f t="shared" si="12"/>
        <v>45.14</v>
      </c>
      <c r="DQ6" s="36">
        <f t="shared" si="12"/>
        <v>45.85</v>
      </c>
      <c r="DR6" s="35" t="str">
        <f>IF(DR7="","",IF(DR7="-","【-】","【"&amp;SUBSTITUTE(TEXT(DR7,"#,##0.00"),"-","△")&amp;"】"))</f>
        <v>【48.85】</v>
      </c>
      <c r="DS6" s="36">
        <f>IF(DS7="",NA(),DS7)</f>
        <v>22.5</v>
      </c>
      <c r="DT6" s="36">
        <f t="shared" ref="DT6:EB6" si="13">IF(DT7="",NA(),DT7)</f>
        <v>25.59</v>
      </c>
      <c r="DU6" s="36">
        <f t="shared" si="13"/>
        <v>27.62</v>
      </c>
      <c r="DV6" s="36">
        <f t="shared" si="13"/>
        <v>26.68</v>
      </c>
      <c r="DW6" s="36">
        <f t="shared" si="13"/>
        <v>27.65</v>
      </c>
      <c r="DX6" s="36">
        <f t="shared" si="13"/>
        <v>9.86</v>
      </c>
      <c r="DY6" s="36">
        <f t="shared" si="13"/>
        <v>11.16</v>
      </c>
      <c r="DZ6" s="36">
        <f t="shared" si="13"/>
        <v>12.43</v>
      </c>
      <c r="EA6" s="36">
        <f t="shared" si="13"/>
        <v>13.58</v>
      </c>
      <c r="EB6" s="36">
        <f t="shared" si="13"/>
        <v>14.13</v>
      </c>
      <c r="EC6" s="35" t="str">
        <f>IF(EC7="","",IF(EC7="-","【-】","【"&amp;SUBSTITUTE(TEXT(EC7,"#,##0.00"),"-","△")&amp;"】"))</f>
        <v>【17.80】</v>
      </c>
      <c r="ED6" s="36">
        <f>IF(ED7="",NA(),ED7)</f>
        <v>0.39</v>
      </c>
      <c r="EE6" s="36">
        <f t="shared" ref="EE6:EM6" si="14">IF(EE7="",NA(),EE7)</f>
        <v>0.02</v>
      </c>
      <c r="EF6" s="36">
        <f t="shared" si="14"/>
        <v>0.66</v>
      </c>
      <c r="EG6" s="36">
        <f t="shared" si="14"/>
        <v>0.74</v>
      </c>
      <c r="EH6" s="36">
        <f t="shared" si="14"/>
        <v>0.33</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124630</v>
      </c>
      <c r="D7" s="38">
        <v>46</v>
      </c>
      <c r="E7" s="38">
        <v>1</v>
      </c>
      <c r="F7" s="38">
        <v>0</v>
      </c>
      <c r="G7" s="38">
        <v>1</v>
      </c>
      <c r="H7" s="38" t="s">
        <v>93</v>
      </c>
      <c r="I7" s="38" t="s">
        <v>94</v>
      </c>
      <c r="J7" s="38" t="s">
        <v>95</v>
      </c>
      <c r="K7" s="38" t="s">
        <v>96</v>
      </c>
      <c r="L7" s="38" t="s">
        <v>97</v>
      </c>
      <c r="M7" s="38" t="s">
        <v>98</v>
      </c>
      <c r="N7" s="39" t="s">
        <v>99</v>
      </c>
      <c r="O7" s="39">
        <v>62.65</v>
      </c>
      <c r="P7" s="39">
        <v>99.68</v>
      </c>
      <c r="Q7" s="39">
        <v>4914</v>
      </c>
      <c r="R7" s="39">
        <v>7879</v>
      </c>
      <c r="S7" s="39">
        <v>45.19</v>
      </c>
      <c r="T7" s="39">
        <v>174.35</v>
      </c>
      <c r="U7" s="39">
        <v>7796</v>
      </c>
      <c r="V7" s="39">
        <v>45.19</v>
      </c>
      <c r="W7" s="39">
        <v>172.52</v>
      </c>
      <c r="X7" s="39">
        <v>105.46</v>
      </c>
      <c r="Y7" s="39">
        <v>104.07</v>
      </c>
      <c r="Z7" s="39">
        <v>115.43</v>
      </c>
      <c r="AA7" s="39">
        <v>113.68</v>
      </c>
      <c r="AB7" s="39">
        <v>114</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205.99</v>
      </c>
      <c r="AU7" s="39">
        <v>203.43</v>
      </c>
      <c r="AV7" s="39">
        <v>223.36</v>
      </c>
      <c r="AW7" s="39">
        <v>228.98</v>
      </c>
      <c r="AX7" s="39">
        <v>244.99</v>
      </c>
      <c r="AY7" s="39">
        <v>434.72</v>
      </c>
      <c r="AZ7" s="39">
        <v>416.14</v>
      </c>
      <c r="BA7" s="39">
        <v>371.89</v>
      </c>
      <c r="BB7" s="39">
        <v>293.23</v>
      </c>
      <c r="BC7" s="39">
        <v>300.14</v>
      </c>
      <c r="BD7" s="39">
        <v>261.93</v>
      </c>
      <c r="BE7" s="39">
        <v>547.47</v>
      </c>
      <c r="BF7" s="39">
        <v>517.07000000000005</v>
      </c>
      <c r="BG7" s="39">
        <v>497.38</v>
      </c>
      <c r="BH7" s="39">
        <v>476.87</v>
      </c>
      <c r="BI7" s="39">
        <v>455.01</v>
      </c>
      <c r="BJ7" s="39">
        <v>495.76</v>
      </c>
      <c r="BK7" s="39">
        <v>487.22</v>
      </c>
      <c r="BL7" s="39">
        <v>483.11</v>
      </c>
      <c r="BM7" s="39">
        <v>542.29999999999995</v>
      </c>
      <c r="BN7" s="39">
        <v>566.65</v>
      </c>
      <c r="BO7" s="39">
        <v>270.45999999999998</v>
      </c>
      <c r="BP7" s="39">
        <v>65.760000000000005</v>
      </c>
      <c r="BQ7" s="39">
        <v>65.099999999999994</v>
      </c>
      <c r="BR7" s="39">
        <v>65.95</v>
      </c>
      <c r="BS7" s="39">
        <v>65.010000000000005</v>
      </c>
      <c r="BT7" s="39">
        <v>64.81</v>
      </c>
      <c r="BU7" s="39">
        <v>93.66</v>
      </c>
      <c r="BV7" s="39">
        <v>92.76</v>
      </c>
      <c r="BW7" s="39">
        <v>93.28</v>
      </c>
      <c r="BX7" s="39">
        <v>87.51</v>
      </c>
      <c r="BY7" s="39">
        <v>84.77</v>
      </c>
      <c r="BZ7" s="39">
        <v>103.91</v>
      </c>
      <c r="CA7" s="39">
        <v>428.63</v>
      </c>
      <c r="CB7" s="39">
        <v>432.64</v>
      </c>
      <c r="CC7" s="39">
        <v>427.69</v>
      </c>
      <c r="CD7" s="39">
        <v>435.05</v>
      </c>
      <c r="CE7" s="39">
        <v>437.19</v>
      </c>
      <c r="CF7" s="39">
        <v>208.21</v>
      </c>
      <c r="CG7" s="39">
        <v>208.67</v>
      </c>
      <c r="CH7" s="39">
        <v>208.29</v>
      </c>
      <c r="CI7" s="39">
        <v>218.42</v>
      </c>
      <c r="CJ7" s="39">
        <v>227.27</v>
      </c>
      <c r="CK7" s="39">
        <v>167.11</v>
      </c>
      <c r="CL7" s="39">
        <v>38.619999999999997</v>
      </c>
      <c r="CM7" s="39">
        <v>38.08</v>
      </c>
      <c r="CN7" s="39">
        <v>36.840000000000003</v>
      </c>
      <c r="CO7" s="39">
        <v>37.58</v>
      </c>
      <c r="CP7" s="39">
        <v>36.94</v>
      </c>
      <c r="CQ7" s="39">
        <v>49.22</v>
      </c>
      <c r="CR7" s="39">
        <v>49.08</v>
      </c>
      <c r="CS7" s="39">
        <v>49.32</v>
      </c>
      <c r="CT7" s="39">
        <v>50.24</v>
      </c>
      <c r="CU7" s="39">
        <v>50.29</v>
      </c>
      <c r="CV7" s="39">
        <v>60.27</v>
      </c>
      <c r="CW7" s="39">
        <v>83.07</v>
      </c>
      <c r="CX7" s="39">
        <v>83.73</v>
      </c>
      <c r="CY7" s="39">
        <v>86.55</v>
      </c>
      <c r="CZ7" s="39">
        <v>84.27</v>
      </c>
      <c r="DA7" s="39">
        <v>84.28</v>
      </c>
      <c r="DB7" s="39">
        <v>79.48</v>
      </c>
      <c r="DC7" s="39">
        <v>79.3</v>
      </c>
      <c r="DD7" s="39">
        <v>79.34</v>
      </c>
      <c r="DE7" s="39">
        <v>78.650000000000006</v>
      </c>
      <c r="DF7" s="39">
        <v>77.73</v>
      </c>
      <c r="DG7" s="39">
        <v>89.92</v>
      </c>
      <c r="DH7" s="39">
        <v>53.9</v>
      </c>
      <c r="DI7" s="39">
        <v>55.74</v>
      </c>
      <c r="DJ7" s="39">
        <v>57.16</v>
      </c>
      <c r="DK7" s="39">
        <v>58.65</v>
      </c>
      <c r="DL7" s="39">
        <v>60.17</v>
      </c>
      <c r="DM7" s="39">
        <v>46.12</v>
      </c>
      <c r="DN7" s="39">
        <v>47.44</v>
      </c>
      <c r="DO7" s="39">
        <v>48.3</v>
      </c>
      <c r="DP7" s="39">
        <v>45.14</v>
      </c>
      <c r="DQ7" s="39">
        <v>45.85</v>
      </c>
      <c r="DR7" s="39">
        <v>48.85</v>
      </c>
      <c r="DS7" s="39">
        <v>22.5</v>
      </c>
      <c r="DT7" s="39">
        <v>25.59</v>
      </c>
      <c r="DU7" s="39">
        <v>27.62</v>
      </c>
      <c r="DV7" s="39">
        <v>26.68</v>
      </c>
      <c r="DW7" s="39">
        <v>27.65</v>
      </c>
      <c r="DX7" s="39">
        <v>9.86</v>
      </c>
      <c r="DY7" s="39">
        <v>11.16</v>
      </c>
      <c r="DZ7" s="39">
        <v>12.43</v>
      </c>
      <c r="EA7" s="39">
        <v>13.58</v>
      </c>
      <c r="EB7" s="39">
        <v>14.13</v>
      </c>
      <c r="EC7" s="39">
        <v>17.8</v>
      </c>
      <c r="ED7" s="39">
        <v>0.39</v>
      </c>
      <c r="EE7" s="39">
        <v>0.02</v>
      </c>
      <c r="EF7" s="39">
        <v>0.66</v>
      </c>
      <c r="EG7" s="39">
        <v>0.74</v>
      </c>
      <c r="EH7" s="39">
        <v>0.33</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2020-01-16T10:53:15Z</cp:lastPrinted>
  <dcterms:created xsi:type="dcterms:W3CDTF">2019-12-05T04:13:21Z</dcterms:created>
  <dcterms:modified xsi:type="dcterms:W3CDTF">2020-02-18T06:19:19Z</dcterms:modified>
  <cp:category/>
</cp:coreProperties>
</file>