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6HzZzgqd6WHv2pFzYAxXGFO/IgnzOfafIK6nliNF9mrQHp65ory1/VYdrs+Pq1L8u1kQ3Zl7rYmi8Z+5kfEMCg==" workbookSaltValue="Yndpu5SgbeRNP8x07yhMRw==" workbookSpinCount="100000" lockStructure="1"/>
  <bookViews>
    <workbookView xWindow="825" yWindow="-105" windowWidth="23250" windowHeight="1257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AD8" i="4" s="1"/>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F85" i="4"/>
  <c r="BB10" i="4"/>
  <c r="AL10" i="4"/>
  <c r="W10" i="4"/>
  <c r="I10" i="4"/>
  <c r="BB8" i="4"/>
  <c r="AT8" i="4"/>
  <c r="AL8" i="4"/>
  <c r="W8" i="4"/>
  <c r="P8" i="4"/>
  <c r="B8" i="4"/>
  <c r="B6" i="4"/>
  <c r="C10" i="5" l="1"/>
  <c r="D10" i="5"/>
  <c r="E10" i="5"/>
  <c r="B10" i="5"/>
</calcChain>
</file>

<file path=xl/sharedStrings.xml><?xml version="1.0" encoding="utf-8"?>
<sst xmlns="http://schemas.openxmlformats.org/spreadsheetml/2006/main" count="223" uniqueCount="108">
  <si>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</si>
  <si>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</si>
  <si>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</si>
  <si>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</si>
  <si>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</si>
  <si>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</si>
  <si>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</si>
  <si>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</si>
  <si>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</si>
  <si>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</si>
  <si>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</si>
  <si>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</si>
  <si>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</si>
  <si>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</si>
  <si>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</si>
  <si>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</si>
  <si>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</si>
  <si>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</si>
  <si>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</si>
  <si>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</si>
  <si>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</si>
  <si>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</si>
  <si>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</si>
  <si>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</si>
  <si>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</si>
  <si>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</si>
  <si>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</si>
  <si>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</si>
  <si>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</si>
  <si>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</si>
  <si>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</si>
  <si>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</si>
  <si>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</si>
  <si>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</si>
  <si>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</si>
  <si>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</si>
  <si>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</si>
  <si>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</si>
  <si>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</si>
  <si>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</si>
  <si>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</si>
  <si>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</si>
  <si>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</si>
  <si>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</si>
  <si>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</si>
  <si>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</si>
  <si>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</si>
  <si>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</si>
  <si>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</si>
  <si>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</si>
  <si>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</si>
  <si>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</si>
  <si>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</si>
  <si>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</si>
  <si>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</si>
  <si>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</si>
  <si>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</si>
  <si>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</si>
  <si>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</si>
  <si>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</si>
  <si>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</si>
  <si>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</si>
  <si>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</si>
  <si>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</si>
  <si>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</si>
  <si>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</si>
  <si>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</si>
  <si>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</si>
  <si>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</si>
  <si>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</si>
  <si>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</si>
  <si>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</si>
  <si>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</si>
  <si>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</si>
  <si>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</si>
  <si>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</si>
  <si>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</si>
  <si>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</si>
  <si>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</si>
  <si>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</si>
  <si>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</si>
  <si>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</si>
  <si>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</si>
  <si>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</si>
  <si>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</si>
  <si>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</si>
  <si>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</si>
  <si>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</si>
  <si>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</si>
  <si>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</si>
  <si>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</si>
  <si>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</si>
  <si>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</si>
  <si>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東総広域水道企業団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</si>
  <si>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</si>
  <si>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</si>
  <si>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</si>
  <si>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</si>
  <si>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</si>
  <si>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</si>
  <si>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</si>
  <si>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</si>
  <si>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</si>
  <si>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</si>
  <si>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</si>
  <si>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この先、給水収益の伸びが期待できない中で送水管等施設の老朽化に伴う更新事業等に多額の費用を投資しなければならないことから、水道ビジョンや経営戦略等に基づき経費の削減はもとより、料金改定の時期等の検討等を考慮し、効率的な事業運営を行うことが必要と思われます。</t>
    <rPh sb="3" eb="4">
      <t>サキ</t>
    </rPh>
    <rPh sb="5" eb="9">
      <t>キュウスイシュウエキ</t>
    </rPh>
    <rPh sb="10" eb="11">
      <t>ノ</t>
    </rPh>
    <rPh sb="13" eb="15">
      <t>キタイ</t>
    </rPh>
    <rPh sb="19" eb="20">
      <t>ナカ</t>
    </rPh>
    <rPh sb="21" eb="24">
      <t>ソウスイカン</t>
    </rPh>
    <rPh sb="24" eb="25">
      <t>トウ</t>
    </rPh>
    <rPh sb="81" eb="83">
      <t>サクゲン</t>
    </rPh>
    <phoneticPr fontId="4"/>
  </si>
  <si>
    <t>　経常比率は100%を上回っており、累積欠損金も発生しておらず、また、流動比率も全国平均値を大幅に上回っており、短期的な債務に対する支払能力も問題ないことから、健全な経営が行われています。
　企業債残高対給水収益比率は平均値のおよそ３分の１程度と低くなっており、企業債残高の規模が類似団体に比べ小さいと思われます。
　今後、送水管更新事業が予定されており、企業債の借入高も増加することが見込まれ、企業債残高対給水収益比率も高くなるものと思われます。
　料金回収率は、100%を超えており効率的な経営が行われています。
　しかし、給水原価においては、平均値の約２倍と高くなっていることから、今後も経費の削減等を行い、効率性の高い事業運営を行いたいと思います。　
　施設利用率は、平均値を下回っております。これは、一日平均送水量の基となる送水量が各構成団体において、人口の減少等社会情勢の変化により建設当初予定していた水量よりもかなり低い状態で推移しているためです。
　人口減少等により、送水量の伸びは期待できず、今後の事業経営において大きな課題となっています。
　</t>
    <rPh sb="1" eb="3">
      <t>ケイジョウ</t>
    </rPh>
    <rPh sb="3" eb="5">
      <t>ヒリツ</t>
    </rPh>
    <rPh sb="11" eb="13">
      <t>ウワマワ</t>
    </rPh>
    <rPh sb="18" eb="20">
      <t>ルイセキ</t>
    </rPh>
    <rPh sb="20" eb="23">
      <t>ケッソンキン</t>
    </rPh>
    <rPh sb="24" eb="26">
      <t>ハッセイ</t>
    </rPh>
    <rPh sb="35" eb="37">
      <t>リュウドウ</t>
    </rPh>
    <rPh sb="37" eb="39">
      <t>ヒリツ</t>
    </rPh>
    <rPh sb="40" eb="42">
      <t>ゼンコク</t>
    </rPh>
    <rPh sb="42" eb="44">
      <t>ヘイキン</t>
    </rPh>
    <rPh sb="44" eb="45">
      <t>アタイ</t>
    </rPh>
    <rPh sb="46" eb="48">
      <t>オオハバ</t>
    </rPh>
    <rPh sb="49" eb="51">
      <t>ウワマワ</t>
    </rPh>
    <rPh sb="56" eb="58">
      <t>タンキ</t>
    </rPh>
    <rPh sb="58" eb="59">
      <t>テキ</t>
    </rPh>
    <rPh sb="60" eb="62">
      <t>サイム</t>
    </rPh>
    <rPh sb="63" eb="64">
      <t>タイ</t>
    </rPh>
    <rPh sb="66" eb="68">
      <t>シハラ</t>
    </rPh>
    <rPh sb="68" eb="70">
      <t>ノウリョク</t>
    </rPh>
    <rPh sb="71" eb="73">
      <t>モンダイ</t>
    </rPh>
    <rPh sb="80" eb="82">
      <t>ケンゼン</t>
    </rPh>
    <rPh sb="83" eb="85">
      <t>ケイエイ</t>
    </rPh>
    <rPh sb="86" eb="87">
      <t>オコナ</t>
    </rPh>
    <rPh sb="96" eb="99">
      <t>キギョウサイ</t>
    </rPh>
    <rPh sb="99" eb="101">
      <t>ザンダカ</t>
    </rPh>
    <rPh sb="101" eb="102">
      <t>タイ</t>
    </rPh>
    <rPh sb="102" eb="104">
      <t>キュウスイ</t>
    </rPh>
    <rPh sb="104" eb="106">
      <t>シュウエキ</t>
    </rPh>
    <rPh sb="106" eb="108">
      <t>ヒリツ</t>
    </rPh>
    <rPh sb="109" eb="111">
      <t>ヘイキン</t>
    </rPh>
    <rPh sb="111" eb="112">
      <t>アタイ</t>
    </rPh>
    <rPh sb="117" eb="118">
      <t>ブン</t>
    </rPh>
    <rPh sb="120" eb="122">
      <t>テイド</t>
    </rPh>
    <rPh sb="123" eb="124">
      <t>ヒク</t>
    </rPh>
    <rPh sb="313" eb="315">
      <t>ジギョウ</t>
    </rPh>
    <rPh sb="315" eb="317">
      <t>ウンエイ</t>
    </rPh>
    <rPh sb="318" eb="319">
      <t>オコナ</t>
    </rPh>
    <rPh sb="331" eb="333">
      <t>シセツ</t>
    </rPh>
    <rPh sb="333" eb="335">
      <t>リヨウ</t>
    </rPh>
    <rPh sb="335" eb="336">
      <t>リツ</t>
    </rPh>
    <rPh sb="338" eb="341">
      <t>ヘイキンチ</t>
    </rPh>
    <rPh sb="342" eb="343">
      <t>シタ</t>
    </rPh>
    <rPh sb="343" eb="344">
      <t>マワ</t>
    </rPh>
    <rPh sb="355" eb="357">
      <t>イチニチ</t>
    </rPh>
    <phoneticPr fontId="4"/>
  </si>
  <si>
    <t>　管路経年化率は、２倍強と平均値を大きく上回っており、法定耐用年数を超え老朽化がかなり進んでいることを示しています。
　また、管路更新率は、前年度に引き続き更新工事がなかったことからゼロとなっています。
　しかし、主幹線及び西幹線については、地盤があまり強固でない所を通っているため、耐震性の観点やボルト等の腐食箇所もあるため、今後計画的に更新を予定しています。
　また、浄水場の各設備についても、機械・電気設備は耐用年数が経過し、老朽化も著しく、修理用部品の調達が困難になっているため、これらの施設についても計画的に更新を予定しています。</t>
    <rPh sb="1" eb="2">
      <t>カン</t>
    </rPh>
    <rPh sb="3" eb="6">
      <t>ケイネンカ</t>
    </rPh>
    <rPh sb="6" eb="7">
      <t>リツ</t>
    </rPh>
    <rPh sb="10" eb="12">
      <t>バイキョウ</t>
    </rPh>
    <rPh sb="13" eb="16">
      <t>ヘイキンチ</t>
    </rPh>
    <rPh sb="17" eb="18">
      <t>オオ</t>
    </rPh>
    <rPh sb="20" eb="22">
      <t>ウワマワ</t>
    </rPh>
    <rPh sb="27" eb="29">
      <t>ホウテイ</t>
    </rPh>
    <rPh sb="29" eb="31">
      <t>タイヨウ</t>
    </rPh>
    <rPh sb="31" eb="33">
      <t>ネンスウ</t>
    </rPh>
    <rPh sb="34" eb="35">
      <t>コ</t>
    </rPh>
    <rPh sb="36" eb="39">
      <t>ロウキュウカ</t>
    </rPh>
    <rPh sb="43" eb="44">
      <t>スス</t>
    </rPh>
    <rPh sb="51" eb="52">
      <t>シメ</t>
    </rPh>
    <rPh sb="63" eb="64">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</si>
</sst>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formatCode="#,##0.00;&quot;△&quot;#,##0.00;&quot;-&quot;">
                  <c:v>10.23</c:v>
                </c:pt>
                <c:pt idx="3">
                  <c:v>0</c:v>
                </c:pt>
                <c:pt idx="4">
                  <c:v>0</c:v>
                </c:pt>
              </c:numCache>
            </c:numRef>
          </c:val>
          <c:extLst>
            <c:ext xmlns:c16="http://schemas.microsoft.com/office/drawing/2014/chart" uri="{C3380CC4-5D6E-409C-BE32-E72D297353CC}">
              <c16:uniqueId val="{00000000-BAE0-4CE0-A135-2716C295255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BAE0-4CE0-A135-2716C295255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56.75</c:v>
                </c:pt>
                <c:pt idx="1">
                  <c:v>56.84</c:v>
                </c:pt>
                <c:pt idx="2">
                  <c:v>57.21</c:v>
                </c:pt>
                <c:pt idx="3">
                  <c:v>58.41</c:v>
                </c:pt>
                <c:pt idx="4">
                  <c:v>59.49</c:v>
                </c:pt>
              </c:numCache>
            </c:numRef>
          </c:val>
          <c:extLst>
            <c:ext xmlns:c16="http://schemas.microsoft.com/office/drawing/2014/chart" uri="{C3380CC4-5D6E-409C-BE32-E72D297353CC}">
              <c16:uniqueId val="{00000000-EA96-489E-A322-B7A362B2465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EA96-489E-A322-B7A362B2465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99.39</c:v>
                </c:pt>
                <c:pt idx="1">
                  <c:v>99.33</c:v>
                </c:pt>
                <c:pt idx="2">
                  <c:v>99.4</c:v>
                </c:pt>
                <c:pt idx="3">
                  <c:v>99.41</c:v>
                </c:pt>
                <c:pt idx="4">
                  <c:v>99.31</c:v>
                </c:pt>
              </c:numCache>
            </c:numRef>
          </c:val>
          <c:extLst>
            <c:ext xmlns:c16="http://schemas.microsoft.com/office/drawing/2014/chart" uri="{C3380CC4-5D6E-409C-BE32-E72D297353CC}">
              <c16:uniqueId val="{00000000-47C2-4D11-9CE5-9BAA3C0E583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47C2-4D11-9CE5-9BAA3C0E583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117.84</c:v>
                </c:pt>
                <c:pt idx="1">
                  <c:v>114.21</c:v>
                </c:pt>
                <c:pt idx="2">
                  <c:v>127.61</c:v>
                </c:pt>
                <c:pt idx="3">
                  <c:v>120.85</c:v>
                </c:pt>
                <c:pt idx="4">
                  <c:v>113.36</c:v>
                </c:pt>
              </c:numCache>
            </c:numRef>
          </c:val>
          <c:extLst>
            <c:ext xmlns:c16="http://schemas.microsoft.com/office/drawing/2014/chart" uri="{C3380CC4-5D6E-409C-BE32-E72D297353CC}">
              <c16:uniqueId val="{00000000-D631-4C96-99E2-E0F210E571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D631-4C96-99E2-E0F210E571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51.73</c:v>
                </c:pt>
                <c:pt idx="1">
                  <c:v>53.54</c:v>
                </c:pt>
                <c:pt idx="2">
                  <c:v>51.61</c:v>
                </c:pt>
                <c:pt idx="3">
                  <c:v>51.69</c:v>
                </c:pt>
                <c:pt idx="4">
                  <c:v>51.83</c:v>
                </c:pt>
              </c:numCache>
            </c:numRef>
          </c:val>
          <c:extLst>
            <c:ext xmlns:c16="http://schemas.microsoft.com/office/drawing/2014/chart" uri="{C3380CC4-5D6E-409C-BE32-E72D297353CC}">
              <c16:uniqueId val="{00000000-7621-42D0-9552-BF8BAC480C8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7621-42D0-9552-BF8BAC480C8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25.34</c:v>
                </c:pt>
                <c:pt idx="3" formatCode="#,##0.00;&quot;△&quot;#,##0.00;&quot;-&quot;">
                  <c:v>50.83</c:v>
                </c:pt>
                <c:pt idx="4" formatCode="#,##0.00;&quot;△&quot;#,##0.00;&quot;-&quot;">
                  <c:v>54.22</c:v>
                </c:pt>
              </c:numCache>
            </c:numRef>
          </c:val>
          <c:extLst>
            <c:ext xmlns:c16="http://schemas.microsoft.com/office/drawing/2014/chart" uri="{C3380CC4-5D6E-409C-BE32-E72D297353CC}">
              <c16:uniqueId val="{00000000-E136-42E2-8D88-EB51F7522B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E136-42E2-8D88-EB51F7522B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62-4DB3-8EF8-EB5CF189ADD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5B62-4DB3-8EF8-EB5CF189ADD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3032.1</c:v>
                </c:pt>
                <c:pt idx="1">
                  <c:v>3341.39</c:v>
                </c:pt>
                <c:pt idx="2">
                  <c:v>3380.21</c:v>
                </c:pt>
                <c:pt idx="3">
                  <c:v>3242.57</c:v>
                </c:pt>
                <c:pt idx="4">
                  <c:v>3386.32</c:v>
                </c:pt>
              </c:numCache>
            </c:numRef>
          </c:val>
          <c:extLst>
            <c:ext xmlns:c16="http://schemas.microsoft.com/office/drawing/2014/chart" uri="{C3380CC4-5D6E-409C-BE32-E72D297353CC}">
              <c16:uniqueId val="{00000000-A255-44A7-98B2-189E853C20F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A255-44A7-98B2-189E853C20F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111.64</c:v>
                </c:pt>
                <c:pt idx="1">
                  <c:v>107.44</c:v>
                </c:pt>
                <c:pt idx="2">
                  <c:v>103.13</c:v>
                </c:pt>
                <c:pt idx="3">
                  <c:v>106.79</c:v>
                </c:pt>
                <c:pt idx="4">
                  <c:v>111.84</c:v>
                </c:pt>
              </c:numCache>
            </c:numRef>
          </c:val>
          <c:extLst>
            <c:ext xmlns:c16="http://schemas.microsoft.com/office/drawing/2014/chart" uri="{C3380CC4-5D6E-409C-BE32-E72D297353CC}">
              <c16:uniqueId val="{00000000-F218-477C-8E86-1F59FCBE36C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F218-477C-8E86-1F59FCBE36C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118.58</c:v>
                </c:pt>
                <c:pt idx="1">
                  <c:v>114.67</c:v>
                </c:pt>
                <c:pt idx="2">
                  <c:v>129.18</c:v>
                </c:pt>
                <c:pt idx="3">
                  <c:v>121.85</c:v>
                </c:pt>
                <c:pt idx="4">
                  <c:v>113.81</c:v>
                </c:pt>
              </c:numCache>
            </c:numRef>
          </c:val>
          <c:extLst>
            <c:ext xmlns:c16="http://schemas.microsoft.com/office/drawing/2014/chart" uri="{C3380CC4-5D6E-409C-BE32-E72D297353CC}">
              <c16:uniqueId val="{00000000-74AD-436B-8842-D57F59E63C5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74AD-436B-8842-D57F59E63C5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141.62</c:v>
                </c:pt>
                <c:pt idx="1">
                  <c:v>146.05000000000001</c:v>
                </c:pt>
                <c:pt idx="2">
                  <c:v>129.22</c:v>
                </c:pt>
                <c:pt idx="3">
                  <c:v>134.9</c:v>
                </c:pt>
                <c:pt idx="4">
                  <c:v>142.63</c:v>
                </c:pt>
              </c:numCache>
            </c:numRef>
          </c:val>
          <c:extLst>
            <c:ext xmlns:c16="http://schemas.microsoft.com/office/drawing/2014/chart" uri="{C3380CC4-5D6E-409C-BE32-E72D297353CC}">
              <c16:uniqueId val="{00000000-62E2-4562-ABD8-A24FE131EE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62E2-4562-ABD8-A24FE131EE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東総広域水道企業団</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用水供給事業</v>
      </c>
      <c r="Q8" s="82"/>
      <c r="R8" s="82"/>
      <c r="S8" s="82"/>
      <c r="T8" s="82"/>
      <c r="U8" s="82"/>
      <c r="V8" s="82"/>
      <c r="W8" s="82" t="str">
        <f>データ!$L$6</f>
        <v>B</v>
      </c>
      <c r="X8" s="82"/>
      <c r="Y8" s="82"/>
      <c r="Z8" s="82"/>
      <c r="AA8" s="82"/>
      <c r="AB8" s="82"/>
      <c r="AC8" s="82"/>
      <c r="AD8" s="82" t="str">
        <f>データ!$M$6</f>
        <v>その他</v>
      </c>
      <c r="AE8" s="82"/>
      <c r="AF8" s="82"/>
      <c r="AG8" s="82"/>
      <c r="AH8" s="82"/>
      <c r="AI8" s="82"/>
      <c r="AJ8" s="82"/>
      <c r="AK8" s="4"/>
      <c r="AL8" s="70" t="str">
        <f>データ!$R$6</f>
        <v>-</v>
      </c>
      <c r="AM8" s="70"/>
      <c r="AN8" s="70"/>
      <c r="AO8" s="70"/>
      <c r="AP8" s="70"/>
      <c r="AQ8" s="70"/>
      <c r="AR8" s="70"/>
      <c r="AS8" s="70"/>
      <c r="AT8" s="66" t="str">
        <f>データ!$S$6</f>
        <v>-</v>
      </c>
      <c r="AU8" s="67"/>
      <c r="AV8" s="67"/>
      <c r="AW8" s="67"/>
      <c r="AX8" s="67"/>
      <c r="AY8" s="67"/>
      <c r="AZ8" s="67"/>
      <c r="BA8" s="67"/>
      <c r="BB8" s="69" t="str">
        <f>データ!$T$6</f>
        <v>-</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87.16</v>
      </c>
      <c r="J10" s="67"/>
      <c r="K10" s="67"/>
      <c r="L10" s="67"/>
      <c r="M10" s="67"/>
      <c r="N10" s="67"/>
      <c r="O10" s="68"/>
      <c r="P10" s="69">
        <f>データ!$P$6</f>
        <v>92.2</v>
      </c>
      <c r="Q10" s="69"/>
      <c r="R10" s="69"/>
      <c r="S10" s="69"/>
      <c r="T10" s="69"/>
      <c r="U10" s="69"/>
      <c r="V10" s="69"/>
      <c r="W10" s="70">
        <f>データ!$Q$6</f>
        <v>0</v>
      </c>
      <c r="X10" s="70"/>
      <c r="Y10" s="70"/>
      <c r="Z10" s="70"/>
      <c r="AA10" s="70"/>
      <c r="AB10" s="70"/>
      <c r="AC10" s="70"/>
      <c r="AD10" s="2"/>
      <c r="AE10" s="2"/>
      <c r="AF10" s="2"/>
      <c r="AG10" s="2"/>
      <c r="AH10" s="4"/>
      <c r="AI10" s="4"/>
      <c r="AJ10" s="4"/>
      <c r="AK10" s="4"/>
      <c r="AL10" s="70">
        <f>データ!$U$6</f>
        <v>129656</v>
      </c>
      <c r="AM10" s="70"/>
      <c r="AN10" s="70"/>
      <c r="AO10" s="70"/>
      <c r="AP10" s="70"/>
      <c r="AQ10" s="70"/>
      <c r="AR10" s="70"/>
      <c r="AS10" s="70"/>
      <c r="AT10" s="66">
        <f>データ!$V$6</f>
        <v>223.21</v>
      </c>
      <c r="AU10" s="67"/>
      <c r="AV10" s="67"/>
      <c r="AW10" s="67"/>
      <c r="AX10" s="67"/>
      <c r="AY10" s="67"/>
      <c r="AZ10" s="67"/>
      <c r="BA10" s="67"/>
      <c r="BB10" s="69">
        <f>データ!$W$6</f>
        <v>580.87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w6cvorcvkvW9/y6kQpD9uo5CBlKOwE9IY363qc5DqcACIubQRIFvUd41WiQeYcSi1qsDzu1eA6UpXus1eWEHQQ==" saltValue="v9V2Rv7Uik37TvqpuUMY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128767</v>
      </c>
      <c r="D6" s="34">
        <f t="shared" si="3"/>
        <v>46</v>
      </c>
      <c r="E6" s="34">
        <f t="shared" si="3"/>
        <v>1</v>
      </c>
      <c r="F6" s="34">
        <f t="shared" si="3"/>
        <v>0</v>
      </c>
      <c r="G6" s="34">
        <f t="shared" si="3"/>
        <v>2</v>
      </c>
      <c r="H6" s="34" t="str">
        <f t="shared" si="3"/>
        <v>千葉県　東総広域水道企業団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87.16</v>
      </c>
      <c r="P6" s="35">
        <f t="shared" si="3"/>
        <v>92.2</v>
      </c>
      <c r="Q6" s="35">
        <f t="shared" si="3"/>
        <v>0</v>
      </c>
      <c r="R6" s="35" t="str">
        <f t="shared" si="3"/>
        <v>-</v>
      </c>
      <c r="S6" s="35" t="str">
        <f t="shared" si="3"/>
        <v>-</v>
      </c>
      <c r="T6" s="35" t="str">
        <f t="shared" si="3"/>
        <v>-</v>
      </c>
      <c r="U6" s="35">
        <f t="shared" si="3"/>
        <v>129656</v>
      </c>
      <c r="V6" s="35">
        <f t="shared" si="3"/>
        <v>223.21</v>
      </c>
      <c r="W6" s="35">
        <f t="shared" si="3"/>
        <v>580.87</v>
      </c>
      <c r="X6" s="36">
        <f>IF(X7="",NA(),X7)</f>
        <v>117.84</v>
      </c>
      <c r="Y6" s="36">
        <f t="shared" ref="Y6:AG6" si="4">IF(Y7="",NA(),Y7)</f>
        <v>114.21</v>
      </c>
      <c r="Z6" s="36">
        <f t="shared" si="4"/>
        <v>127.61</v>
      </c>
      <c r="AA6" s="36">
        <f t="shared" si="4"/>
        <v>120.85</v>
      </c>
      <c r="AB6" s="36">
        <f t="shared" si="4"/>
        <v>113.36</v>
      </c>
      <c r="AC6" s="36">
        <f t="shared" si="4"/>
        <v>113.47</v>
      </c>
      <c r="AD6" s="36">
        <f t="shared" si="4"/>
        <v>113.33</v>
      </c>
      <c r="AE6" s="36">
        <f t="shared" si="4"/>
        <v>114.05</v>
      </c>
      <c r="AF6" s="36">
        <f t="shared" si="4"/>
        <v>114.26</v>
      </c>
      <c r="AG6" s="36">
        <f t="shared" si="4"/>
        <v>112.98</v>
      </c>
      <c r="AH6" s="35" t="str">
        <f>IF(AH7="","",IF(AH7="-","【-】","【"&amp;SUBSTITUTE(TEXT(AH7,"#,##0.00"),"-","△")&amp;"】"))</f>
        <v>【112.98】</v>
      </c>
      <c r="AI6" s="35">
        <f>IF(AI7="",NA(),AI7)</f>
        <v>0</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3032.1</v>
      </c>
      <c r="AU6" s="36">
        <f t="shared" ref="AU6:BC6" si="6">IF(AU7="",NA(),AU7)</f>
        <v>3341.39</v>
      </c>
      <c r="AV6" s="36">
        <f t="shared" si="6"/>
        <v>3380.21</v>
      </c>
      <c r="AW6" s="36">
        <f t="shared" si="6"/>
        <v>3242.57</v>
      </c>
      <c r="AX6" s="36">
        <f t="shared" si="6"/>
        <v>3386.32</v>
      </c>
      <c r="AY6" s="36">
        <f t="shared" si="6"/>
        <v>200.22</v>
      </c>
      <c r="AZ6" s="36">
        <f t="shared" si="6"/>
        <v>212.95</v>
      </c>
      <c r="BA6" s="36">
        <f t="shared" si="6"/>
        <v>224.41</v>
      </c>
      <c r="BB6" s="36">
        <f t="shared" si="6"/>
        <v>243.44</v>
      </c>
      <c r="BC6" s="36">
        <f t="shared" si="6"/>
        <v>258.49</v>
      </c>
      <c r="BD6" s="35" t="str">
        <f>IF(BD7="","",IF(BD7="-","【-】","【"&amp;SUBSTITUTE(TEXT(BD7,"#,##0.00"),"-","△")&amp;"】"))</f>
        <v>【258.49】</v>
      </c>
      <c r="BE6" s="36">
        <f>IF(BE7="",NA(),BE7)</f>
        <v>111.64</v>
      </c>
      <c r="BF6" s="36">
        <f t="shared" ref="BF6:BN6" si="7">IF(BF7="",NA(),BF7)</f>
        <v>107.44</v>
      </c>
      <c r="BG6" s="36">
        <f t="shared" si="7"/>
        <v>103.13</v>
      </c>
      <c r="BH6" s="36">
        <f t="shared" si="7"/>
        <v>106.79</v>
      </c>
      <c r="BI6" s="36">
        <f t="shared" si="7"/>
        <v>111.84</v>
      </c>
      <c r="BJ6" s="36">
        <f t="shared" si="7"/>
        <v>351.06</v>
      </c>
      <c r="BK6" s="36">
        <f t="shared" si="7"/>
        <v>333.48</v>
      </c>
      <c r="BL6" s="36">
        <f t="shared" si="7"/>
        <v>320.31</v>
      </c>
      <c r="BM6" s="36">
        <f t="shared" si="7"/>
        <v>303.26</v>
      </c>
      <c r="BN6" s="36">
        <f t="shared" si="7"/>
        <v>290.31</v>
      </c>
      <c r="BO6" s="35" t="str">
        <f>IF(BO7="","",IF(BO7="-","【-】","【"&amp;SUBSTITUTE(TEXT(BO7,"#,##0.00"),"-","△")&amp;"】"))</f>
        <v>【290.31】</v>
      </c>
      <c r="BP6" s="36">
        <f>IF(BP7="",NA(),BP7)</f>
        <v>118.58</v>
      </c>
      <c r="BQ6" s="36">
        <f t="shared" ref="BQ6:BY6" si="8">IF(BQ7="",NA(),BQ7)</f>
        <v>114.67</v>
      </c>
      <c r="BR6" s="36">
        <f t="shared" si="8"/>
        <v>129.18</v>
      </c>
      <c r="BS6" s="36">
        <f t="shared" si="8"/>
        <v>121.85</v>
      </c>
      <c r="BT6" s="36">
        <f t="shared" si="8"/>
        <v>113.81</v>
      </c>
      <c r="BU6" s="36">
        <f t="shared" si="8"/>
        <v>112.92</v>
      </c>
      <c r="BV6" s="36">
        <f t="shared" si="8"/>
        <v>112.81</v>
      </c>
      <c r="BW6" s="36">
        <f t="shared" si="8"/>
        <v>113.88</v>
      </c>
      <c r="BX6" s="36">
        <f t="shared" si="8"/>
        <v>114.14</v>
      </c>
      <c r="BY6" s="36">
        <f t="shared" si="8"/>
        <v>112.83</v>
      </c>
      <c r="BZ6" s="35" t="str">
        <f>IF(BZ7="","",IF(BZ7="-","【-】","【"&amp;SUBSTITUTE(TEXT(BZ7,"#,##0.00"),"-","△")&amp;"】"))</f>
        <v>【112.83】</v>
      </c>
      <c r="CA6" s="36">
        <f>IF(CA7="",NA(),CA7)</f>
        <v>141.62</v>
      </c>
      <c r="CB6" s="36">
        <f t="shared" ref="CB6:CJ6" si="9">IF(CB7="",NA(),CB7)</f>
        <v>146.05000000000001</v>
      </c>
      <c r="CC6" s="36">
        <f t="shared" si="9"/>
        <v>129.22</v>
      </c>
      <c r="CD6" s="36">
        <f t="shared" si="9"/>
        <v>134.9</v>
      </c>
      <c r="CE6" s="36">
        <f t="shared" si="9"/>
        <v>142.63</v>
      </c>
      <c r="CF6" s="36">
        <f t="shared" si="9"/>
        <v>75.3</v>
      </c>
      <c r="CG6" s="36">
        <f t="shared" si="9"/>
        <v>75.3</v>
      </c>
      <c r="CH6" s="36">
        <f t="shared" si="9"/>
        <v>74.02</v>
      </c>
      <c r="CI6" s="36">
        <f t="shared" si="9"/>
        <v>73.03</v>
      </c>
      <c r="CJ6" s="36">
        <f t="shared" si="9"/>
        <v>73.86</v>
      </c>
      <c r="CK6" s="35" t="str">
        <f>IF(CK7="","",IF(CK7="-","【-】","【"&amp;SUBSTITUTE(TEXT(CK7,"#,##0.00"),"-","△")&amp;"】"))</f>
        <v>【73.86】</v>
      </c>
      <c r="CL6" s="36">
        <f>IF(CL7="",NA(),CL7)</f>
        <v>56.75</v>
      </c>
      <c r="CM6" s="36">
        <f t="shared" ref="CM6:CU6" si="10">IF(CM7="",NA(),CM7)</f>
        <v>56.84</v>
      </c>
      <c r="CN6" s="36">
        <f t="shared" si="10"/>
        <v>57.21</v>
      </c>
      <c r="CO6" s="36">
        <f t="shared" si="10"/>
        <v>58.41</v>
      </c>
      <c r="CP6" s="36">
        <f t="shared" si="10"/>
        <v>59.49</v>
      </c>
      <c r="CQ6" s="36">
        <f t="shared" si="10"/>
        <v>62.69</v>
      </c>
      <c r="CR6" s="36">
        <f t="shared" si="10"/>
        <v>61.82</v>
      </c>
      <c r="CS6" s="36">
        <f t="shared" si="10"/>
        <v>61.66</v>
      </c>
      <c r="CT6" s="36">
        <f t="shared" si="10"/>
        <v>62.19</v>
      </c>
      <c r="CU6" s="36">
        <f t="shared" si="10"/>
        <v>61.77</v>
      </c>
      <c r="CV6" s="35" t="str">
        <f>IF(CV7="","",IF(CV7="-","【-】","【"&amp;SUBSTITUTE(TEXT(CV7,"#,##0.00"),"-","△")&amp;"】"))</f>
        <v>【61.77】</v>
      </c>
      <c r="CW6" s="36">
        <f>IF(CW7="",NA(),CW7)</f>
        <v>99.39</v>
      </c>
      <c r="CX6" s="36">
        <f t="shared" ref="CX6:DF6" si="11">IF(CX7="",NA(),CX7)</f>
        <v>99.33</v>
      </c>
      <c r="CY6" s="36">
        <f t="shared" si="11"/>
        <v>99.4</v>
      </c>
      <c r="CZ6" s="36">
        <f t="shared" si="11"/>
        <v>99.41</v>
      </c>
      <c r="DA6" s="36">
        <f t="shared" si="11"/>
        <v>99.31</v>
      </c>
      <c r="DB6" s="36">
        <f t="shared" si="11"/>
        <v>100.12</v>
      </c>
      <c r="DC6" s="36">
        <f t="shared" si="11"/>
        <v>100.03</v>
      </c>
      <c r="DD6" s="36">
        <f t="shared" si="11"/>
        <v>100.05</v>
      </c>
      <c r="DE6" s="36">
        <f t="shared" si="11"/>
        <v>100.05</v>
      </c>
      <c r="DF6" s="36">
        <f t="shared" si="11"/>
        <v>100.08</v>
      </c>
      <c r="DG6" s="35" t="str">
        <f>IF(DG7="","",IF(DG7="-","【-】","【"&amp;SUBSTITUTE(TEXT(DG7,"#,##0.00"),"-","△")&amp;"】"))</f>
        <v>【100.08】</v>
      </c>
      <c r="DH6" s="36">
        <f>IF(DH7="",NA(),DH7)</f>
        <v>51.73</v>
      </c>
      <c r="DI6" s="36">
        <f t="shared" ref="DI6:DQ6" si="12">IF(DI7="",NA(),DI7)</f>
        <v>53.54</v>
      </c>
      <c r="DJ6" s="36">
        <f t="shared" si="12"/>
        <v>51.61</v>
      </c>
      <c r="DK6" s="36">
        <f t="shared" si="12"/>
        <v>51.69</v>
      </c>
      <c r="DL6" s="36">
        <f t="shared" si="12"/>
        <v>51.83</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6">
        <f t="shared" si="13"/>
        <v>25.34</v>
      </c>
      <c r="DV6" s="36">
        <f t="shared" si="13"/>
        <v>50.83</v>
      </c>
      <c r="DW6" s="36">
        <f t="shared" si="13"/>
        <v>54.22</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6">
        <f t="shared" si="14"/>
        <v>10.23</v>
      </c>
      <c r="EG6" s="35">
        <f t="shared" si="14"/>
        <v>0</v>
      </c>
      <c r="EH6" s="35">
        <f t="shared" si="14"/>
        <v>0</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128767</v>
      </c>
      <c r="D7" s="38">
        <v>46</v>
      </c>
      <c r="E7" s="38">
        <v>1</v>
      </c>
      <c r="F7" s="38">
        <v>0</v>
      </c>
      <c r="G7" s="38">
        <v>2</v>
      </c>
      <c r="H7" s="38" t="s">
        <v>93</v>
      </c>
      <c r="I7" s="38" t="s">
        <v>94</v>
      </c>
      <c r="J7" s="38" t="s">
        <v>95</v>
      </c>
      <c r="K7" s="38" t="s">
        <v>96</v>
      </c>
      <c r="L7" s="38" t="s">
        <v>97</v>
      </c>
      <c r="M7" s="38" t="s">
        <v>98</v>
      </c>
      <c r="N7" s="39" t="s">
        <v>99</v>
      </c>
      <c r="O7" s="39">
        <v>87.16</v>
      </c>
      <c r="P7" s="39">
        <v>92.2</v>
      </c>
      <c r="Q7" s="39">
        <v>0</v>
      </c>
      <c r="R7" s="39" t="s">
        <v>99</v>
      </c>
      <c r="S7" s="39" t="s">
        <v>99</v>
      </c>
      <c r="T7" s="39" t="s">
        <v>99</v>
      </c>
      <c r="U7" s="39">
        <v>129656</v>
      </c>
      <c r="V7" s="39">
        <v>223.21</v>
      </c>
      <c r="W7" s="39">
        <v>580.87</v>
      </c>
      <c r="X7" s="39">
        <v>117.84</v>
      </c>
      <c r="Y7" s="39">
        <v>114.21</v>
      </c>
      <c r="Z7" s="39">
        <v>127.61</v>
      </c>
      <c r="AA7" s="39">
        <v>120.85</v>
      </c>
      <c r="AB7" s="39">
        <v>113.36</v>
      </c>
      <c r="AC7" s="39">
        <v>113.47</v>
      </c>
      <c r="AD7" s="39">
        <v>113.33</v>
      </c>
      <c r="AE7" s="39">
        <v>114.05</v>
      </c>
      <c r="AF7" s="39">
        <v>114.26</v>
      </c>
      <c r="AG7" s="39">
        <v>112.98</v>
      </c>
      <c r="AH7" s="39">
        <v>112.98</v>
      </c>
      <c r="AI7" s="39">
        <v>0</v>
      </c>
      <c r="AJ7" s="39">
        <v>0</v>
      </c>
      <c r="AK7" s="39">
        <v>0</v>
      </c>
      <c r="AL7" s="39">
        <v>0</v>
      </c>
      <c r="AM7" s="39">
        <v>0</v>
      </c>
      <c r="AN7" s="39">
        <v>16.89</v>
      </c>
      <c r="AO7" s="39">
        <v>17.39</v>
      </c>
      <c r="AP7" s="39">
        <v>12.65</v>
      </c>
      <c r="AQ7" s="39">
        <v>10.58</v>
      </c>
      <c r="AR7" s="39">
        <v>10.49</v>
      </c>
      <c r="AS7" s="39">
        <v>10.49</v>
      </c>
      <c r="AT7" s="39">
        <v>3032.1</v>
      </c>
      <c r="AU7" s="39">
        <v>3341.39</v>
      </c>
      <c r="AV7" s="39">
        <v>3380.21</v>
      </c>
      <c r="AW7" s="39">
        <v>3242.57</v>
      </c>
      <c r="AX7" s="39">
        <v>3386.32</v>
      </c>
      <c r="AY7" s="39">
        <v>200.22</v>
      </c>
      <c r="AZ7" s="39">
        <v>212.95</v>
      </c>
      <c r="BA7" s="39">
        <v>224.41</v>
      </c>
      <c r="BB7" s="39">
        <v>243.44</v>
      </c>
      <c r="BC7" s="39">
        <v>258.49</v>
      </c>
      <c r="BD7" s="39">
        <v>258.49</v>
      </c>
      <c r="BE7" s="39">
        <v>111.64</v>
      </c>
      <c r="BF7" s="39">
        <v>107.44</v>
      </c>
      <c r="BG7" s="39">
        <v>103.13</v>
      </c>
      <c r="BH7" s="39">
        <v>106.79</v>
      </c>
      <c r="BI7" s="39">
        <v>111.84</v>
      </c>
      <c r="BJ7" s="39">
        <v>351.06</v>
      </c>
      <c r="BK7" s="39">
        <v>333.48</v>
      </c>
      <c r="BL7" s="39">
        <v>320.31</v>
      </c>
      <c r="BM7" s="39">
        <v>303.26</v>
      </c>
      <c r="BN7" s="39">
        <v>290.31</v>
      </c>
      <c r="BO7" s="39">
        <v>290.31</v>
      </c>
      <c r="BP7" s="39">
        <v>118.58</v>
      </c>
      <c r="BQ7" s="39">
        <v>114.67</v>
      </c>
      <c r="BR7" s="39">
        <v>129.18</v>
      </c>
      <c r="BS7" s="39">
        <v>121.85</v>
      </c>
      <c r="BT7" s="39">
        <v>113.81</v>
      </c>
      <c r="BU7" s="39">
        <v>112.92</v>
      </c>
      <c r="BV7" s="39">
        <v>112.81</v>
      </c>
      <c r="BW7" s="39">
        <v>113.88</v>
      </c>
      <c r="BX7" s="39">
        <v>114.14</v>
      </c>
      <c r="BY7" s="39">
        <v>112.83</v>
      </c>
      <c r="BZ7" s="39">
        <v>112.83</v>
      </c>
      <c r="CA7" s="39">
        <v>141.62</v>
      </c>
      <c r="CB7" s="39">
        <v>146.05000000000001</v>
      </c>
      <c r="CC7" s="39">
        <v>129.22</v>
      </c>
      <c r="CD7" s="39">
        <v>134.9</v>
      </c>
      <c r="CE7" s="39">
        <v>142.63</v>
      </c>
      <c r="CF7" s="39">
        <v>75.3</v>
      </c>
      <c r="CG7" s="39">
        <v>75.3</v>
      </c>
      <c r="CH7" s="39">
        <v>74.02</v>
      </c>
      <c r="CI7" s="39">
        <v>73.03</v>
      </c>
      <c r="CJ7" s="39">
        <v>73.86</v>
      </c>
      <c r="CK7" s="39">
        <v>73.86</v>
      </c>
      <c r="CL7" s="39">
        <v>56.75</v>
      </c>
      <c r="CM7" s="39">
        <v>56.84</v>
      </c>
      <c r="CN7" s="39">
        <v>57.21</v>
      </c>
      <c r="CO7" s="39">
        <v>58.41</v>
      </c>
      <c r="CP7" s="39">
        <v>59.49</v>
      </c>
      <c r="CQ7" s="39">
        <v>62.69</v>
      </c>
      <c r="CR7" s="39">
        <v>61.82</v>
      </c>
      <c r="CS7" s="39">
        <v>61.66</v>
      </c>
      <c r="CT7" s="39">
        <v>62.19</v>
      </c>
      <c r="CU7" s="39">
        <v>61.77</v>
      </c>
      <c r="CV7" s="39">
        <v>61.77</v>
      </c>
      <c r="CW7" s="39">
        <v>99.39</v>
      </c>
      <c r="CX7" s="39">
        <v>99.33</v>
      </c>
      <c r="CY7" s="39">
        <v>99.4</v>
      </c>
      <c r="CZ7" s="39">
        <v>99.41</v>
      </c>
      <c r="DA7" s="39">
        <v>99.31</v>
      </c>
      <c r="DB7" s="39">
        <v>100.12</v>
      </c>
      <c r="DC7" s="39">
        <v>100.03</v>
      </c>
      <c r="DD7" s="39">
        <v>100.05</v>
      </c>
      <c r="DE7" s="39">
        <v>100.05</v>
      </c>
      <c r="DF7" s="39">
        <v>100.08</v>
      </c>
      <c r="DG7" s="39">
        <v>100.08</v>
      </c>
      <c r="DH7" s="39">
        <v>51.73</v>
      </c>
      <c r="DI7" s="39">
        <v>53.54</v>
      </c>
      <c r="DJ7" s="39">
        <v>51.61</v>
      </c>
      <c r="DK7" s="39">
        <v>51.69</v>
      </c>
      <c r="DL7" s="39">
        <v>51.83</v>
      </c>
      <c r="DM7" s="39">
        <v>51.44</v>
      </c>
      <c r="DN7" s="39">
        <v>52.4</v>
      </c>
      <c r="DO7" s="39">
        <v>53.56</v>
      </c>
      <c r="DP7" s="39">
        <v>54.73</v>
      </c>
      <c r="DQ7" s="39">
        <v>55.77</v>
      </c>
      <c r="DR7" s="39">
        <v>55.77</v>
      </c>
      <c r="DS7" s="39">
        <v>0</v>
      </c>
      <c r="DT7" s="39">
        <v>0</v>
      </c>
      <c r="DU7" s="39">
        <v>25.34</v>
      </c>
      <c r="DV7" s="39">
        <v>50.83</v>
      </c>
      <c r="DW7" s="39">
        <v>54.22</v>
      </c>
      <c r="DX7" s="39">
        <v>16.77</v>
      </c>
      <c r="DY7" s="39">
        <v>18.05</v>
      </c>
      <c r="DZ7" s="39">
        <v>19.440000000000001</v>
      </c>
      <c r="EA7" s="39">
        <v>22.46</v>
      </c>
      <c r="EB7" s="39">
        <v>25.84</v>
      </c>
      <c r="EC7" s="39">
        <v>25.84</v>
      </c>
      <c r="ED7" s="39">
        <v>0</v>
      </c>
      <c r="EE7" s="39">
        <v>0</v>
      </c>
      <c r="EF7" s="39">
        <v>10.23</v>
      </c>
      <c r="EG7" s="39">
        <v>0</v>
      </c>
      <c r="EH7" s="39">
        <v>0</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2020-01-20T04:02:45Z</cp:lastPrinted>
  <dcterms:created xsi:type="dcterms:W3CDTF">2019-12-05T04:13:25Z</dcterms:created>
  <dcterms:modified xsi:type="dcterms:W3CDTF">2020-02-18T06:20:49Z</dcterms:modified>
  <cp:category/>
</cp:coreProperties>
</file>