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171下水道\"/>
    </mc:Choice>
  </mc:AlternateContent>
  <workbookProtection workbookAlgorithmName="SHA-512" workbookHashValue="6GHDakCHhMlrJI2dK3bvLG/ifioWTZ1/UOCNEnZoasitoiUv6dZp5Zx4314NgnoCQWDWPx9T8WUVt1Y/ZaxohA==" workbookSaltValue="/V1CymiMJ0nYlG3Oh7/X7g==" workbookSpinCount="100000" lockStructure="1"/>
  <bookViews>
    <workbookView xWindow="810" yWindow="-120" windowWidth="20730" windowHeight="1116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S6" i="5"/>
  <c r="AL8" i="4" s="1"/>
  <c r="R6" i="5"/>
  <c r="AD10" i="4" s="1"/>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AT10" i="4"/>
  <c r="AL10" i="4"/>
  <c r="P10" i="4"/>
  <c r="I10" i="4"/>
  <c r="B10" i="4"/>
  <c r="AT8" i="4"/>
  <c r="P8" i="4"/>
  <c r="I8" i="4"/>
  <c r="C10" i="5" l="1"/>
  <c r="D10" i="5"/>
  <c r="E10" i="5"/>
  <c r="B10" i="5"/>
</calcChain>
</file>

<file path=xl/sharedStrings.xml><?xml version="1.0" encoding="utf-8"?>
<sst xmlns="http://schemas.openxmlformats.org/spreadsheetml/2006/main" count="231" uniqueCount="113">
  <si>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</si>
  <si>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</si>
  <si>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</si>
  <si>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</si>
  <si>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</si>
  <si>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</si>
  <si>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</si>
  <si>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</si>
  <si>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</si>
  <si>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</si>
  <si>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</si>
  <si>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</si>
  <si>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</si>
  <si>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</si>
  <si>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</si>
  <si>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</si>
  <si>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</si>
  <si>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</si>
  <si>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</si>
  <si>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</si>
  <si>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</si>
  <si>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</si>
  <si>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</si>
  <si>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</si>
  <si>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</si>
  <si>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</si>
  <si>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</si>
  <si>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</si>
  <si>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</si>
  <si>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</si>
  <si>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</si>
  <si>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</si>
  <si>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</si>
  <si>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</si>
  <si>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</si>
  <si>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</si>
  <si>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</si>
  <si>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</si>
  <si>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</si>
  <si>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</si>
  <si>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</si>
  <si>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</si>
  <si>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</si>
  <si>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</si>
  <si>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</si>
  <si>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</si>
  <si>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</si>
  <si>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</si>
  <si>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</si>
  <si>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</si>
  <si>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</si>
  <si>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</si>
  <si>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</si>
  <si>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</si>
  <si>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</si>
  <si>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</si>
  <si>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</si>
  <si>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</si>
  <si>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</si>
  <si>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</si>
  <si>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</si>
  <si>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</si>
  <si>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</si>
  <si>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</si>
  <si>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</si>
  <si>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</si>
  <si>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</si>
  <si>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</si>
  <si>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</si>
  <si>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</si>
  <si>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</si>
  <si>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</si>
  <si>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</si>
  <si>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</si>
  <si>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</si>
  <si>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</si>
  <si>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</si>
  <si>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</si>
  <si>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</si>
  <si>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</si>
  <si>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</si>
  <si>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</si>
  <si>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</si>
  <si>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</si>
  <si>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</si>
  <si>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</si>
  <si>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</si>
  <si>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</si>
  <si>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</si>
  <si>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</si>
  <si>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</si>
  <si>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</si>
  <si>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</si>
  <si>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</si>
  <si>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</si>
  <si>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</si>
  <si>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</si>
  <si>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君津富津広域下水道組合</t>
  </si>
  <si>
    <t>法非適用</t>
  </si>
  <si>
    <t>下水道事業</t>
  </si>
  <si>
    <t>公共下水道</t>
  </si>
  <si>
    <t>Bd2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</si>
  <si>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</si>
  <si>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</si>
  <si>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</si>
  <si>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</si>
  <si>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</si>
  <si>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</si>
  <si>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</si>
  <si>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</si>
  <si>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や経費回収率からみると概ね右肩上がりの状況ではあり、使用料で汚水処理費を賄えているが、総収益で総費用と地方債償還金を賄えていない状況である。この主要因の一つとして料金改定を行っていなかったことがあげられる。これらの解消を図るべく平成２９年９月に料金改定を行ったところである。
　また、企業債残高対象事業規模比率によると投資規模は類似団体より若干低くなった。普及率促進のための企業債の発行と共に今後は、管渠・処理場・ポンプ場の施設の総合的なストックマネジメント計画による事業執行に伴い、起債残高は増えると見込まれる。
　さらに汚水処理原価は全国平均より高く、水洗化率も全国平均より低いことから、臨戸訪問や郵送等の啓発活動による更なる水洗化率向上を目指し安定的な料金収入を確保するとともに、効率的な維持管理に努め、健全な経営を目指す。
　なお、施設利用率に関して、終末処理場の利用率が類似団体と比較して若干低くなっている。当組合の処理方式は一部合流式を採用している。このため雨天時（台風、ゲリラ豪雨等の災害時を含む）は、雨水を含めた大量の汚水流入が生じ、季節により処理量が変動する大きな要因となっており、そのことが終末処理場の利用率が低い原因となっている。</t>
    <phoneticPr fontId="4"/>
  </si>
  <si>
    <t>　当道組合の公共下水道は、昭和４８年１２月に事業認可を受けて事業着手しているが、土地区画整理組合より管渠の移管を受けているため、一番古い箇所では昭和４３年ごろの管渠も存在する。現段階では耐用年数である５０年が経過していないため、破損した箇所を随時修繕しているが、今後は、下水道ストックマネジメント計画を策定し、計画的な改築・更新を行っていきたい。</t>
    <phoneticPr fontId="4"/>
  </si>
  <si>
    <t>　当組合は君津市と富津市の下水道に関する事務を共同処理するため設立された一部事務組合である。現在、使用料、受益者負担金等の組合独自財源で賄えていない経費（繰出基準外経費）は、両市の一般会計からの負担金で補っている。
　両市の財政状況が厳しい中、今後の負担金は保証される根拠はなく、さらに今後両市の人口減が予想される事や管渠等の施設の老朽化が進む中、健全かつ効率的な下水道事業経営を目指すには地方公営企業法の一部適用による公営企業会計への移行や経営戦略の作成、下水道ストックマネジメント計画の策定及びこれらをふまえた使用料の改定等により、より安定的な歳入の確保及び計画的な事業執行に努めなければならな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</si>
</sst>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formatCode="#,##0.00;&quot;△&quot;#,##0.00;&quot;-&quot;">
                  <c:v>0.01</c:v>
                </c:pt>
                <c:pt idx="1">
                  <c:v>0</c:v>
                </c:pt>
                <c:pt idx="2" formatCode="#,##0.00;&quot;△&quot;#,##0.00;&quot;-&quot;">
                  <c:v>0.01</c:v>
                </c:pt>
                <c:pt idx="3">
                  <c:v>0</c:v>
                </c:pt>
                <c:pt idx="4">
                  <c:v>0</c:v>
                </c:pt>
              </c:numCache>
            </c:numRef>
          </c:val>
          <c:extLst>
            <c:ext xmlns:c16="http://schemas.microsoft.com/office/drawing/2014/chart" uri="{C3380CC4-5D6E-409C-BE32-E72D297353CC}">
              <c16:uniqueId val="{00000000-16DD-4716-A58F-90697DF61119}"/>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0.38</c:v>
                </c:pt>
                <c:pt idx="2">
                  <c:v>0.01</c:v>
                </c:pt>
                <c:pt idx="3">
                  <c:v>0.11</c:v>
                </c:pt>
                <c:pt idx="4">
                  <c:v>0.09</c:v>
                </c:pt>
              </c:numCache>
            </c:numRef>
          </c:val>
          <c:smooth val="0"/>
          <c:extLst>
            <c:ext xmlns:c16="http://schemas.microsoft.com/office/drawing/2014/chart" uri="{C3380CC4-5D6E-409C-BE32-E72D297353CC}">
              <c16:uniqueId val="{00000001-16DD-4716-A58F-90697DF61119}"/>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55.84</c:v>
                </c:pt>
                <c:pt idx="1">
                  <c:v>54.66</c:v>
                </c:pt>
                <c:pt idx="2">
                  <c:v>55.27</c:v>
                </c:pt>
                <c:pt idx="3">
                  <c:v>42.28</c:v>
                </c:pt>
                <c:pt idx="4">
                  <c:v>40.35</c:v>
                </c:pt>
              </c:numCache>
            </c:numRef>
          </c:val>
          <c:extLst>
            <c:ext xmlns:c16="http://schemas.microsoft.com/office/drawing/2014/chart" uri="{C3380CC4-5D6E-409C-BE32-E72D297353CC}">
              <c16:uniqueId val="{00000000-A86F-4BFE-B653-27AE809FC149}"/>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62.23</c:v>
                </c:pt>
                <c:pt idx="1">
                  <c:v>60</c:v>
                </c:pt>
                <c:pt idx="2">
                  <c:v>61.03</c:v>
                </c:pt>
                <c:pt idx="3">
                  <c:v>59.55</c:v>
                </c:pt>
                <c:pt idx="4">
                  <c:v>59.19</c:v>
                </c:pt>
              </c:numCache>
            </c:numRef>
          </c:val>
          <c:smooth val="0"/>
          <c:extLst>
            <c:ext xmlns:c16="http://schemas.microsoft.com/office/drawing/2014/chart" uri="{C3380CC4-5D6E-409C-BE32-E72D297353CC}">
              <c16:uniqueId val="{00000001-A86F-4BFE-B653-27AE809FC149}"/>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86.67</c:v>
                </c:pt>
                <c:pt idx="1">
                  <c:v>87.64</c:v>
                </c:pt>
                <c:pt idx="2">
                  <c:v>87.01</c:v>
                </c:pt>
                <c:pt idx="3">
                  <c:v>86.83</c:v>
                </c:pt>
                <c:pt idx="4">
                  <c:v>87.3</c:v>
                </c:pt>
              </c:numCache>
            </c:numRef>
          </c:val>
          <c:extLst>
            <c:ext xmlns:c16="http://schemas.microsoft.com/office/drawing/2014/chart" uri="{C3380CC4-5D6E-409C-BE32-E72D297353CC}">
              <c16:uniqueId val="{00000000-04C8-4A78-8411-C61472114D09}"/>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86.56</c:v>
                </c:pt>
                <c:pt idx="1">
                  <c:v>86.78</c:v>
                </c:pt>
                <c:pt idx="2">
                  <c:v>86.83</c:v>
                </c:pt>
                <c:pt idx="3">
                  <c:v>87.14</c:v>
                </c:pt>
                <c:pt idx="4">
                  <c:v>86.66</c:v>
                </c:pt>
              </c:numCache>
            </c:numRef>
          </c:val>
          <c:smooth val="0"/>
          <c:extLst>
            <c:ext xmlns:c16="http://schemas.microsoft.com/office/drawing/2014/chart" uri="{C3380CC4-5D6E-409C-BE32-E72D297353CC}">
              <c16:uniqueId val="{00000001-04C8-4A78-8411-C61472114D09}"/>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79.27</c:v>
                </c:pt>
                <c:pt idx="1">
                  <c:v>79.86</c:v>
                </c:pt>
                <c:pt idx="2">
                  <c:v>77.63</c:v>
                </c:pt>
                <c:pt idx="3">
                  <c:v>85.85</c:v>
                </c:pt>
                <c:pt idx="4">
                  <c:v>87.82</c:v>
                </c:pt>
              </c:numCache>
            </c:numRef>
          </c:val>
          <c:extLst>
            <c:ext xmlns:c16="http://schemas.microsoft.com/office/drawing/2014/chart" uri="{C3380CC4-5D6E-409C-BE32-E72D297353CC}">
              <c16:uniqueId val="{00000000-2B98-4FD3-8946-56158B3B7F95}"/>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B98-4FD3-8946-56158B3B7F95}"/>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207-4B1F-9D69-7AEF6E0413FA}"/>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207-4B1F-9D69-7AEF6E0413FA}"/>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C95-4DBF-BE34-334987EA569C}"/>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C95-4DBF-BE34-334987EA569C}"/>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215-45D3-8572-002DE6F2F7DC}"/>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215-45D3-8572-002DE6F2F7DC}"/>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834-494B-AA2D-885248D0AFFB}"/>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834-494B-AA2D-885248D0AFFB}"/>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552.99</c:v>
                </c:pt>
                <c:pt idx="1">
                  <c:v>1199.1300000000001</c:v>
                </c:pt>
                <c:pt idx="2">
                  <c:v>435.19</c:v>
                </c:pt>
                <c:pt idx="3">
                  <c:v>985.1</c:v>
                </c:pt>
                <c:pt idx="4">
                  <c:v>891.5</c:v>
                </c:pt>
              </c:numCache>
            </c:numRef>
          </c:val>
          <c:extLst>
            <c:ext xmlns:c16="http://schemas.microsoft.com/office/drawing/2014/chart" uri="{C3380CC4-5D6E-409C-BE32-E72D297353CC}">
              <c16:uniqueId val="{00000000-7C31-464B-AECD-B6C70269AF62}"/>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1010.51</c:v>
                </c:pt>
                <c:pt idx="1">
                  <c:v>1031.56</c:v>
                </c:pt>
                <c:pt idx="2">
                  <c:v>1053.93</c:v>
                </c:pt>
                <c:pt idx="3">
                  <c:v>1046.25</c:v>
                </c:pt>
                <c:pt idx="4">
                  <c:v>1000.94</c:v>
                </c:pt>
              </c:numCache>
            </c:numRef>
          </c:val>
          <c:smooth val="0"/>
          <c:extLst>
            <c:ext xmlns:c16="http://schemas.microsoft.com/office/drawing/2014/chart" uri="{C3380CC4-5D6E-409C-BE32-E72D297353CC}">
              <c16:uniqueId val="{00000001-7C31-464B-AECD-B6C70269AF62}"/>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81.61</c:v>
                </c:pt>
                <c:pt idx="1">
                  <c:v>86</c:v>
                </c:pt>
                <c:pt idx="2">
                  <c:v>83.73</c:v>
                </c:pt>
                <c:pt idx="3">
                  <c:v>97.7</c:v>
                </c:pt>
                <c:pt idx="4">
                  <c:v>100</c:v>
                </c:pt>
              </c:numCache>
            </c:numRef>
          </c:val>
          <c:extLst>
            <c:ext xmlns:c16="http://schemas.microsoft.com/office/drawing/2014/chart" uri="{C3380CC4-5D6E-409C-BE32-E72D297353CC}">
              <c16:uniqueId val="{00000000-8BD3-4EA5-BD64-736CCFFCEE9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83</c:v>
                </c:pt>
                <c:pt idx="1">
                  <c:v>84.32</c:v>
                </c:pt>
                <c:pt idx="2">
                  <c:v>85.23</c:v>
                </c:pt>
                <c:pt idx="3">
                  <c:v>88.37</c:v>
                </c:pt>
                <c:pt idx="4">
                  <c:v>93.77</c:v>
                </c:pt>
              </c:numCache>
            </c:numRef>
          </c:val>
          <c:smooth val="0"/>
          <c:extLst>
            <c:ext xmlns:c16="http://schemas.microsoft.com/office/drawing/2014/chart" uri="{C3380CC4-5D6E-409C-BE32-E72D297353CC}">
              <c16:uniqueId val="{00000001-8BD3-4EA5-BD64-736CCFFCEE9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164.04</c:v>
                </c:pt>
                <c:pt idx="1">
                  <c:v>154.88999999999999</c:v>
                </c:pt>
                <c:pt idx="2">
                  <c:v>160.11000000000001</c:v>
                </c:pt>
                <c:pt idx="3">
                  <c:v>150</c:v>
                </c:pt>
                <c:pt idx="4">
                  <c:v>161.57</c:v>
                </c:pt>
              </c:numCache>
            </c:numRef>
          </c:val>
          <c:extLst>
            <c:ext xmlns:c16="http://schemas.microsoft.com/office/drawing/2014/chart" uri="{C3380CC4-5D6E-409C-BE32-E72D297353CC}">
              <c16:uniqueId val="{00000000-EBC8-4160-B512-05C8819E0749}"/>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193.74</c:v>
                </c:pt>
                <c:pt idx="1">
                  <c:v>188.12</c:v>
                </c:pt>
                <c:pt idx="2">
                  <c:v>185.7</c:v>
                </c:pt>
                <c:pt idx="3">
                  <c:v>178.11</c:v>
                </c:pt>
                <c:pt idx="4">
                  <c:v>165.57</c:v>
                </c:pt>
              </c:numCache>
            </c:numRef>
          </c:val>
          <c:smooth val="0"/>
          <c:extLst>
            <c:ext xmlns:c16="http://schemas.microsoft.com/office/drawing/2014/chart" uri="{C3380CC4-5D6E-409C-BE32-E72D297353CC}">
              <c16:uniqueId val="{00000001-EBC8-4160-B512-05C8819E0749}"/>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千葉県　君津富津広域下水道組合</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Bd2</v>
      </c>
      <c r="X8" s="48"/>
      <c r="Y8" s="48"/>
      <c r="Z8" s="48"/>
      <c r="AA8" s="48"/>
      <c r="AB8" s="48"/>
      <c r="AC8" s="48"/>
      <c r="AD8" s="49" t="str">
        <f>データ!$M$6</f>
        <v>非設置</v>
      </c>
      <c r="AE8" s="49"/>
      <c r="AF8" s="49"/>
      <c r="AG8" s="49"/>
      <c r="AH8" s="49"/>
      <c r="AI8" s="49"/>
      <c r="AJ8" s="49"/>
      <c r="AK8" s="3"/>
      <c r="AL8" s="50" t="str">
        <f>データ!S6</f>
        <v>-</v>
      </c>
      <c r="AM8" s="50"/>
      <c r="AN8" s="50"/>
      <c r="AO8" s="50"/>
      <c r="AP8" s="50"/>
      <c r="AQ8" s="50"/>
      <c r="AR8" s="50"/>
      <c r="AS8" s="50"/>
      <c r="AT8" s="45" t="str">
        <f>データ!T6</f>
        <v>-</v>
      </c>
      <c r="AU8" s="45"/>
      <c r="AV8" s="45"/>
      <c r="AW8" s="45"/>
      <c r="AX8" s="45"/>
      <c r="AY8" s="45"/>
      <c r="AZ8" s="45"/>
      <c r="BA8" s="45"/>
      <c r="BB8" s="45" t="str">
        <f>データ!U6</f>
        <v>-</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43.64</v>
      </c>
      <c r="Q10" s="45"/>
      <c r="R10" s="45"/>
      <c r="S10" s="45"/>
      <c r="T10" s="45"/>
      <c r="U10" s="45"/>
      <c r="V10" s="45"/>
      <c r="W10" s="45">
        <f>データ!Q6</f>
        <v>69.03</v>
      </c>
      <c r="X10" s="45"/>
      <c r="Y10" s="45"/>
      <c r="Z10" s="45"/>
      <c r="AA10" s="45"/>
      <c r="AB10" s="45"/>
      <c r="AC10" s="45"/>
      <c r="AD10" s="50">
        <f>データ!R6</f>
        <v>2700</v>
      </c>
      <c r="AE10" s="50"/>
      <c r="AF10" s="50"/>
      <c r="AG10" s="50"/>
      <c r="AH10" s="50"/>
      <c r="AI10" s="50"/>
      <c r="AJ10" s="50"/>
      <c r="AK10" s="2"/>
      <c r="AL10" s="50">
        <f>データ!V6</f>
        <v>56215</v>
      </c>
      <c r="AM10" s="50"/>
      <c r="AN10" s="50"/>
      <c r="AO10" s="50"/>
      <c r="AP10" s="50"/>
      <c r="AQ10" s="50"/>
      <c r="AR10" s="50"/>
      <c r="AS10" s="50"/>
      <c r="AT10" s="45">
        <f>データ!W6</f>
        <v>13.72</v>
      </c>
      <c r="AU10" s="45"/>
      <c r="AV10" s="45"/>
      <c r="AW10" s="45"/>
      <c r="AX10" s="45"/>
      <c r="AY10" s="45"/>
      <c r="AZ10" s="45"/>
      <c r="BA10" s="45"/>
      <c r="BB10" s="45">
        <f>データ!X6</f>
        <v>4097.3</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110</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111</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112</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【682.78】</v>
      </c>
      <c r="I86" s="26" t="str">
        <f>データ!CA6</f>
        <v>【100.91】</v>
      </c>
      <c r="J86" s="26" t="str">
        <f>データ!CL6</f>
        <v>【136.86】</v>
      </c>
      <c r="K86" s="26" t="str">
        <f>データ!CW6</f>
        <v>【58.98】</v>
      </c>
      <c r="L86" s="26" t="str">
        <f>データ!DH6</f>
        <v>【95.20】</v>
      </c>
      <c r="M86" s="26" t="s">
        <v>43</v>
      </c>
      <c r="N86" s="26" t="s">
        <v>43</v>
      </c>
      <c r="O86" s="26" t="str">
        <f>データ!EO6</f>
        <v>【0.23】</v>
      </c>
    </row>
  </sheetData>
  <sheetProtection algorithmName="SHA-512" hashValue="0AXkfX2ia4OP8ekNiUs7nyNFCfoWvCGRnlPc8Gmxq3i+J0I5mgYhxLJQvnEJiGsZLJWIw2ePlaOsidVo99qn7A==" saltValue="dmPG6Gs4UdfFp4v1cgw/C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6" t="s">
        <v>53</v>
      </c>
      <c r="I3" s="77"/>
      <c r="J3" s="77"/>
      <c r="K3" s="77"/>
      <c r="L3" s="77"/>
      <c r="M3" s="77"/>
      <c r="N3" s="77"/>
      <c r="O3" s="77"/>
      <c r="P3" s="77"/>
      <c r="Q3" s="77"/>
      <c r="R3" s="77"/>
      <c r="S3" s="77"/>
      <c r="T3" s="77"/>
      <c r="U3" s="77"/>
      <c r="V3" s="77"/>
      <c r="W3" s="77"/>
      <c r="X3" s="78"/>
      <c r="Y3" s="82" t="s">
        <v>54</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55</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56</v>
      </c>
      <c r="B4" s="30"/>
      <c r="C4" s="30"/>
      <c r="D4" s="30"/>
      <c r="E4" s="30"/>
      <c r="F4" s="30"/>
      <c r="G4" s="30"/>
      <c r="H4" s="79"/>
      <c r="I4" s="80"/>
      <c r="J4" s="80"/>
      <c r="K4" s="80"/>
      <c r="L4" s="80"/>
      <c r="M4" s="80"/>
      <c r="N4" s="80"/>
      <c r="O4" s="80"/>
      <c r="P4" s="80"/>
      <c r="Q4" s="80"/>
      <c r="R4" s="80"/>
      <c r="S4" s="80"/>
      <c r="T4" s="80"/>
      <c r="U4" s="80"/>
      <c r="V4" s="80"/>
      <c r="W4" s="80"/>
      <c r="X4" s="81"/>
      <c r="Y4" s="75" t="s">
        <v>57</v>
      </c>
      <c r="Z4" s="75"/>
      <c r="AA4" s="75"/>
      <c r="AB4" s="75"/>
      <c r="AC4" s="75"/>
      <c r="AD4" s="75"/>
      <c r="AE4" s="75"/>
      <c r="AF4" s="75"/>
      <c r="AG4" s="75"/>
      <c r="AH4" s="75"/>
      <c r="AI4" s="75"/>
      <c r="AJ4" s="75" t="s">
        <v>58</v>
      </c>
      <c r="AK4" s="75"/>
      <c r="AL4" s="75"/>
      <c r="AM4" s="75"/>
      <c r="AN4" s="75"/>
      <c r="AO4" s="75"/>
      <c r="AP4" s="75"/>
      <c r="AQ4" s="75"/>
      <c r="AR4" s="75"/>
      <c r="AS4" s="75"/>
      <c r="AT4" s="75"/>
      <c r="AU4" s="75" t="s">
        <v>59</v>
      </c>
      <c r="AV4" s="75"/>
      <c r="AW4" s="75"/>
      <c r="AX4" s="75"/>
      <c r="AY4" s="75"/>
      <c r="AZ4" s="75"/>
      <c r="BA4" s="75"/>
      <c r="BB4" s="75"/>
      <c r="BC4" s="75"/>
      <c r="BD4" s="75"/>
      <c r="BE4" s="75"/>
      <c r="BF4" s="75" t="s">
        <v>60</v>
      </c>
      <c r="BG4" s="75"/>
      <c r="BH4" s="75"/>
      <c r="BI4" s="75"/>
      <c r="BJ4" s="75"/>
      <c r="BK4" s="75"/>
      <c r="BL4" s="75"/>
      <c r="BM4" s="75"/>
      <c r="BN4" s="75"/>
      <c r="BO4" s="75"/>
      <c r="BP4" s="75"/>
      <c r="BQ4" s="75" t="s">
        <v>61</v>
      </c>
      <c r="BR4" s="75"/>
      <c r="BS4" s="75"/>
      <c r="BT4" s="75"/>
      <c r="BU4" s="75"/>
      <c r="BV4" s="75"/>
      <c r="BW4" s="75"/>
      <c r="BX4" s="75"/>
      <c r="BY4" s="75"/>
      <c r="BZ4" s="75"/>
      <c r="CA4" s="75"/>
      <c r="CB4" s="75" t="s">
        <v>62</v>
      </c>
      <c r="CC4" s="75"/>
      <c r="CD4" s="75"/>
      <c r="CE4" s="75"/>
      <c r="CF4" s="75"/>
      <c r="CG4" s="75"/>
      <c r="CH4" s="75"/>
      <c r="CI4" s="75"/>
      <c r="CJ4" s="75"/>
      <c r="CK4" s="75"/>
      <c r="CL4" s="75"/>
      <c r="CM4" s="75" t="s">
        <v>63</v>
      </c>
      <c r="CN4" s="75"/>
      <c r="CO4" s="75"/>
      <c r="CP4" s="75"/>
      <c r="CQ4" s="75"/>
      <c r="CR4" s="75"/>
      <c r="CS4" s="75"/>
      <c r="CT4" s="75"/>
      <c r="CU4" s="75"/>
      <c r="CV4" s="75"/>
      <c r="CW4" s="75"/>
      <c r="CX4" s="75" t="s">
        <v>64</v>
      </c>
      <c r="CY4" s="75"/>
      <c r="CZ4" s="75"/>
      <c r="DA4" s="75"/>
      <c r="DB4" s="75"/>
      <c r="DC4" s="75"/>
      <c r="DD4" s="75"/>
      <c r="DE4" s="75"/>
      <c r="DF4" s="75"/>
      <c r="DG4" s="75"/>
      <c r="DH4" s="75"/>
      <c r="DI4" s="75" t="s">
        <v>65</v>
      </c>
      <c r="DJ4" s="75"/>
      <c r="DK4" s="75"/>
      <c r="DL4" s="75"/>
      <c r="DM4" s="75"/>
      <c r="DN4" s="75"/>
      <c r="DO4" s="75"/>
      <c r="DP4" s="75"/>
      <c r="DQ4" s="75"/>
      <c r="DR4" s="75"/>
      <c r="DS4" s="75"/>
      <c r="DT4" s="75" t="s">
        <v>66</v>
      </c>
      <c r="DU4" s="75"/>
      <c r="DV4" s="75"/>
      <c r="DW4" s="75"/>
      <c r="DX4" s="75"/>
      <c r="DY4" s="75"/>
      <c r="DZ4" s="75"/>
      <c r="EA4" s="75"/>
      <c r="EB4" s="75"/>
      <c r="EC4" s="75"/>
      <c r="ED4" s="75"/>
      <c r="EE4" s="75" t="s">
        <v>67</v>
      </c>
      <c r="EF4" s="75"/>
      <c r="EG4" s="75"/>
      <c r="EH4" s="75"/>
      <c r="EI4" s="75"/>
      <c r="EJ4" s="75"/>
      <c r="EK4" s="75"/>
      <c r="EL4" s="75"/>
      <c r="EM4" s="75"/>
      <c r="EN4" s="75"/>
      <c r="EO4" s="75"/>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2018</v>
      </c>
      <c r="C6" s="33">
        <f t="shared" ref="C6:X6" si="3">C7</f>
        <v>128775</v>
      </c>
      <c r="D6" s="33">
        <f t="shared" si="3"/>
        <v>47</v>
      </c>
      <c r="E6" s="33">
        <f t="shared" si="3"/>
        <v>17</v>
      </c>
      <c r="F6" s="33">
        <f t="shared" si="3"/>
        <v>1</v>
      </c>
      <c r="G6" s="33">
        <f t="shared" si="3"/>
        <v>0</v>
      </c>
      <c r="H6" s="33" t="str">
        <f t="shared" si="3"/>
        <v>千葉県　君津富津広域下水道組合</v>
      </c>
      <c r="I6" s="33" t="str">
        <f t="shared" si="3"/>
        <v>法非適用</v>
      </c>
      <c r="J6" s="33" t="str">
        <f t="shared" si="3"/>
        <v>下水道事業</v>
      </c>
      <c r="K6" s="33" t="str">
        <f t="shared" si="3"/>
        <v>公共下水道</v>
      </c>
      <c r="L6" s="33" t="str">
        <f t="shared" si="3"/>
        <v>Bd2</v>
      </c>
      <c r="M6" s="33" t="str">
        <f t="shared" si="3"/>
        <v>非設置</v>
      </c>
      <c r="N6" s="34" t="str">
        <f t="shared" si="3"/>
        <v>-</v>
      </c>
      <c r="O6" s="34" t="str">
        <f t="shared" si="3"/>
        <v>該当数値なし</v>
      </c>
      <c r="P6" s="34">
        <f t="shared" si="3"/>
        <v>43.64</v>
      </c>
      <c r="Q6" s="34">
        <f t="shared" si="3"/>
        <v>69.03</v>
      </c>
      <c r="R6" s="34">
        <f t="shared" si="3"/>
        <v>2700</v>
      </c>
      <c r="S6" s="34" t="str">
        <f t="shared" si="3"/>
        <v>-</v>
      </c>
      <c r="T6" s="34" t="str">
        <f t="shared" si="3"/>
        <v>-</v>
      </c>
      <c r="U6" s="34" t="str">
        <f t="shared" si="3"/>
        <v>-</v>
      </c>
      <c r="V6" s="34">
        <f t="shared" si="3"/>
        <v>56215</v>
      </c>
      <c r="W6" s="34">
        <f t="shared" si="3"/>
        <v>13.72</v>
      </c>
      <c r="X6" s="34">
        <f t="shared" si="3"/>
        <v>4097.3</v>
      </c>
      <c r="Y6" s="35">
        <f>IF(Y7="",NA(),Y7)</f>
        <v>79.27</v>
      </c>
      <c r="Z6" s="35">
        <f t="shared" ref="Z6:AH6" si="4">IF(Z7="",NA(),Z7)</f>
        <v>79.86</v>
      </c>
      <c r="AA6" s="35">
        <f t="shared" si="4"/>
        <v>77.63</v>
      </c>
      <c r="AB6" s="35">
        <f t="shared" si="4"/>
        <v>85.85</v>
      </c>
      <c r="AC6" s="35">
        <f t="shared" si="4"/>
        <v>87.82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552.99</v>
      </c>
      <c r="BG6" s="35">
        <f t="shared" ref="BG6:BO6" si="7">IF(BG7="",NA(),BG7)</f>
        <v>1199.1300000000001</v>
      </c>
      <c r="BH6" s="35">
        <f t="shared" si="7"/>
        <v>435.19</v>
      </c>
      <c r="BI6" s="35">
        <f t="shared" si="7"/>
        <v>985.1</v>
      </c>
      <c r="BJ6" s="35">
        <f t="shared" si="7"/>
        <v>891.5</v>
      </c>
      <c r="BK6" s="35">
        <f t="shared" si="7"/>
        <v>1010.51</v>
      </c>
      <c r="BL6" s="35">
        <f t="shared" si="7"/>
        <v>1031.56</v>
      </c>
      <c r="BM6" s="35">
        <f t="shared" si="7"/>
        <v>1053.93</v>
      </c>
      <c r="BN6" s="35">
        <f t="shared" si="7"/>
        <v>1046.25</v>
      </c>
      <c r="BO6" s="35">
        <f t="shared" si="7"/>
        <v>1000.94</v>
      </c>
      <c r="BP6" s="34" t="str">
        <f>IF(BP7="","",IF(BP7="-","【-】","【"&amp;SUBSTITUTE(TEXT(BP7,"#,##0.00"),"-","△")&amp;"】"))</f>
        <v>【682.78】</v>
      </c>
      <c r="BQ6" s="35">
        <f>IF(BQ7="",NA(),BQ7)</f>
        <v>81.61</v>
      </c>
      <c r="BR6" s="35">
        <f t="shared" ref="BR6:BZ6" si="8">IF(BR7="",NA(),BR7)</f>
        <v>86</v>
      </c>
      <c r="BS6" s="35">
        <f t="shared" si="8"/>
        <v>83.73</v>
      </c>
      <c r="BT6" s="35">
        <f t="shared" si="8"/>
        <v>97.7</v>
      </c>
      <c r="BU6" s="35">
        <f t="shared" si="8"/>
        <v>100</v>
      </c>
      <c r="BV6" s="35">
        <f t="shared" si="8"/>
        <v>83</v>
      </c>
      <c r="BW6" s="35">
        <f t="shared" si="8"/>
        <v>84.32</v>
      </c>
      <c r="BX6" s="35">
        <f t="shared" si="8"/>
        <v>85.23</v>
      </c>
      <c r="BY6" s="35">
        <f t="shared" si="8"/>
        <v>88.37</v>
      </c>
      <c r="BZ6" s="35">
        <f t="shared" si="8"/>
        <v>93.77</v>
      </c>
      <c r="CA6" s="34" t="str">
        <f>IF(CA7="","",IF(CA7="-","【-】","【"&amp;SUBSTITUTE(TEXT(CA7,"#,##0.00"),"-","△")&amp;"】"))</f>
        <v>【100.91】</v>
      </c>
      <c r="CB6" s="35">
        <f>IF(CB7="",NA(),CB7)</f>
        <v>164.04</v>
      </c>
      <c r="CC6" s="35">
        <f t="shared" ref="CC6:CK6" si="9">IF(CC7="",NA(),CC7)</f>
        <v>154.88999999999999</v>
      </c>
      <c r="CD6" s="35">
        <f t="shared" si="9"/>
        <v>160.11000000000001</v>
      </c>
      <c r="CE6" s="35">
        <f t="shared" si="9"/>
        <v>150</v>
      </c>
      <c r="CF6" s="35">
        <f t="shared" si="9"/>
        <v>161.57</v>
      </c>
      <c r="CG6" s="35">
        <f t="shared" si="9"/>
        <v>193.74</v>
      </c>
      <c r="CH6" s="35">
        <f t="shared" si="9"/>
        <v>188.12</v>
      </c>
      <c r="CI6" s="35">
        <f t="shared" si="9"/>
        <v>185.7</v>
      </c>
      <c r="CJ6" s="35">
        <f t="shared" si="9"/>
        <v>178.11</v>
      </c>
      <c r="CK6" s="35">
        <f t="shared" si="9"/>
        <v>165.57</v>
      </c>
      <c r="CL6" s="34" t="str">
        <f>IF(CL7="","",IF(CL7="-","【-】","【"&amp;SUBSTITUTE(TEXT(CL7,"#,##0.00"),"-","△")&amp;"】"))</f>
        <v>【136.86】</v>
      </c>
      <c r="CM6" s="35">
        <f>IF(CM7="",NA(),CM7)</f>
        <v>55.84</v>
      </c>
      <c r="CN6" s="35">
        <f t="shared" ref="CN6:CV6" si="10">IF(CN7="",NA(),CN7)</f>
        <v>54.66</v>
      </c>
      <c r="CO6" s="35">
        <f t="shared" si="10"/>
        <v>55.27</v>
      </c>
      <c r="CP6" s="35">
        <f t="shared" si="10"/>
        <v>42.28</v>
      </c>
      <c r="CQ6" s="35">
        <f t="shared" si="10"/>
        <v>40.35</v>
      </c>
      <c r="CR6" s="35">
        <f t="shared" si="10"/>
        <v>62.23</v>
      </c>
      <c r="CS6" s="35">
        <f t="shared" si="10"/>
        <v>60</v>
      </c>
      <c r="CT6" s="35">
        <f t="shared" si="10"/>
        <v>61.03</v>
      </c>
      <c r="CU6" s="35">
        <f t="shared" si="10"/>
        <v>59.55</v>
      </c>
      <c r="CV6" s="35">
        <f t="shared" si="10"/>
        <v>59.19</v>
      </c>
      <c r="CW6" s="34" t="str">
        <f>IF(CW7="","",IF(CW7="-","【-】","【"&amp;SUBSTITUTE(TEXT(CW7,"#,##0.00"),"-","△")&amp;"】"))</f>
        <v>【58.98】</v>
      </c>
      <c r="CX6" s="35">
        <f>IF(CX7="",NA(),CX7)</f>
        <v>86.67</v>
      </c>
      <c r="CY6" s="35">
        <f t="shared" ref="CY6:DG6" si="11">IF(CY7="",NA(),CY7)</f>
        <v>87.64</v>
      </c>
      <c r="CZ6" s="35">
        <f t="shared" si="11"/>
        <v>87.01</v>
      </c>
      <c r="DA6" s="35">
        <f t="shared" si="11"/>
        <v>86.83</v>
      </c>
      <c r="DB6" s="35">
        <f t="shared" si="11"/>
        <v>87.3</v>
      </c>
      <c r="DC6" s="35">
        <f t="shared" si="11"/>
        <v>86.56</v>
      </c>
      <c r="DD6" s="35">
        <f t="shared" si="11"/>
        <v>86.78</v>
      </c>
      <c r="DE6" s="35">
        <f t="shared" si="11"/>
        <v>86.83</v>
      </c>
      <c r="DF6" s="35">
        <f t="shared" si="11"/>
        <v>87.14</v>
      </c>
      <c r="DG6" s="35">
        <f t="shared" si="11"/>
        <v>86.66</v>
      </c>
      <c r="DH6" s="34" t="str">
        <f>IF(DH7="","",IF(DH7="-","【-】","【"&amp;SUBSTITUTE(TEXT(DH7,"#,##0.00"),"-","△")&amp;"】"))</f>
        <v>【95.20】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0.01</v>
      </c>
      <c r="EF6" s="34">
        <f t="shared" ref="EF6:EN6" si="14">IF(EF7="",NA(),EF7)</f>
        <v>0</v>
      </c>
      <c r="EG6" s="35">
        <f t="shared" si="14"/>
        <v>0.01</v>
      </c>
      <c r="EH6" s="34">
        <f t="shared" si="14"/>
        <v>0</v>
      </c>
      <c r="EI6" s="34">
        <f t="shared" si="14"/>
        <v>0</v>
      </c>
      <c r="EJ6" s="35">
        <f t="shared" si="14"/>
        <v>0.04</v>
      </c>
      <c r="EK6" s="35">
        <f t="shared" si="14"/>
        <v>0.38</v>
      </c>
      <c r="EL6" s="35">
        <f t="shared" si="14"/>
        <v>0.01</v>
      </c>
      <c r="EM6" s="35">
        <f t="shared" si="14"/>
        <v>0.11</v>
      </c>
      <c r="EN6" s="35">
        <f t="shared" si="14"/>
        <v>0.09</v>
      </c>
      <c r="EO6" s="34" t="str">
        <f>IF(EO7="","",IF(EO7="-","【-】","【"&amp;SUBSTITUTE(TEXT(EO7,"#,##0.00"),"-","△")&amp;"】"))</f>
        <v>【0.23】</v>
      </c>
    </row>
    <row r="7" spans="1:145" s="36" customFormat="1" x14ac:dyDescent="0.15">
      <c r="A7" s="28"/>
      <c r="B7" s="37">
        <v>2018</v>
      </c>
      <c r="C7" s="37">
        <v>128775</v>
      </c>
      <c r="D7" s="37">
        <v>47</v>
      </c>
      <c r="E7" s="37">
        <v>17</v>
      </c>
      <c r="F7" s="37">
        <v>1</v>
      </c>
      <c r="G7" s="37">
        <v>0</v>
      </c>
      <c r="H7" s="37" t="s">
        <v>97</v>
      </c>
      <c r="I7" s="37" t="s">
        <v>98</v>
      </c>
      <c r="J7" s="37" t="s">
        <v>99</v>
      </c>
      <c r="K7" s="37" t="s">
        <v>100</v>
      </c>
      <c r="L7" s="37" t="s">
        <v>101</v>
      </c>
      <c r="M7" s="37" t="s">
        <v>102</v>
      </c>
      <c r="N7" s="38" t="s">
        <v>103</v>
      </c>
      <c r="O7" s="38" t="s">
        <v>104</v>
      </c>
      <c r="P7" s="38">
        <v>43.64</v>
      </c>
      <c r="Q7" s="38">
        <v>69.03</v>
      </c>
      <c r="R7" s="38">
        <v>2700</v>
      </c>
      <c r="S7" s="38" t="s">
        <v>103</v>
      </c>
      <c r="T7" s="38" t="s">
        <v>103</v>
      </c>
      <c r="U7" s="38" t="s">
        <v>103</v>
      </c>
      <c r="V7" s="38">
        <v>56215</v>
      </c>
      <c r="W7" s="38">
        <v>13.72</v>
      </c>
      <c r="X7" s="38">
        <v>4097.3</v>
      </c>
      <c r="Y7" s="38">
        <v>79.27</v>
      </c>
      <c r="Z7" s="38">
        <v>79.86</v>
      </c>
      <c r="AA7" s="38">
        <v>77.63</v>
      </c>
      <c r="AB7" s="38">
        <v>85.85</v>
      </c>
      <c r="AC7" s="38">
        <v>87.82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552.99</v>
      </c>
      <c r="BG7" s="38">
        <v>1199.1300000000001</v>
      </c>
      <c r="BH7" s="38">
        <v>435.19</v>
      </c>
      <c r="BI7" s="38">
        <v>985.1</v>
      </c>
      <c r="BJ7" s="38">
        <v>891.5</v>
      </c>
      <c r="BK7" s="38">
        <v>1010.51</v>
      </c>
      <c r="BL7" s="38">
        <v>1031.56</v>
      </c>
      <c r="BM7" s="38">
        <v>1053.93</v>
      </c>
      <c r="BN7" s="38">
        <v>1046.25</v>
      </c>
      <c r="BO7" s="38">
        <v>1000.94</v>
      </c>
      <c r="BP7" s="38">
        <v>682.78</v>
      </c>
      <c r="BQ7" s="38">
        <v>81.61</v>
      </c>
      <c r="BR7" s="38">
        <v>86</v>
      </c>
      <c r="BS7" s="38">
        <v>83.73</v>
      </c>
      <c r="BT7" s="38">
        <v>97.7</v>
      </c>
      <c r="BU7" s="38">
        <v>100</v>
      </c>
      <c r="BV7" s="38">
        <v>83</v>
      </c>
      <c r="BW7" s="38">
        <v>84.32</v>
      </c>
      <c r="BX7" s="38">
        <v>85.23</v>
      </c>
      <c r="BY7" s="38">
        <v>88.37</v>
      </c>
      <c r="BZ7" s="38">
        <v>93.77</v>
      </c>
      <c r="CA7" s="38">
        <v>100.91</v>
      </c>
      <c r="CB7" s="38">
        <v>164.04</v>
      </c>
      <c r="CC7" s="38">
        <v>154.88999999999999</v>
      </c>
      <c r="CD7" s="38">
        <v>160.11000000000001</v>
      </c>
      <c r="CE7" s="38">
        <v>150</v>
      </c>
      <c r="CF7" s="38">
        <v>161.57</v>
      </c>
      <c r="CG7" s="38">
        <v>193.74</v>
      </c>
      <c r="CH7" s="38">
        <v>188.12</v>
      </c>
      <c r="CI7" s="38">
        <v>185.7</v>
      </c>
      <c r="CJ7" s="38">
        <v>178.11</v>
      </c>
      <c r="CK7" s="38">
        <v>165.57</v>
      </c>
      <c r="CL7" s="38">
        <v>136.86000000000001</v>
      </c>
      <c r="CM7" s="38">
        <v>55.84</v>
      </c>
      <c r="CN7" s="38">
        <v>54.66</v>
      </c>
      <c r="CO7" s="38">
        <v>55.27</v>
      </c>
      <c r="CP7" s="38">
        <v>42.28</v>
      </c>
      <c r="CQ7" s="38">
        <v>40.35</v>
      </c>
      <c r="CR7" s="38">
        <v>62.23</v>
      </c>
      <c r="CS7" s="38">
        <v>60</v>
      </c>
      <c r="CT7" s="38">
        <v>61.03</v>
      </c>
      <c r="CU7" s="38">
        <v>59.55</v>
      </c>
      <c r="CV7" s="38">
        <v>59.19</v>
      </c>
      <c r="CW7" s="38">
        <v>58.98</v>
      </c>
      <c r="CX7" s="38">
        <v>86.67</v>
      </c>
      <c r="CY7" s="38">
        <v>87.64</v>
      </c>
      <c r="CZ7" s="38">
        <v>87.01</v>
      </c>
      <c r="DA7" s="38">
        <v>86.83</v>
      </c>
      <c r="DB7" s="38">
        <v>87.3</v>
      </c>
      <c r="DC7" s="38">
        <v>86.56</v>
      </c>
      <c r="DD7" s="38">
        <v>86.78</v>
      </c>
      <c r="DE7" s="38">
        <v>86.83</v>
      </c>
      <c r="DF7" s="38">
        <v>87.14</v>
      </c>
      <c r="DG7" s="38">
        <v>86.66</v>
      </c>
      <c r="DH7" s="38">
        <v>95.2</v>
      </c>
      <c r="DI7" s="38"/>
      <c r="DJ7" s="38"/>
      <c r="DK7" s="38"/>
      <c r="DL7" s="38"/>
      <c r="DM7" s="38"/>
      <c r="DN7" s="38"/>
      <c r="DO7" s="38"/>
      <c r="DP7" s="38"/>
      <c r="DQ7" s="38"/>
      <c r="DR7" s="38"/>
      <c r="DS7" s="38"/>
      <c r="DT7" s="38"/>
      <c r="DU7" s="38"/>
      <c r="DV7" s="38"/>
      <c r="DW7" s="38"/>
      <c r="DX7" s="38"/>
      <c r="DY7" s="38"/>
      <c r="DZ7" s="38"/>
      <c r="EA7" s="38"/>
      <c r="EB7" s="38"/>
      <c r="EC7" s="38"/>
      <c r="ED7" s="38"/>
      <c r="EE7" s="38">
        <v>0.01</v>
      </c>
      <c r="EF7" s="38">
        <v>0</v>
      </c>
      <c r="EG7" s="38">
        <v>0.01</v>
      </c>
      <c r="EH7" s="38">
        <v>0</v>
      </c>
      <c r="EI7" s="38">
        <v>0</v>
      </c>
      <c r="EJ7" s="38">
        <v>0.04</v>
      </c>
      <c r="EK7" s="38">
        <v>0.38</v>
      </c>
      <c r="EL7" s="38">
        <v>0.01</v>
      </c>
      <c r="EM7" s="38">
        <v>0.11</v>
      </c>
      <c r="EN7" s="38">
        <v>0.09</v>
      </c>
      <c r="EO7" s="38">
        <v>0.23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千葉県</cp:lastModifiedBy>
  <cp:lastPrinted>2020-01-23T05:52:41Z</cp:lastPrinted>
  <dcterms:modified xsi:type="dcterms:W3CDTF">2020-02-18T08:28:42Z</dcterms:modified>
</cp:coreProperties>
</file>