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ejU9OyonpZvT5QRvP5s9ENwJy/5iyM3pLGX6BXbRy525oPykf8LENbhvijLvYpX90sr3Z4PG6bZY9dNk1j64WQ==" workbookSaltValue="fZ+9E4hV+O62DhDV/NG8WQ==" workbookSpinCount="100000" lockStructure="1"/>
  <bookViews>
    <workbookView xWindow="81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H85" i="4"/>
  <c r="G85" i="4"/>
  <c r="E85" i="4"/>
  <c r="BB10" i="4"/>
  <c r="AT10" i="4"/>
  <c r="AL10" i="4"/>
  <c r="W10" i="4"/>
  <c r="B10" i="4"/>
  <c r="BB8" i="4"/>
  <c r="AT8" i="4"/>
  <c r="AL8" i="4"/>
  <c r="W8" i="4"/>
  <c r="P8" i="4"/>
  <c r="B8"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<sst xmlns="http://schemas.openxmlformats.org/spreadsheetml/2006/main" count="223" uniqueCount="108">
  <si>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</si>
  <si>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</si>
  <si>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</si>
  <si>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</si>
  <si>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</si>
  <si>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</si>
  <si>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</si>
  <si>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</si>
  <si>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</si>
  <si>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</si>
  <si>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</si>
  <si>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</si>
  <si>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</si>
  <si>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</si>
  <si>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</si>
  <si>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</si>
  <si>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</si>
  <si>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</si>
  <si>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</si>
  <si>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</si>
  <si>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</si>
  <si>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</si>
  <si>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</si>
  <si>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</si>
  <si>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</si>
  <si>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</si>
  <si>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</si>
  <si>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</si>
  <si>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</si>
  <si>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</si>
  <si>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</si>
  <si>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</si>
  <si>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</si>
  <si>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</si>
  <si>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</si>
  <si>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</si>
  <si>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</si>
  <si>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</si>
  <si>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</si>
  <si>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</si>
  <si>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</si>
  <si>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</si>
  <si>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</si>
  <si>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</si>
  <si>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</si>
  <si>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</si>
  <si>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</si>
  <si>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</si>
  <si>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</si>
  <si>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</si>
  <si>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</si>
  <si>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</si>
  <si>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</si>
  <si>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</si>
  <si>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</si>
  <si>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</si>
  <si>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</si>
  <si>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</si>
  <si>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</si>
  <si>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</si>
  <si>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</si>
  <si>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</si>
  <si>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</si>
  <si>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</si>
  <si>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</si>
  <si>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</si>
  <si>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</si>
  <si>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</si>
  <si>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</si>
  <si>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</si>
  <si>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</si>
  <si>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</si>
  <si>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</si>
  <si>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</si>
  <si>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</si>
  <si>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</si>
  <si>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</si>
  <si>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</si>
  <si>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</si>
  <si>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</si>
  <si>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</si>
  <si>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</si>
  <si>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</si>
  <si>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</si>
  <si>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</si>
  <si>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</si>
  <si>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</si>
  <si>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</si>
  <si>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</si>
  <si>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</si>
  <si>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</si>
  <si>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</si>
  <si>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</si>
  <si>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八匝水道企業団</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</si>
  <si>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</si>
  <si>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</si>
  <si>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</si>
  <si>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</si>
  <si>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</si>
  <si>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</si>
  <si>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</si>
  <si>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</si>
  <si>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</si>
  <si>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</si>
  <si>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</si>
  <si>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をみると、増加傾向にあるうえ、全国平均と比較して約10%程高い数値となっており、一見経営状況が好転しているように見える。しかし、実際には給水収益が増加している事によるものではなく、費用の一時的な削減によるものであり、今後人口減少に伴い水需要が低くなることを踏まえれば、厳しい状況にあるものと判断できる。
・施設の老朽化が進んではいるが、今のところ漏水等は少なく、有収率は高い水準をたもっている。
・耐震化事業の開始により、管路更新率等は改善してきたが、多額の費用が発生したため、流動比率は急激に悪化してきている。
・企業債残高は全国平均と比較してまだ余裕があるので、耐震化事業に合わせた計画的な資金調達が重要である。</t>
    <rPh sb="1" eb="7">
      <t>ケイジョウシュウシヒリツ</t>
    </rPh>
    <rPh sb="12" eb="14">
      <t>ゾウカ</t>
    </rPh>
    <rPh sb="14" eb="16">
      <t>ケイコウ</t>
    </rPh>
    <rPh sb="22" eb="24">
      <t>ゼンコク</t>
    </rPh>
    <rPh sb="24" eb="26">
      <t>ヘイキン</t>
    </rPh>
    <rPh sb="27" eb="29">
      <t>ヒカク</t>
    </rPh>
    <rPh sb="31" eb="32">
      <t>ヤク</t>
    </rPh>
    <rPh sb="35" eb="36">
      <t>ホド</t>
    </rPh>
    <rPh sb="36" eb="37">
      <t>タカ</t>
    </rPh>
    <rPh sb="38" eb="40">
      <t>スウチ</t>
    </rPh>
    <rPh sb="47" eb="49">
      <t>イッケン</t>
    </rPh>
    <rPh sb="49" eb="51">
      <t>ケイエイ</t>
    </rPh>
    <rPh sb="51" eb="53">
      <t>ジョウキョウ</t>
    </rPh>
    <rPh sb="54" eb="56">
      <t>コウテン</t>
    </rPh>
    <rPh sb="63" eb="64">
      <t>ミ</t>
    </rPh>
    <rPh sb="71" eb="73">
      <t>ジッサイ</t>
    </rPh>
    <rPh sb="75" eb="77">
      <t>キュウスイ</t>
    </rPh>
    <rPh sb="77" eb="79">
      <t>シュウエキ</t>
    </rPh>
    <rPh sb="80" eb="82">
      <t>ゾウカ</t>
    </rPh>
    <rPh sb="86" eb="87">
      <t>コト</t>
    </rPh>
    <rPh sb="97" eb="99">
      <t>ヒヨウ</t>
    </rPh>
    <rPh sb="100" eb="103">
      <t>イチジテキ</t>
    </rPh>
    <rPh sb="104" eb="106">
      <t>サクゲン</t>
    </rPh>
    <rPh sb="115" eb="117">
      <t>コンゴ</t>
    </rPh>
    <rPh sb="117" eb="119">
      <t>ジンコウ</t>
    </rPh>
    <rPh sb="119" eb="121">
      <t>ゲンショウ</t>
    </rPh>
    <rPh sb="122" eb="123">
      <t>トモナ</t>
    </rPh>
    <rPh sb="124" eb="125">
      <t>ミズ</t>
    </rPh>
    <rPh sb="125" eb="127">
      <t>ジュヨウ</t>
    </rPh>
    <rPh sb="128" eb="129">
      <t>ヒク</t>
    </rPh>
    <rPh sb="135" eb="136">
      <t>フ</t>
    </rPh>
    <rPh sb="141" eb="142">
      <t>キビ</t>
    </rPh>
    <rPh sb="144" eb="146">
      <t>ジョウキョウ</t>
    </rPh>
    <rPh sb="152" eb="154">
      <t>ハンダン</t>
    </rPh>
    <rPh sb="160" eb="162">
      <t>シセツ</t>
    </rPh>
    <rPh sb="163" eb="166">
      <t>ロウキュウカ</t>
    </rPh>
    <rPh sb="167" eb="168">
      <t>スス</t>
    </rPh>
    <rPh sb="175" eb="176">
      <t>イマ</t>
    </rPh>
    <rPh sb="180" eb="182">
      <t>ロウスイ</t>
    </rPh>
    <rPh sb="182" eb="183">
      <t>トウ</t>
    </rPh>
    <rPh sb="184" eb="185">
      <t>スク</t>
    </rPh>
    <rPh sb="188" eb="191">
      <t>ユウシュウリツ</t>
    </rPh>
    <rPh sb="192" eb="193">
      <t>タカ</t>
    </rPh>
    <rPh sb="194" eb="196">
      <t>スイジュン</t>
    </rPh>
    <rPh sb="206" eb="209">
      <t>タイシンカ</t>
    </rPh>
    <rPh sb="209" eb="211">
      <t>ジギョウ</t>
    </rPh>
    <rPh sb="212" eb="214">
      <t>カイシ</t>
    </rPh>
    <rPh sb="218" eb="220">
      <t>カンロ</t>
    </rPh>
    <rPh sb="220" eb="222">
      <t>コウシン</t>
    </rPh>
    <rPh sb="222" eb="223">
      <t>リツ</t>
    </rPh>
    <rPh sb="223" eb="224">
      <t>トウ</t>
    </rPh>
    <rPh sb="225" eb="227">
      <t>カイゼン</t>
    </rPh>
    <rPh sb="233" eb="235">
      <t>タガク</t>
    </rPh>
    <rPh sb="236" eb="238">
      <t>ヒヨウ</t>
    </rPh>
    <rPh sb="239" eb="241">
      <t>ハッセイ</t>
    </rPh>
    <rPh sb="246" eb="248">
      <t>リュウドウ</t>
    </rPh>
    <rPh sb="248" eb="250">
      <t>ヒリツ</t>
    </rPh>
    <rPh sb="251" eb="253">
      <t>キュウゲキ</t>
    </rPh>
    <rPh sb="254" eb="256">
      <t>アッカ</t>
    </rPh>
    <rPh sb="265" eb="267">
      <t>キギョウ</t>
    </rPh>
    <rPh sb="267" eb="268">
      <t>サイ</t>
    </rPh>
    <rPh sb="268" eb="270">
      <t>ザンダカ</t>
    </rPh>
    <rPh sb="271" eb="273">
      <t>ゼンコク</t>
    </rPh>
    <rPh sb="273" eb="275">
      <t>ヘイキン</t>
    </rPh>
    <rPh sb="276" eb="278">
      <t>ヒカク</t>
    </rPh>
    <rPh sb="282" eb="284">
      <t>ヨユウ</t>
    </rPh>
    <rPh sb="290" eb="293">
      <t>タイシンカ</t>
    </rPh>
    <rPh sb="293" eb="295">
      <t>ジギョウ</t>
    </rPh>
    <rPh sb="296" eb="297">
      <t>ア</t>
    </rPh>
    <rPh sb="300" eb="303">
      <t>ケイカクテキ</t>
    </rPh>
    <rPh sb="304" eb="306">
      <t>シキン</t>
    </rPh>
    <rPh sb="306" eb="308">
      <t>チョウタツ</t>
    </rPh>
    <rPh sb="309" eb="311">
      <t>ジュウヨウ</t>
    </rPh>
    <phoneticPr fontId="4"/>
  </si>
  <si>
    <t>・創設期に一斉に布設した配水管が耐用年数を超えてきたため、管路経年化率が跳ね上がる形となった。
・H29年度より重要給水施設管路耐震化事業を開始しており、H30年度についても全国を上回る更新率となったが、数値としては0.89%と低い数値となっている。
・有形固定資産減価償却率は全国平均と比較し、高い水準にあるが、耐震化事業によりH29年からは減少傾向にあり、今後も改善していくものと思われる。</t>
    <rPh sb="1" eb="4">
      <t>ソウセツキ</t>
    </rPh>
    <rPh sb="5" eb="7">
      <t>イッセイ</t>
    </rPh>
    <rPh sb="8" eb="10">
      <t>フセツ</t>
    </rPh>
    <rPh sb="12" eb="15">
      <t>ハイスイカン</t>
    </rPh>
    <rPh sb="16" eb="18">
      <t>タイヨウ</t>
    </rPh>
    <rPh sb="18" eb="20">
      <t>ネンスウ</t>
    </rPh>
    <rPh sb="21" eb="22">
      <t>コ</t>
    </rPh>
    <rPh sb="29" eb="31">
      <t>カンロ</t>
    </rPh>
    <rPh sb="31" eb="34">
      <t>ケイネンカ</t>
    </rPh>
    <rPh sb="34" eb="35">
      <t>リツ</t>
    </rPh>
    <rPh sb="36" eb="37">
      <t>ハ</t>
    </rPh>
    <rPh sb="38" eb="39">
      <t>ア</t>
    </rPh>
    <rPh sb="41" eb="42">
      <t>カタチ</t>
    </rPh>
    <rPh sb="52" eb="54">
      <t>ネンド</t>
    </rPh>
    <rPh sb="56" eb="58">
      <t>ジュウヨウ</t>
    </rPh>
    <rPh sb="58" eb="60">
      <t>キュウスイ</t>
    </rPh>
    <rPh sb="60" eb="62">
      <t>シセツ</t>
    </rPh>
    <rPh sb="62" eb="64">
      <t>カンロ</t>
    </rPh>
    <rPh sb="64" eb="67">
      <t>タイシンカ</t>
    </rPh>
    <rPh sb="67" eb="69">
      <t>ジギョウ</t>
    </rPh>
    <rPh sb="70" eb="72">
      <t>カイシ</t>
    </rPh>
    <rPh sb="80" eb="82">
      <t>ネンド</t>
    </rPh>
    <rPh sb="87" eb="89">
      <t>ゼンコク</t>
    </rPh>
    <rPh sb="90" eb="92">
      <t>ウワマワ</t>
    </rPh>
    <rPh sb="93" eb="95">
      <t>コウシン</t>
    </rPh>
    <rPh sb="95" eb="96">
      <t>リツ</t>
    </rPh>
    <rPh sb="102" eb="104">
      <t>スウチ</t>
    </rPh>
    <rPh sb="114" eb="115">
      <t>ヒク</t>
    </rPh>
    <rPh sb="116" eb="118">
      <t>スウチ</t>
    </rPh>
    <rPh sb="127" eb="129">
      <t>ユウケイ</t>
    </rPh>
    <rPh sb="129" eb="131">
      <t>コテイ</t>
    </rPh>
    <rPh sb="131" eb="133">
      <t>シサン</t>
    </rPh>
    <rPh sb="133" eb="135">
      <t>ゲンカ</t>
    </rPh>
    <rPh sb="135" eb="137">
      <t>ショウキャク</t>
    </rPh>
    <rPh sb="137" eb="138">
      <t>リツ</t>
    </rPh>
    <rPh sb="139" eb="141">
      <t>ゼンコク</t>
    </rPh>
    <rPh sb="141" eb="143">
      <t>ヘイキン</t>
    </rPh>
    <rPh sb="144" eb="146">
      <t>ヒカク</t>
    </rPh>
    <rPh sb="148" eb="149">
      <t>タカ</t>
    </rPh>
    <rPh sb="150" eb="152">
      <t>スイジュン</t>
    </rPh>
    <rPh sb="157" eb="160">
      <t>タイシンカ</t>
    </rPh>
    <rPh sb="160" eb="162">
      <t>ジギョウ</t>
    </rPh>
    <rPh sb="168" eb="169">
      <t>ネン</t>
    </rPh>
    <rPh sb="172" eb="174">
      <t>ゲンショウ</t>
    </rPh>
    <rPh sb="174" eb="176">
      <t>ケイコウ</t>
    </rPh>
    <rPh sb="180" eb="182">
      <t>コンゴ</t>
    </rPh>
    <rPh sb="183" eb="185">
      <t>カイゼン</t>
    </rPh>
    <rPh sb="192" eb="193">
      <t>オモ</t>
    </rPh>
    <phoneticPr fontId="4"/>
  </si>
  <si>
    <t>・H30年度の経営収支比率119.66%となっており、過去5年間で約10%ほど増加してきている。一見収益が増加しているように見えるが、実際は受水費の時限的な値下げ等による費用の削減によるもので、あくまで一時的に好転しているように見えるだけと考えられる。
・配水管更新工事等の資本的支出が増加したことに対応するため、企業債により資金を調達した。結果、流動負債が増加したため、流動比率が低下してきている。全国平均と比較すればまだ十分な資金を保有していると判断できるが、更新工事に多大な費用がかかるため、企業債等を活用し資金不足を起こさないようにすることが必要である。企業債残高対給水収益比率をみても全国平均よりも低い数値にあるので、まだ資金調達能力には余裕があると判断できる。
・一時的な受水費の値下げにより、給水原価は多少低下したが、依然として高額な単価となっている。
・施設利用率は55.90%となっているため、更新の際は施設の縮小が必要である。
･有収率は90%を超えており、漏水等が少なく、安定して水を供給できていると判断できる。</t>
    <rPh sb="150" eb="152">
      <t>タイオウ</t>
    </rPh>
    <rPh sb="157" eb="159">
      <t>キギョウ</t>
    </rPh>
    <rPh sb="159" eb="160">
      <t>サイ</t>
    </rPh>
    <rPh sb="163" eb="165">
      <t>シキン</t>
    </rPh>
    <rPh sb="166" eb="168">
      <t>チョウタツ</t>
    </rPh>
    <rPh sb="171" eb="173">
      <t>ケッカ</t>
    </rPh>
    <rPh sb="174" eb="176">
      <t>リュウドウ</t>
    </rPh>
    <rPh sb="176" eb="178">
      <t>フサイ</t>
    </rPh>
    <rPh sb="179" eb="181">
      <t>ゾウカ</t>
    </rPh>
    <rPh sb="320" eb="322">
      <t>ノウリョク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</si>
</sst>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0.02</c:v>
                </c:pt>
                <c:pt idx="1">
                  <c:v>0.02</c:v>
                </c:pt>
                <c:pt idx="2" formatCode="#,##0.00;&quot;△&quot;#,##0.00">
                  <c:v>0</c:v>
                </c:pt>
                <c:pt idx="3">
                  <c:v>0.7</c:v>
                </c:pt>
                <c:pt idx="4">
                  <c:v>0.89</c:v>
                </c:pt>
              </c:numCache>
            </c:numRef>
          </c:val>
          <c:extLst>
            <c:ext xmlns:c16="http://schemas.microsoft.com/office/drawing/2014/chart" uri="{C3380CC4-5D6E-409C-BE32-E72D297353CC}">
              <c16:uniqueId val="{00000000-4710-41B6-9CDE-12497637FE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4710-41B6-9CDE-12497637FE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54.6</c:v>
                </c:pt>
                <c:pt idx="1">
                  <c:v>54.85</c:v>
                </c:pt>
                <c:pt idx="2">
                  <c:v>55.32</c:v>
                </c:pt>
                <c:pt idx="3">
                  <c:v>55.9</c:v>
                </c:pt>
                <c:pt idx="4">
                  <c:v>55.91</c:v>
                </c:pt>
              </c:numCache>
            </c:numRef>
          </c:val>
          <c:extLst>
            <c:ext xmlns:c16="http://schemas.microsoft.com/office/drawing/2014/chart" uri="{C3380CC4-5D6E-409C-BE32-E72D297353CC}">
              <c16:uniqueId val="{00000000-42AC-4053-946E-B58BA05FCA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42AC-4053-946E-B58BA05FCA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93.45</c:v>
                </c:pt>
                <c:pt idx="1">
                  <c:v>93.43</c:v>
                </c:pt>
                <c:pt idx="2">
                  <c:v>92.61</c:v>
                </c:pt>
                <c:pt idx="3">
                  <c:v>91.98</c:v>
                </c:pt>
                <c:pt idx="4">
                  <c:v>92.02</c:v>
                </c:pt>
              </c:numCache>
            </c:numRef>
          </c:val>
          <c:extLst>
            <c:ext xmlns:c16="http://schemas.microsoft.com/office/drawing/2014/chart" uri="{C3380CC4-5D6E-409C-BE32-E72D297353CC}">
              <c16:uniqueId val="{00000000-1BE1-4C6A-9306-6F841D107E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1BE1-4C6A-9306-6F841D107E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110.27</c:v>
                </c:pt>
                <c:pt idx="1">
                  <c:v>111.64</c:v>
                </c:pt>
                <c:pt idx="2">
                  <c:v>115.94</c:v>
                </c:pt>
                <c:pt idx="3">
                  <c:v>117.85</c:v>
                </c:pt>
                <c:pt idx="4">
                  <c:v>119.66</c:v>
                </c:pt>
              </c:numCache>
            </c:numRef>
          </c:val>
          <c:extLst>
            <c:ext xmlns:c16="http://schemas.microsoft.com/office/drawing/2014/chart" uri="{C3380CC4-5D6E-409C-BE32-E72D297353CC}">
              <c16:uniqueId val="{00000000-9E8C-4EA5-9F75-4E136D6613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9E8C-4EA5-9F75-4E136D6613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61.2</c:v>
                </c:pt>
                <c:pt idx="1">
                  <c:v>62.94</c:v>
                </c:pt>
                <c:pt idx="2">
                  <c:v>64.150000000000006</c:v>
                </c:pt>
                <c:pt idx="3">
                  <c:v>63.03</c:v>
                </c:pt>
                <c:pt idx="4">
                  <c:v>60.8</c:v>
                </c:pt>
              </c:numCache>
            </c:numRef>
          </c:val>
          <c:extLst>
            <c:ext xmlns:c16="http://schemas.microsoft.com/office/drawing/2014/chart" uri="{C3380CC4-5D6E-409C-BE32-E72D297353CC}">
              <c16:uniqueId val="{00000000-0E88-4DBB-B651-5B478BE41E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0E88-4DBB-B651-5B478BE41E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19.940000000000001</c:v>
                </c:pt>
                <c:pt idx="4" formatCode="#,##0.00;&quot;△&quot;#,##0.00;&quot;-&quot;">
                  <c:v>26.2</c:v>
                </c:pt>
              </c:numCache>
            </c:numRef>
          </c:val>
          <c:extLst>
            <c:ext xmlns:c16="http://schemas.microsoft.com/office/drawing/2014/chart" uri="{C3380CC4-5D6E-409C-BE32-E72D297353CC}">
              <c16:uniqueId val="{00000000-16C6-4797-8250-BFB9ECB17C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16C6-4797-8250-BFB9ECB17C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86-4D9A-B4B7-935E3119E0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6886-4D9A-B4B7-935E3119E0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2147.88</c:v>
                </c:pt>
                <c:pt idx="1">
                  <c:v>2529.67</c:v>
                </c:pt>
                <c:pt idx="2">
                  <c:v>4689.8100000000004</c:v>
                </c:pt>
                <c:pt idx="3">
                  <c:v>950.78</c:v>
                </c:pt>
                <c:pt idx="4">
                  <c:v>557.1</c:v>
                </c:pt>
              </c:numCache>
            </c:numRef>
          </c:val>
          <c:extLst>
            <c:ext xmlns:c16="http://schemas.microsoft.com/office/drawing/2014/chart" uri="{C3380CC4-5D6E-409C-BE32-E72D297353CC}">
              <c16:uniqueId val="{00000000-B0D0-459E-9B09-70B541B7E5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B0D0-459E-9B09-70B541B7E5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17.8</c:v>
                </c:pt>
                <c:pt idx="1">
                  <c:v>16.510000000000002</c:v>
                </c:pt>
                <c:pt idx="2">
                  <c:v>15.35</c:v>
                </c:pt>
                <c:pt idx="3">
                  <c:v>25.75</c:v>
                </c:pt>
                <c:pt idx="4">
                  <c:v>53.97</c:v>
                </c:pt>
              </c:numCache>
            </c:numRef>
          </c:val>
          <c:extLst>
            <c:ext xmlns:c16="http://schemas.microsoft.com/office/drawing/2014/chart" uri="{C3380CC4-5D6E-409C-BE32-E72D297353CC}">
              <c16:uniqueId val="{00000000-4E21-4B99-8A57-3430DD3B9A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4E21-4B99-8A57-3430DD3B9A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81.31</c:v>
                </c:pt>
                <c:pt idx="1">
                  <c:v>80.37</c:v>
                </c:pt>
                <c:pt idx="2">
                  <c:v>82.61</c:v>
                </c:pt>
                <c:pt idx="3">
                  <c:v>84.99</c:v>
                </c:pt>
                <c:pt idx="4">
                  <c:v>88.72</c:v>
                </c:pt>
              </c:numCache>
            </c:numRef>
          </c:val>
          <c:extLst>
            <c:ext xmlns:c16="http://schemas.microsoft.com/office/drawing/2014/chart" uri="{C3380CC4-5D6E-409C-BE32-E72D297353CC}">
              <c16:uniqueId val="{00000000-F030-47DD-AD60-F3B6B2B69D0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F030-47DD-AD60-F3B6B2B69D0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274.25</c:v>
                </c:pt>
                <c:pt idx="1">
                  <c:v>277.42</c:v>
                </c:pt>
                <c:pt idx="2">
                  <c:v>270.12</c:v>
                </c:pt>
                <c:pt idx="3">
                  <c:v>262.72000000000003</c:v>
                </c:pt>
                <c:pt idx="4">
                  <c:v>251.98</c:v>
                </c:pt>
              </c:numCache>
            </c:numRef>
          </c:val>
          <c:extLst>
            <c:ext xmlns:c16="http://schemas.microsoft.com/office/drawing/2014/chart" uri="{C3380CC4-5D6E-409C-BE32-E72D297353CC}">
              <c16:uniqueId val="{00000000-52D7-4F85-9218-BF024D69AD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52D7-4F85-9218-BF024D69AD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八匝水道企業団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自治体職員</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89.35</v>
      </c>
      <c r="J10" s="52"/>
      <c r="K10" s="52"/>
      <c r="L10" s="52"/>
      <c r="M10" s="52"/>
      <c r="N10" s="52"/>
      <c r="O10" s="63"/>
      <c r="P10" s="53">
        <f>データ!$P$6</f>
        <v>87.53</v>
      </c>
      <c r="Q10" s="53"/>
      <c r="R10" s="53"/>
      <c r="S10" s="53"/>
      <c r="T10" s="53"/>
      <c r="U10" s="53"/>
      <c r="V10" s="53"/>
      <c r="W10" s="60">
        <f>データ!$Q$6</f>
        <v>4449</v>
      </c>
      <c r="X10" s="60"/>
      <c r="Y10" s="60"/>
      <c r="Z10" s="60"/>
      <c r="AA10" s="60"/>
      <c r="AB10" s="60"/>
      <c r="AC10" s="60"/>
      <c r="AD10" s="2"/>
      <c r="AE10" s="2"/>
      <c r="AF10" s="2"/>
      <c r="AG10" s="2"/>
      <c r="AH10" s="4"/>
      <c r="AI10" s="4"/>
      <c r="AJ10" s="4"/>
      <c r="AK10" s="4"/>
      <c r="AL10" s="60">
        <f>データ!$U$6</f>
        <v>39849</v>
      </c>
      <c r="AM10" s="60"/>
      <c r="AN10" s="60"/>
      <c r="AO10" s="60"/>
      <c r="AP10" s="60"/>
      <c r="AQ10" s="60"/>
      <c r="AR10" s="60"/>
      <c r="AS10" s="60"/>
      <c r="AT10" s="51">
        <f>データ!$V$6</f>
        <v>119.18</v>
      </c>
      <c r="AU10" s="52"/>
      <c r="AV10" s="52"/>
      <c r="AW10" s="52"/>
      <c r="AX10" s="52"/>
      <c r="AY10" s="52"/>
      <c r="AZ10" s="52"/>
      <c r="BA10" s="52"/>
      <c r="BB10" s="53">
        <f>データ!$W$6</f>
        <v>334.36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VJR8j7zTVLbhRKEVr9w9tsg8gd1V7QbDJqe7dIBgvkgnYwWXgAh5h8Qs6fPnZunw0v0Ne6w8iaXFdmzWqSQzw==" saltValue="8Gzn55XNEE8r8uelci23Y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128791</v>
      </c>
      <c r="D6" s="34">
        <f t="shared" si="3"/>
        <v>46</v>
      </c>
      <c r="E6" s="34">
        <f t="shared" si="3"/>
        <v>1</v>
      </c>
      <c r="F6" s="34">
        <f t="shared" si="3"/>
        <v>0</v>
      </c>
      <c r="G6" s="34">
        <f t="shared" si="3"/>
        <v>1</v>
      </c>
      <c r="H6" s="34" t="str">
        <f t="shared" si="3"/>
        <v>千葉県　八匝水道企業団</v>
      </c>
      <c r="I6" s="34" t="str">
        <f t="shared" si="3"/>
        <v>法適用</v>
      </c>
      <c r="J6" s="34" t="str">
        <f t="shared" si="3"/>
        <v>水道事業</v>
      </c>
      <c r="K6" s="34" t="str">
        <f t="shared" si="3"/>
        <v>末端給水事業</v>
      </c>
      <c r="L6" s="34" t="str">
        <f t="shared" si="3"/>
        <v>A5</v>
      </c>
      <c r="M6" s="34" t="str">
        <f t="shared" si="3"/>
        <v>自治体職員</v>
      </c>
      <c r="N6" s="35" t="str">
        <f t="shared" si="3"/>
        <v>-</v>
      </c>
      <c r="O6" s="35">
        <f t="shared" si="3"/>
        <v>89.35</v>
      </c>
      <c r="P6" s="35">
        <f t="shared" si="3"/>
        <v>87.53</v>
      </c>
      <c r="Q6" s="35">
        <f t="shared" si="3"/>
        <v>4449</v>
      </c>
      <c r="R6" s="35" t="str">
        <f t="shared" si="3"/>
        <v>-</v>
      </c>
      <c r="S6" s="35" t="str">
        <f t="shared" si="3"/>
        <v>-</v>
      </c>
      <c r="T6" s="35" t="str">
        <f t="shared" si="3"/>
        <v>-</v>
      </c>
      <c r="U6" s="35">
        <f t="shared" si="3"/>
        <v>39849</v>
      </c>
      <c r="V6" s="35">
        <f t="shared" si="3"/>
        <v>119.18</v>
      </c>
      <c r="W6" s="35">
        <f t="shared" si="3"/>
        <v>334.36</v>
      </c>
      <c r="X6" s="36">
        <f>IF(X7="",NA(),X7)</f>
        <v>110.27</v>
      </c>
      <c r="Y6" s="36">
        <f t="shared" ref="Y6:AG6" si="4">IF(Y7="",NA(),Y7)</f>
        <v>111.64</v>
      </c>
      <c r="Z6" s="36">
        <f t="shared" si="4"/>
        <v>115.94</v>
      </c>
      <c r="AA6" s="36">
        <f t="shared" si="4"/>
        <v>117.85</v>
      </c>
      <c r="AB6" s="36">
        <f t="shared" si="4"/>
        <v>119.66</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2147.88</v>
      </c>
      <c r="AU6" s="36">
        <f t="shared" ref="AU6:BC6" si="6">IF(AU7="",NA(),AU7)</f>
        <v>2529.67</v>
      </c>
      <c r="AV6" s="36">
        <f t="shared" si="6"/>
        <v>4689.8100000000004</v>
      </c>
      <c r="AW6" s="36">
        <f t="shared" si="6"/>
        <v>950.78</v>
      </c>
      <c r="AX6" s="36">
        <f t="shared" si="6"/>
        <v>557.1</v>
      </c>
      <c r="AY6" s="36">
        <f t="shared" si="6"/>
        <v>382.09</v>
      </c>
      <c r="AZ6" s="36">
        <f t="shared" si="6"/>
        <v>371.31</v>
      </c>
      <c r="BA6" s="36">
        <f t="shared" si="6"/>
        <v>377.63</v>
      </c>
      <c r="BB6" s="36">
        <f t="shared" si="6"/>
        <v>357.34</v>
      </c>
      <c r="BC6" s="36">
        <f t="shared" si="6"/>
        <v>366.03</v>
      </c>
      <c r="BD6" s="35" t="str">
        <f>IF(BD7="","",IF(BD7="-","【-】","【"&amp;SUBSTITUTE(TEXT(BD7,"#,##0.00"),"-","△")&amp;"】"))</f>
        <v>【261.93】</v>
      </c>
      <c r="BE6" s="36">
        <f>IF(BE7="",NA(),BE7)</f>
        <v>17.8</v>
      </c>
      <c r="BF6" s="36">
        <f t="shared" ref="BF6:BN6" si="7">IF(BF7="",NA(),BF7)</f>
        <v>16.510000000000002</v>
      </c>
      <c r="BG6" s="36">
        <f t="shared" si="7"/>
        <v>15.35</v>
      </c>
      <c r="BH6" s="36">
        <f t="shared" si="7"/>
        <v>25.75</v>
      </c>
      <c r="BI6" s="36">
        <f t="shared" si="7"/>
        <v>53.97</v>
      </c>
      <c r="BJ6" s="36">
        <f t="shared" si="7"/>
        <v>385.06</v>
      </c>
      <c r="BK6" s="36">
        <f t="shared" si="7"/>
        <v>373.09</v>
      </c>
      <c r="BL6" s="36">
        <f t="shared" si="7"/>
        <v>364.71</v>
      </c>
      <c r="BM6" s="36">
        <f t="shared" si="7"/>
        <v>373.69</v>
      </c>
      <c r="BN6" s="36">
        <f t="shared" si="7"/>
        <v>370.12</v>
      </c>
      <c r="BO6" s="35" t="str">
        <f>IF(BO7="","",IF(BO7="-","【-】","【"&amp;SUBSTITUTE(TEXT(BO7,"#,##0.00"),"-","△")&amp;"】"))</f>
        <v>【270.46】</v>
      </c>
      <c r="BP6" s="36">
        <f>IF(BP7="",NA(),BP7)</f>
        <v>81.31</v>
      </c>
      <c r="BQ6" s="36">
        <f t="shared" ref="BQ6:BY6" si="8">IF(BQ7="",NA(),BQ7)</f>
        <v>80.37</v>
      </c>
      <c r="BR6" s="36">
        <f t="shared" si="8"/>
        <v>82.61</v>
      </c>
      <c r="BS6" s="36">
        <f t="shared" si="8"/>
        <v>84.99</v>
      </c>
      <c r="BT6" s="36">
        <f t="shared" si="8"/>
        <v>88.72</v>
      </c>
      <c r="BU6" s="36">
        <f t="shared" si="8"/>
        <v>99.07</v>
      </c>
      <c r="BV6" s="36">
        <f t="shared" si="8"/>
        <v>99.99</v>
      </c>
      <c r="BW6" s="36">
        <f t="shared" si="8"/>
        <v>100.65</v>
      </c>
      <c r="BX6" s="36">
        <f t="shared" si="8"/>
        <v>99.87</v>
      </c>
      <c r="BY6" s="36">
        <f t="shared" si="8"/>
        <v>100.42</v>
      </c>
      <c r="BZ6" s="35" t="str">
        <f>IF(BZ7="","",IF(BZ7="-","【-】","【"&amp;SUBSTITUTE(TEXT(BZ7,"#,##0.00"),"-","△")&amp;"】"))</f>
        <v>【103.91】</v>
      </c>
      <c r="CA6" s="36">
        <f>IF(CA7="",NA(),CA7)</f>
        <v>274.25</v>
      </c>
      <c r="CB6" s="36">
        <f t="shared" ref="CB6:CJ6" si="9">IF(CB7="",NA(),CB7)</f>
        <v>277.42</v>
      </c>
      <c r="CC6" s="36">
        <f t="shared" si="9"/>
        <v>270.12</v>
      </c>
      <c r="CD6" s="36">
        <f t="shared" si="9"/>
        <v>262.72000000000003</v>
      </c>
      <c r="CE6" s="36">
        <f t="shared" si="9"/>
        <v>251.98</v>
      </c>
      <c r="CF6" s="36">
        <f t="shared" si="9"/>
        <v>173.03</v>
      </c>
      <c r="CG6" s="36">
        <f t="shared" si="9"/>
        <v>171.15</v>
      </c>
      <c r="CH6" s="36">
        <f t="shared" si="9"/>
        <v>170.19</v>
      </c>
      <c r="CI6" s="36">
        <f t="shared" si="9"/>
        <v>171.81</v>
      </c>
      <c r="CJ6" s="36">
        <f t="shared" si="9"/>
        <v>171.67</v>
      </c>
      <c r="CK6" s="35" t="str">
        <f>IF(CK7="","",IF(CK7="-","【-】","【"&amp;SUBSTITUTE(TEXT(CK7,"#,##0.00"),"-","△")&amp;"】"))</f>
        <v>【167.11】</v>
      </c>
      <c r="CL6" s="36">
        <f>IF(CL7="",NA(),CL7)</f>
        <v>54.6</v>
      </c>
      <c r="CM6" s="36">
        <f t="shared" ref="CM6:CU6" si="10">IF(CM7="",NA(),CM7)</f>
        <v>54.85</v>
      </c>
      <c r="CN6" s="36">
        <f t="shared" si="10"/>
        <v>55.32</v>
      </c>
      <c r="CO6" s="36">
        <f t="shared" si="10"/>
        <v>55.9</v>
      </c>
      <c r="CP6" s="36">
        <f t="shared" si="10"/>
        <v>55.91</v>
      </c>
      <c r="CQ6" s="36">
        <f t="shared" si="10"/>
        <v>58.58</v>
      </c>
      <c r="CR6" s="36">
        <f t="shared" si="10"/>
        <v>58.53</v>
      </c>
      <c r="CS6" s="36">
        <f t="shared" si="10"/>
        <v>59.01</v>
      </c>
      <c r="CT6" s="36">
        <f t="shared" si="10"/>
        <v>60.03</v>
      </c>
      <c r="CU6" s="36">
        <f t="shared" si="10"/>
        <v>59.74</v>
      </c>
      <c r="CV6" s="35" t="str">
        <f>IF(CV7="","",IF(CV7="-","【-】","【"&amp;SUBSTITUTE(TEXT(CV7,"#,##0.00"),"-","△")&amp;"】"))</f>
        <v>【60.27】</v>
      </c>
      <c r="CW6" s="36">
        <f>IF(CW7="",NA(),CW7)</f>
        <v>93.45</v>
      </c>
      <c r="CX6" s="36">
        <f t="shared" ref="CX6:DF6" si="11">IF(CX7="",NA(),CX7)</f>
        <v>93.43</v>
      </c>
      <c r="CY6" s="36">
        <f t="shared" si="11"/>
        <v>92.61</v>
      </c>
      <c r="CZ6" s="36">
        <f t="shared" si="11"/>
        <v>91.98</v>
      </c>
      <c r="DA6" s="36">
        <f t="shared" si="11"/>
        <v>92.02</v>
      </c>
      <c r="DB6" s="36">
        <f t="shared" si="11"/>
        <v>85.23</v>
      </c>
      <c r="DC6" s="36">
        <f t="shared" si="11"/>
        <v>85.26</v>
      </c>
      <c r="DD6" s="36">
        <f t="shared" si="11"/>
        <v>85.37</v>
      </c>
      <c r="DE6" s="36">
        <f t="shared" si="11"/>
        <v>84.81</v>
      </c>
      <c r="DF6" s="36">
        <f t="shared" si="11"/>
        <v>84.8</v>
      </c>
      <c r="DG6" s="35" t="str">
        <f>IF(DG7="","",IF(DG7="-","【-】","【"&amp;SUBSTITUTE(TEXT(DG7,"#,##0.00"),"-","△")&amp;"】"))</f>
        <v>【89.92】</v>
      </c>
      <c r="DH6" s="36">
        <f>IF(DH7="",NA(),DH7)</f>
        <v>61.2</v>
      </c>
      <c r="DI6" s="36">
        <f t="shared" ref="DI6:DQ6" si="12">IF(DI7="",NA(),DI7)</f>
        <v>62.94</v>
      </c>
      <c r="DJ6" s="36">
        <f t="shared" si="12"/>
        <v>64.150000000000006</v>
      </c>
      <c r="DK6" s="36">
        <f t="shared" si="12"/>
        <v>63.03</v>
      </c>
      <c r="DL6" s="36">
        <f t="shared" si="12"/>
        <v>60.8</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5">
        <f t="shared" ref="DT6:EB6" si="13">IF(DT7="",NA(),DT7)</f>
        <v>0</v>
      </c>
      <c r="DU6" s="35">
        <f t="shared" si="13"/>
        <v>0</v>
      </c>
      <c r="DV6" s="36">
        <f t="shared" si="13"/>
        <v>19.940000000000001</v>
      </c>
      <c r="DW6" s="36">
        <f t="shared" si="13"/>
        <v>26.2</v>
      </c>
      <c r="DX6" s="36">
        <f t="shared" si="13"/>
        <v>10.09</v>
      </c>
      <c r="DY6" s="36">
        <f t="shared" si="13"/>
        <v>10.54</v>
      </c>
      <c r="DZ6" s="36">
        <f t="shared" si="13"/>
        <v>12.03</v>
      </c>
      <c r="EA6" s="36">
        <f t="shared" si="13"/>
        <v>12.19</v>
      </c>
      <c r="EB6" s="36">
        <f t="shared" si="13"/>
        <v>15.1</v>
      </c>
      <c r="EC6" s="35" t="str">
        <f>IF(EC7="","",IF(EC7="-","【-】","【"&amp;SUBSTITUTE(TEXT(EC7,"#,##0.00"),"-","△")&amp;"】"))</f>
        <v>【17.80】</v>
      </c>
      <c r="ED6" s="36">
        <f>IF(ED7="",NA(),ED7)</f>
        <v>0.02</v>
      </c>
      <c r="EE6" s="36">
        <f t="shared" ref="EE6:EM6" si="14">IF(EE7="",NA(),EE7)</f>
        <v>0.02</v>
      </c>
      <c r="EF6" s="35">
        <f t="shared" si="14"/>
        <v>0</v>
      </c>
      <c r="EG6" s="36">
        <f t="shared" si="14"/>
        <v>0.7</v>
      </c>
      <c r="EH6" s="36">
        <f t="shared" si="14"/>
        <v>0.89</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128791</v>
      </c>
      <c r="D7" s="38">
        <v>46</v>
      </c>
      <c r="E7" s="38">
        <v>1</v>
      </c>
      <c r="F7" s="38">
        <v>0</v>
      </c>
      <c r="G7" s="38">
        <v>1</v>
      </c>
      <c r="H7" s="38" t="s">
        <v>93</v>
      </c>
      <c r="I7" s="38" t="s">
        <v>94</v>
      </c>
      <c r="J7" s="38" t="s">
        <v>95</v>
      </c>
      <c r="K7" s="38" t="s">
        <v>96</v>
      </c>
      <c r="L7" s="38" t="s">
        <v>97</v>
      </c>
      <c r="M7" s="38" t="s">
        <v>98</v>
      </c>
      <c r="N7" s="39" t="s">
        <v>99</v>
      </c>
      <c r="O7" s="39">
        <v>89.35</v>
      </c>
      <c r="P7" s="39">
        <v>87.53</v>
      </c>
      <c r="Q7" s="39">
        <v>4449</v>
      </c>
      <c r="R7" s="39" t="s">
        <v>99</v>
      </c>
      <c r="S7" s="39" t="s">
        <v>99</v>
      </c>
      <c r="T7" s="39" t="s">
        <v>99</v>
      </c>
      <c r="U7" s="39">
        <v>39849</v>
      </c>
      <c r="V7" s="39">
        <v>119.18</v>
      </c>
      <c r="W7" s="39">
        <v>334.36</v>
      </c>
      <c r="X7" s="39">
        <v>110.27</v>
      </c>
      <c r="Y7" s="39">
        <v>111.64</v>
      </c>
      <c r="Z7" s="39">
        <v>115.94</v>
      </c>
      <c r="AA7" s="39">
        <v>117.85</v>
      </c>
      <c r="AB7" s="39">
        <v>119.66</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2147.88</v>
      </c>
      <c r="AU7" s="39">
        <v>2529.67</v>
      </c>
      <c r="AV7" s="39">
        <v>4689.8100000000004</v>
      </c>
      <c r="AW7" s="39">
        <v>950.78</v>
      </c>
      <c r="AX7" s="39">
        <v>557.1</v>
      </c>
      <c r="AY7" s="39">
        <v>382.09</v>
      </c>
      <c r="AZ7" s="39">
        <v>371.31</v>
      </c>
      <c r="BA7" s="39">
        <v>377.63</v>
      </c>
      <c r="BB7" s="39">
        <v>357.34</v>
      </c>
      <c r="BC7" s="39">
        <v>366.03</v>
      </c>
      <c r="BD7" s="39">
        <v>261.93</v>
      </c>
      <c r="BE7" s="39">
        <v>17.8</v>
      </c>
      <c r="BF7" s="39">
        <v>16.510000000000002</v>
      </c>
      <c r="BG7" s="39">
        <v>15.35</v>
      </c>
      <c r="BH7" s="39">
        <v>25.75</v>
      </c>
      <c r="BI7" s="39">
        <v>53.97</v>
      </c>
      <c r="BJ7" s="39">
        <v>385.06</v>
      </c>
      <c r="BK7" s="39">
        <v>373.09</v>
      </c>
      <c r="BL7" s="39">
        <v>364.71</v>
      </c>
      <c r="BM7" s="39">
        <v>373.69</v>
      </c>
      <c r="BN7" s="39">
        <v>370.12</v>
      </c>
      <c r="BO7" s="39">
        <v>270.45999999999998</v>
      </c>
      <c r="BP7" s="39">
        <v>81.31</v>
      </c>
      <c r="BQ7" s="39">
        <v>80.37</v>
      </c>
      <c r="BR7" s="39">
        <v>82.61</v>
      </c>
      <c r="BS7" s="39">
        <v>84.99</v>
      </c>
      <c r="BT7" s="39">
        <v>88.72</v>
      </c>
      <c r="BU7" s="39">
        <v>99.07</v>
      </c>
      <c r="BV7" s="39">
        <v>99.99</v>
      </c>
      <c r="BW7" s="39">
        <v>100.65</v>
      </c>
      <c r="BX7" s="39">
        <v>99.87</v>
      </c>
      <c r="BY7" s="39">
        <v>100.42</v>
      </c>
      <c r="BZ7" s="39">
        <v>103.91</v>
      </c>
      <c r="CA7" s="39">
        <v>274.25</v>
      </c>
      <c r="CB7" s="39">
        <v>277.42</v>
      </c>
      <c r="CC7" s="39">
        <v>270.12</v>
      </c>
      <c r="CD7" s="39">
        <v>262.72000000000003</v>
      </c>
      <c r="CE7" s="39">
        <v>251.98</v>
      </c>
      <c r="CF7" s="39">
        <v>173.03</v>
      </c>
      <c r="CG7" s="39">
        <v>171.15</v>
      </c>
      <c r="CH7" s="39">
        <v>170.19</v>
      </c>
      <c r="CI7" s="39">
        <v>171.81</v>
      </c>
      <c r="CJ7" s="39">
        <v>171.67</v>
      </c>
      <c r="CK7" s="39">
        <v>167.11</v>
      </c>
      <c r="CL7" s="39">
        <v>54.6</v>
      </c>
      <c r="CM7" s="39">
        <v>54.85</v>
      </c>
      <c r="CN7" s="39">
        <v>55.32</v>
      </c>
      <c r="CO7" s="39">
        <v>55.9</v>
      </c>
      <c r="CP7" s="39">
        <v>55.91</v>
      </c>
      <c r="CQ7" s="39">
        <v>58.58</v>
      </c>
      <c r="CR7" s="39">
        <v>58.53</v>
      </c>
      <c r="CS7" s="39">
        <v>59.01</v>
      </c>
      <c r="CT7" s="39">
        <v>60.03</v>
      </c>
      <c r="CU7" s="39">
        <v>59.74</v>
      </c>
      <c r="CV7" s="39">
        <v>60.27</v>
      </c>
      <c r="CW7" s="39">
        <v>93.45</v>
      </c>
      <c r="CX7" s="39">
        <v>93.43</v>
      </c>
      <c r="CY7" s="39">
        <v>92.61</v>
      </c>
      <c r="CZ7" s="39">
        <v>91.98</v>
      </c>
      <c r="DA7" s="39">
        <v>92.02</v>
      </c>
      <c r="DB7" s="39">
        <v>85.23</v>
      </c>
      <c r="DC7" s="39">
        <v>85.26</v>
      </c>
      <c r="DD7" s="39">
        <v>85.37</v>
      </c>
      <c r="DE7" s="39">
        <v>84.81</v>
      </c>
      <c r="DF7" s="39">
        <v>84.8</v>
      </c>
      <c r="DG7" s="39">
        <v>89.92</v>
      </c>
      <c r="DH7" s="39">
        <v>61.2</v>
      </c>
      <c r="DI7" s="39">
        <v>62.94</v>
      </c>
      <c r="DJ7" s="39">
        <v>64.150000000000006</v>
      </c>
      <c r="DK7" s="39">
        <v>63.03</v>
      </c>
      <c r="DL7" s="39">
        <v>60.8</v>
      </c>
      <c r="DM7" s="39">
        <v>44.31</v>
      </c>
      <c r="DN7" s="39">
        <v>45.75</v>
      </c>
      <c r="DO7" s="39">
        <v>46.9</v>
      </c>
      <c r="DP7" s="39">
        <v>47.28</v>
      </c>
      <c r="DQ7" s="39">
        <v>47.66</v>
      </c>
      <c r="DR7" s="39">
        <v>48.85</v>
      </c>
      <c r="DS7" s="39">
        <v>0</v>
      </c>
      <c r="DT7" s="39">
        <v>0</v>
      </c>
      <c r="DU7" s="39">
        <v>0</v>
      </c>
      <c r="DV7" s="39">
        <v>19.940000000000001</v>
      </c>
      <c r="DW7" s="39">
        <v>26.2</v>
      </c>
      <c r="DX7" s="39">
        <v>10.09</v>
      </c>
      <c r="DY7" s="39">
        <v>10.54</v>
      </c>
      <c r="DZ7" s="39">
        <v>12.03</v>
      </c>
      <c r="EA7" s="39">
        <v>12.19</v>
      </c>
      <c r="EB7" s="39">
        <v>15.1</v>
      </c>
      <c r="EC7" s="39">
        <v>17.8</v>
      </c>
      <c r="ED7" s="39">
        <v>0.02</v>
      </c>
      <c r="EE7" s="39">
        <v>0.02</v>
      </c>
      <c r="EF7" s="39">
        <v>0</v>
      </c>
      <c r="EG7" s="39">
        <v>0.7</v>
      </c>
      <c r="EH7" s="39">
        <v>0.89</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2020-01-16T02:10:23Z</cp:lastPrinted>
  <dcterms:created xsi:type="dcterms:W3CDTF">2019-12-05T04:13:26Z</dcterms:created>
  <dcterms:modified xsi:type="dcterms:W3CDTF">2020-02-18T06:21:07Z</dcterms:modified>
  <cp:category/>
</cp:coreProperties>
</file>