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40駐車場\"/>
    </mc:Choice>
  </mc:AlternateContent>
  <workbookProtection workbookAlgorithmName="SHA-512" workbookHashValue="GAsGi0X5JQXRSHEB/bfz3KguaavI9AuH7Z8yRMq8WycwA4AYk0Kz6pU00zEwEMrJ3tqXjKzV+ILyMyDgecridA==" workbookSaltValue="YT7W2A6AOXAKp5JxJ2F7Vg==" workbookSpinCount="100000" lockStructure="1"/>
  <bookViews>
    <workbookView xWindow="0" yWindow="0" windowWidth="20490" windowHeight="768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BG51" i="4"/>
  <c r="BG30" i="4"/>
  <c r="AV76" i="4"/>
  <c r="KO51" i="4"/>
  <c r="LE76" i="4"/>
  <c r="FX51" i="4"/>
  <c r="KO30" i="4"/>
  <c r="HP76" i="4"/>
  <c r="FX30" i="4"/>
  <c r="KP76" i="4"/>
  <c r="JV30" i="4"/>
  <c r="HA76" i="4"/>
  <c r="AN51" i="4"/>
  <c r="FE30" i="4"/>
  <c r="FE51" i="4"/>
  <c r="AN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<sst xmlns="http://schemas.openxmlformats.org/spreadsheetml/2006/main" count="278" uniqueCount="126">
  <si>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</si>
  <si>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</si>
  <si>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</si>
  <si>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</si>
  <si>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</si>
  <si>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</si>
  <si>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</si>
  <si>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</si>
  <si>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</si>
  <si>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</si>
  <si>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</si>
  <si>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</si>
  <si>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</si>
  <si>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</si>
  <si>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</si>
  <si>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</si>
  <si>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</si>
  <si>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</si>
  <si>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</si>
  <si>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</si>
  <si>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</si>
  <si>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</si>
  <si>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</si>
  <si>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</si>
  <si>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</si>
  <si>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</si>
  <si>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</si>
  <si>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</si>
  <si>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</si>
  <si>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</si>
  <si>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</si>
  <si>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</si>
  <si>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</si>
  <si>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</si>
  <si>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</si>
  <si>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</si>
  <si>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</si>
  <si>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</si>
  <si>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</si>
  <si>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</si>
  <si>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</si>
  <si>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</si>
  <si>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</si>
  <si>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</si>
  <si>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</si>
  <si>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</si>
  <si>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</si>
  <si>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</si>
  <si>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</si>
  <si>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</si>
  <si>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</si>
  <si>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</si>
  <si>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</si>
  <si>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</si>
  <si>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</si>
  <si>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</si>
  <si>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</si>
  <si>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</si>
  <si>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</si>
  <si>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</si>
  <si>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</si>
  <si>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</si>
  <si>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</si>
  <si>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</si>
  <si>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</si>
  <si>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</si>
  <si>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</si>
  <si>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</si>
  <si>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</si>
  <si>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</si>
  <si>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</si>
  <si>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</si>
  <si>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</si>
  <si>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</si>
  <si>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</si>
  <si>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</si>
  <si>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</si>
  <si>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</si>
  <si>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</si>
  <si>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</si>
  <si>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</si>
  <si>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</si>
  <si>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</si>
  <si>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</si>
  <si>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</si>
  <si>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</si>
  <si>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</si>
  <si>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</si>
  <si>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</si>
  <si>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</si>
  <si>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</si>
  <si>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</si>
  <si>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</si>
  <si>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</si>
  <si>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</si>
  <si>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</si>
  <si>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</si>
  <si>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</si>
  <si>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</si>
  <si>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</si>
  <si>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</si>
  <si>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</si>
  <si>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</si>
  <si>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</si>
  <si>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松戸市</t>
  </si>
  <si>
    <t>松戸駅西口地下駐車場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</si>
  <si>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</si>
  <si>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</si>
  <si>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</si>
  <si>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</si>
  <si>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</si>
  <si>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</si>
  <si>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</si>
  <si>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</si>
  <si>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</si>
  <si>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</si>
  <si>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</si>
  <si>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</si>
  <si>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</si>
  <si>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</si>
  <si>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</si>
  <si>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</si>
  <si>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資産等の状況としては、建設に伴う貸付金及び起債の償還が、平成17年度をもって終了しているものの、供用開始から30年以上が経過し、施設の老朽化が進んでおり、設備更新を計画的に進めている。</t>
    <phoneticPr fontId="5"/>
  </si>
  <si>
    <t>　当該施設は、周辺商業施設の駐車場としての利用が定着しており、利用台数は、増加傾向にある。平日・休日ともに11時～15時頃がピーク時間帯となっており、満車となる時間帯も多くある。類似施設平均値との比較においても、適正な稼働率を維持しているといえる。</t>
    <rPh sb="45" eb="47">
      <t>ヘイジツ</t>
    </rPh>
    <rPh sb="48" eb="50">
      <t>キュウジツ</t>
    </rPh>
    <rPh sb="55" eb="56">
      <t>ジ</t>
    </rPh>
    <rPh sb="59" eb="60">
      <t>ジ</t>
    </rPh>
    <rPh sb="60" eb="61">
      <t>コロ</t>
    </rPh>
    <rPh sb="65" eb="68">
      <t>ジカンタイ</t>
    </rPh>
    <rPh sb="106" eb="108">
      <t>テキセイ</t>
    </rPh>
    <phoneticPr fontId="5"/>
  </si>
  <si>
    <t>　①収益的収支比率については、平成30年度に繰越金を除いた単年度の収支が赤字となり、一時的に100％未満の数値となっているが、令和元年度には100％以上の数値に回復している。平成30年度に一時的に100％未満の数値となった要因は、計画的に進めいている設備の更新・修繕等の中で、利用者の安全確保の観点から特に優先すべきものとして、高額な費用を要する修繕等を実施したためである。
　④売上高ＧＯＰ比率及び⑤ＥＢＩＴＤＡについても、同様の理由から、平成30年度は一時的にマイナス指標となっているが、令和元年度にはプラス指標に回復している。
　②他会計補助金比率及び③駐車場台数一台あたりの他会計補助金額については、0％を維持しており、一般会計からの繰入に依存せず、独立採算性の原則に基づいた事業運営を行っている。</t>
    <rPh sb="87" eb="89">
      <t>ヘイセイ</t>
    </rPh>
    <rPh sb="91" eb="93">
      <t>ネンド</t>
    </rPh>
    <rPh sb="94" eb="96">
      <t>イチジ</t>
    </rPh>
    <rPh sb="96" eb="97">
      <t>テキ</t>
    </rPh>
    <rPh sb="102" eb="104">
      <t>ミマン</t>
    </rPh>
    <rPh sb="105" eb="107">
      <t>スウチ</t>
    </rPh>
    <rPh sb="221" eb="223">
      <t>ヘイセイ</t>
    </rPh>
    <rPh sb="225" eb="227">
      <t>ネンド</t>
    </rPh>
    <rPh sb="246" eb="248">
      <t>レイワ</t>
    </rPh>
    <rPh sb="248" eb="249">
      <t>ガン</t>
    </rPh>
    <rPh sb="249" eb="250">
      <t>ネン</t>
    </rPh>
    <rPh sb="250" eb="251">
      <t>タビ</t>
    </rPh>
    <rPh sb="256" eb="258">
      <t>シヒョウ</t>
    </rPh>
    <rPh sb="259" eb="261">
      <t>カイフク</t>
    </rPh>
    <phoneticPr fontId="5"/>
  </si>
  <si>
    <t>　建設に伴う貸付金及び起債の償還が、平成17年度をもって終了し、以後、一般会計からの繰入に依存せず、独立採算性の原則に基づいた事業運営を行っている。
　また、供用開始から30年以上が経過し、設備更新を進めているが、料金収入で賄えない事業費については、繰越金を一部充当しており、繰越金を含めた実質収支は、安定的に黒字を計上している。
　しかしながら、今後については、新型コロナウイルス感染拡大等の影響により、料金収入の減少が見込まれる中で、老朽化した設備の更新を進めることが必要となり、経営環境は厳しさを増すと予想される。
　今後も安定的な事業運営を行っていくために、経営計画を策定し、収支状況の検証や更なる経営改善に向けた取組を検討することで、中長期的視点に立った経営を行う。</t>
    <rPh sb="32" eb="34">
      <t>イゴ</t>
    </rPh>
    <rPh sb="95" eb="97">
      <t>セツビ</t>
    </rPh>
    <rPh sb="97" eb="99">
      <t>コウシン</t>
    </rPh>
    <rPh sb="100" eb="101">
      <t>スス</t>
    </rPh>
    <rPh sb="182" eb="184">
      <t>シンガタ</t>
    </rPh>
    <rPh sb="191" eb="193">
      <t>カンセン</t>
    </rPh>
    <rPh sb="193" eb="195">
      <t>カクダイ</t>
    </rPh>
    <rPh sb="195" eb="196">
      <t>トウ</t>
    </rPh>
    <rPh sb="197" eb="199">
      <t>エイキョウ</t>
    </rPh>
    <rPh sb="203" eb="205">
      <t>リョウキン</t>
    </rPh>
    <rPh sb="205" eb="207">
      <t>シュウニュウ</t>
    </rPh>
    <rPh sb="208" eb="210">
      <t>ゲンショウ</t>
    </rPh>
    <rPh sb="211" eb="213">
      <t>ミコ</t>
    </rPh>
    <rPh sb="216" eb="217">
      <t>ナカ</t>
    </rPh>
    <rPh sb="219" eb="222">
      <t>ロウキュウカ</t>
    </rPh>
    <rPh sb="224" eb="226">
      <t>セツビ</t>
    </rPh>
    <rPh sb="227" eb="229">
      <t>コウシン</t>
    </rPh>
    <rPh sb="230" eb="231">
      <t>スス</t>
    </rPh>
    <rPh sb="236" eb="238">
      <t>ヒツヨウ</t>
    </rPh>
    <rPh sb="242" eb="244">
      <t>ケイエイ</t>
    </rPh>
    <rPh sb="244" eb="246">
      <t>カンキョウ</t>
    </rPh>
    <rPh sb="247" eb="248">
      <t>キビ</t>
    </rPh>
    <rPh sb="251" eb="252">
      <t>マ</t>
    </rPh>
    <rPh sb="254" eb="256">
      <t>ヨソウ</t>
    </rPh>
    <rPh sb="262" eb="264">
      <t>コンゴ</t>
    </rPh>
    <rPh sb="283" eb="285">
      <t>ケイエイ</t>
    </rPh>
    <rPh sb="285" eb="287">
      <t>ケイカク</t>
    </rPh>
    <rPh sb="288" eb="290">
      <t>サクテイ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</si>
</sst>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176.7</c:v>
                </c:pt>
                <c:pt idx="1">
                  <c:v>154.1</c:v>
                </c:pt>
                <c:pt idx="2">
                  <c:v>170.2</c:v>
                </c:pt>
                <c:pt idx="3">
                  <c:v>63.4</c:v>
                </c:pt>
                <c:pt idx="4">
                  <c:v>117.9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6-44FC-8FBA-926B64A0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113.4</c:v>
                </c:pt>
                <c:pt idx="1">
                  <c:v>191.4</c:v>
                </c:pt>
                <c:pt idx="2">
                  <c:v>141.30000000000001</c:v>
                </c:pt>
                <c:pt idx="3">
                  <c:v>123.9</c:v>
                </c:pt>
                <c:pt idx="4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4FC-8FBA-926B64A09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6-477B-B323-BD9F828A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278.89999999999998</c:v>
                </c:pt>
                <c:pt idx="1">
                  <c:v>205.5</c:v>
                </c:pt>
                <c:pt idx="2">
                  <c:v>187.9</c:v>
                </c:pt>
                <c:pt idx="3">
                  <c:v>143.19999999999999</c:v>
                </c:pt>
                <c:pt idx="4">
                  <c:v>128.9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6-477B-B323-BD9F828A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A9C-462F-BAC5-BB0A9666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C-462F-BAC5-BB0A9666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037-4167-8C80-5A5DA58A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7-4167-8C80-5A5DA58A0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C-433C-8E95-10684BE7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9.5</c:v>
                </c:pt>
                <c:pt idx="1">
                  <c:v>15.1</c:v>
                </c:pt>
                <c:pt idx="2">
                  <c:v>15</c:v>
                </c:pt>
                <c:pt idx="3">
                  <c:v>10.4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C-433C-8E95-10684BE7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9-4078-9894-C6BFE26F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177</c:v>
                </c:pt>
                <c:pt idx="1">
                  <c:v>145</c:v>
                </c:pt>
                <c:pt idx="2">
                  <c:v>108</c:v>
                </c:pt>
                <c:pt idx="3">
                  <c:v>89</c:v>
                </c:pt>
                <c:pt idx="4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9-4078-9894-C6BFE26FB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371</c:v>
                </c:pt>
                <c:pt idx="1">
                  <c:v>389.6</c:v>
                </c:pt>
                <c:pt idx="2">
                  <c:v>409</c:v>
                </c:pt>
                <c:pt idx="3">
                  <c:v>435.8</c:v>
                </c:pt>
                <c:pt idx="4">
                  <c:v>456.7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E-439F-93B3-E58AAFC7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185.2</c:v>
                </c:pt>
                <c:pt idx="1">
                  <c:v>184.1</c:v>
                </c:pt>
                <c:pt idx="2">
                  <c:v>186.8</c:v>
                </c:pt>
                <c:pt idx="3">
                  <c:v>184.2</c:v>
                </c:pt>
                <c:pt idx="4">
                  <c:v>184.2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E-439F-93B3-E58AAFC7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43.4</c:v>
                </c:pt>
                <c:pt idx="1">
                  <c:v>35.1</c:v>
                </c:pt>
                <c:pt idx="2">
                  <c:v>41.2</c:v>
                </c:pt>
                <c:pt idx="3">
                  <c:v>-58</c:v>
                </c:pt>
                <c:pt idx="4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6-4E59-AF5E-95D2CC71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14.3</c:v>
                </c:pt>
                <c:pt idx="2">
                  <c:v>11.8</c:v>
                </c:pt>
                <c:pt idx="3">
                  <c:v>9.1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6-4E59-AF5E-95D2CC711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39380</c:v>
                </c:pt>
                <c:pt idx="1">
                  <c:v>30610</c:v>
                </c:pt>
                <c:pt idx="2">
                  <c:v>39294</c:v>
                </c:pt>
                <c:pt idx="3">
                  <c:v>-57154</c:v>
                </c:pt>
                <c:pt idx="4">
                  <c:v>16963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7-4049-A0E8-1FA7C775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36318</c:v>
                </c:pt>
                <c:pt idx="1">
                  <c:v>37745</c:v>
                </c:pt>
                <c:pt idx="2">
                  <c:v>35151</c:v>
                </c:pt>
                <c:pt idx="3">
                  <c:v>21556</c:v>
                </c:pt>
                <c:pt idx="4">
                  <c:v>18053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7-4049-A0E8-1FA7C7756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千葉県松戸市　松戸駅西口地下駐車場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7226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112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134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300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176.7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154.1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170.2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63.4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117.9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371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389.6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409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435.8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456.7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113.4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191.4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141.30000000000001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123.9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120.1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9.5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15.1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10.4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185.2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186.8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184.2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184.2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43.4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35.1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41.2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-58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10.7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39380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30610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39294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-57154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16963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177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145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108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89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37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17.5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14.3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11.8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9.1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1.4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36318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37745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35151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21556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18053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125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2594774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228000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278.89999999999998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205.5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143.19999999999999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128.9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kto2Cgsdyui24JoN/U6X4rByTifE7A7xgwhRmRPD+ypFTH/ybfZ/seqN/Gn9xEnD7jOy/7EoCXLU6fOWTrFkeA==" saltValue="CTZxtli03Hq5+XCfR8kEt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91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100</v>
      </c>
      <c r="B6" s="60">
        <f>B8</f>
        <v>2019</v>
      </c>
      <c r="C6" s="60">
        <f t="shared" ref="C6:X6" si="1">C8</f>
        <v>122076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千葉県松戸市</v>
      </c>
      <c r="I6" s="60" t="str">
        <f t="shared" si="1"/>
        <v>松戸駅西口地下駐車場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地下式</v>
      </c>
      <c r="R6" s="63">
        <f t="shared" si="1"/>
        <v>35</v>
      </c>
      <c r="S6" s="62" t="str">
        <f t="shared" si="1"/>
        <v>駅</v>
      </c>
      <c r="T6" s="62" t="str">
        <f t="shared" si="1"/>
        <v>有</v>
      </c>
      <c r="U6" s="63">
        <f t="shared" si="1"/>
        <v>7226</v>
      </c>
      <c r="V6" s="63">
        <f t="shared" si="1"/>
        <v>134</v>
      </c>
      <c r="W6" s="63">
        <f t="shared" si="1"/>
        <v>300</v>
      </c>
      <c r="X6" s="62" t="str">
        <f t="shared" si="1"/>
        <v>導入なし</v>
      </c>
      <c r="Y6" s="64">
        <f>IF(Y8="-",NA(),Y8)</f>
        <v>176.7</v>
      </c>
      <c r="Z6" s="64">
        <f t="shared" ref="Z6:AH6" si="2">IF(Z8="-",NA(),Z8)</f>
        <v>154.1</v>
      </c>
      <c r="AA6" s="64">
        <f t="shared" si="2"/>
        <v>170.2</v>
      </c>
      <c r="AB6" s="64">
        <f t="shared" si="2"/>
        <v>63.4</v>
      </c>
      <c r="AC6" s="64">
        <f t="shared" si="2"/>
        <v>117.9</v>
      </c>
      <c r="AD6" s="64">
        <f t="shared" si="2"/>
        <v>113.4</v>
      </c>
      <c r="AE6" s="64">
        <f t="shared" si="2"/>
        <v>191.4</v>
      </c>
      <c r="AF6" s="64">
        <f t="shared" si="2"/>
        <v>141.30000000000001</v>
      </c>
      <c r="AG6" s="64">
        <f t="shared" si="2"/>
        <v>123.9</v>
      </c>
      <c r="AH6" s="64">
        <f t="shared" si="2"/>
        <v>120.1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9.5</v>
      </c>
      <c r="AP6" s="64">
        <f t="shared" si="3"/>
        <v>15.1</v>
      </c>
      <c r="AQ6" s="64">
        <f t="shared" si="3"/>
        <v>15</v>
      </c>
      <c r="AR6" s="64">
        <f t="shared" si="3"/>
        <v>10.4</v>
      </c>
      <c r="AS6" s="64">
        <f t="shared" si="3"/>
        <v>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177</v>
      </c>
      <c r="BA6" s="65">
        <f t="shared" si="4"/>
        <v>145</v>
      </c>
      <c r="BB6" s="65">
        <f t="shared" si="4"/>
        <v>108</v>
      </c>
      <c r="BC6" s="65">
        <f t="shared" si="4"/>
        <v>89</v>
      </c>
      <c r="BD6" s="65">
        <f t="shared" si="4"/>
        <v>37</v>
      </c>
      <c r="BE6" s="63" t="str">
        <f>IF(BE8="-","",IF(BE8="-","【-】","【"&amp;SUBSTITUTE(TEXT(BE8,"#,##0"),"-","△")&amp;"】"))</f>
        <v>【17】</v>
      </c>
      <c r="BF6" s="64">
        <f>IF(BF8="-",NA(),BF8)</f>
        <v>43.4</v>
      </c>
      <c r="BG6" s="64">
        <f t="shared" ref="BG6:BO6" si="5">IF(BG8="-",NA(),BG8)</f>
        <v>35.1</v>
      </c>
      <c r="BH6" s="64">
        <f t="shared" si="5"/>
        <v>41.2</v>
      </c>
      <c r="BI6" s="64">
        <f t="shared" si="5"/>
        <v>-58</v>
      </c>
      <c r="BJ6" s="64">
        <f t="shared" si="5"/>
        <v>10.7</v>
      </c>
      <c r="BK6" s="64">
        <f t="shared" si="5"/>
        <v>17.5</v>
      </c>
      <c r="BL6" s="64">
        <f t="shared" si="5"/>
        <v>14.3</v>
      </c>
      <c r="BM6" s="64">
        <f t="shared" si="5"/>
        <v>11.8</v>
      </c>
      <c r="BN6" s="64">
        <f t="shared" si="5"/>
        <v>9.1</v>
      </c>
      <c r="BO6" s="64">
        <f t="shared" si="5"/>
        <v>1.4</v>
      </c>
      <c r="BP6" s="61" t="str">
        <f>IF(BP8="-","",IF(BP8="-","【-】","【"&amp;SUBSTITUTE(TEXT(BP8,"#,##0.0"),"-","△")&amp;"】"))</f>
        <v>【20.8】</v>
      </c>
      <c r="BQ6" s="65">
        <f>IF(BQ8="-",NA(),BQ8)</f>
        <v>39380</v>
      </c>
      <c r="BR6" s="65">
        <f t="shared" ref="BR6:BZ6" si="6">IF(BR8="-",NA(),BR8)</f>
        <v>30610</v>
      </c>
      <c r="BS6" s="65">
        <f t="shared" si="6"/>
        <v>39294</v>
      </c>
      <c r="BT6" s="65">
        <f t="shared" si="6"/>
        <v>-57154</v>
      </c>
      <c r="BU6" s="65">
        <f t="shared" si="6"/>
        <v>16963</v>
      </c>
      <c r="BV6" s="65">
        <f t="shared" si="6"/>
        <v>36318</v>
      </c>
      <c r="BW6" s="65">
        <f t="shared" si="6"/>
        <v>37745</v>
      </c>
      <c r="BX6" s="65">
        <f t="shared" si="6"/>
        <v>35151</v>
      </c>
      <c r="BY6" s="65">
        <f t="shared" si="6"/>
        <v>21556</v>
      </c>
      <c r="BZ6" s="65">
        <f t="shared" si="6"/>
        <v>18053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101</v>
      </c>
      <c r="CM6" s="63">
        <f t="shared" ref="CM6:CN6" si="7">CM8</f>
        <v>2594774</v>
      </c>
      <c r="CN6" s="63">
        <f t="shared" si="7"/>
        <v>228000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278.89999999999998</v>
      </c>
      <c r="DF6" s="64">
        <f t="shared" si="8"/>
        <v>205.5</v>
      </c>
      <c r="DG6" s="64">
        <f t="shared" si="8"/>
        <v>187.9</v>
      </c>
      <c r="DH6" s="64">
        <f t="shared" si="8"/>
        <v>143.19999999999999</v>
      </c>
      <c r="DI6" s="64">
        <f t="shared" si="8"/>
        <v>128.9</v>
      </c>
      <c r="DJ6" s="61" t="str">
        <f>IF(DJ8="-","",IF(DJ8="-","【-】","【"&amp;SUBSTITUTE(TEXT(DJ8,"#,##0.0"),"-","△")&amp;"】"))</f>
        <v>【425.4】</v>
      </c>
      <c r="DK6" s="64">
        <f>IF(DK8="-",NA(),DK8)</f>
        <v>371</v>
      </c>
      <c r="DL6" s="64">
        <f t="shared" ref="DL6:DT6" si="9">IF(DL8="-",NA(),DL8)</f>
        <v>389.6</v>
      </c>
      <c r="DM6" s="64">
        <f t="shared" si="9"/>
        <v>409</v>
      </c>
      <c r="DN6" s="64">
        <f t="shared" si="9"/>
        <v>435.8</v>
      </c>
      <c r="DO6" s="64">
        <f t="shared" si="9"/>
        <v>456.7</v>
      </c>
      <c r="DP6" s="64">
        <f t="shared" si="9"/>
        <v>185.2</v>
      </c>
      <c r="DQ6" s="64">
        <f t="shared" si="9"/>
        <v>184.1</v>
      </c>
      <c r="DR6" s="64">
        <f t="shared" si="9"/>
        <v>186.8</v>
      </c>
      <c r="DS6" s="64">
        <f t="shared" si="9"/>
        <v>184.2</v>
      </c>
      <c r="DT6" s="64">
        <f t="shared" si="9"/>
        <v>184.2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102</v>
      </c>
      <c r="B7" s="60">
        <f t="shared" ref="B7:X7" si="10">B8</f>
        <v>2019</v>
      </c>
      <c r="C7" s="60">
        <f t="shared" si="10"/>
        <v>122076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松戸市</v>
      </c>
      <c r="I7" s="60" t="str">
        <f t="shared" si="10"/>
        <v>松戸駅西口地下駐車場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地下式</v>
      </c>
      <c r="R7" s="63">
        <f t="shared" si="10"/>
        <v>35</v>
      </c>
      <c r="S7" s="62" t="str">
        <f t="shared" si="10"/>
        <v>駅</v>
      </c>
      <c r="T7" s="62" t="str">
        <f t="shared" si="10"/>
        <v>有</v>
      </c>
      <c r="U7" s="63">
        <f t="shared" si="10"/>
        <v>7226</v>
      </c>
      <c r="V7" s="63">
        <f t="shared" si="10"/>
        <v>134</v>
      </c>
      <c r="W7" s="63">
        <f t="shared" si="10"/>
        <v>300</v>
      </c>
      <c r="X7" s="62" t="str">
        <f t="shared" si="10"/>
        <v>導入なし</v>
      </c>
      <c r="Y7" s="64">
        <f>Y8</f>
        <v>176.7</v>
      </c>
      <c r="Z7" s="64">
        <f t="shared" ref="Z7:AH7" si="11">Z8</f>
        <v>154.1</v>
      </c>
      <c r="AA7" s="64">
        <f t="shared" si="11"/>
        <v>170.2</v>
      </c>
      <c r="AB7" s="64">
        <f t="shared" si="11"/>
        <v>63.4</v>
      </c>
      <c r="AC7" s="64">
        <f t="shared" si="11"/>
        <v>117.9</v>
      </c>
      <c r="AD7" s="64">
        <f t="shared" si="11"/>
        <v>113.4</v>
      </c>
      <c r="AE7" s="64">
        <f t="shared" si="11"/>
        <v>191.4</v>
      </c>
      <c r="AF7" s="64">
        <f t="shared" si="11"/>
        <v>141.30000000000001</v>
      </c>
      <c r="AG7" s="64">
        <f t="shared" si="11"/>
        <v>123.9</v>
      </c>
      <c r="AH7" s="64">
        <f t="shared" si="11"/>
        <v>120.1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9.5</v>
      </c>
      <c r="AP7" s="64">
        <f t="shared" si="12"/>
        <v>15.1</v>
      </c>
      <c r="AQ7" s="64">
        <f t="shared" si="12"/>
        <v>15</v>
      </c>
      <c r="AR7" s="64">
        <f t="shared" si="12"/>
        <v>10.4</v>
      </c>
      <c r="AS7" s="64">
        <f t="shared" si="12"/>
        <v>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177</v>
      </c>
      <c r="BA7" s="65">
        <f t="shared" si="13"/>
        <v>145</v>
      </c>
      <c r="BB7" s="65">
        <f t="shared" si="13"/>
        <v>108</v>
      </c>
      <c r="BC7" s="65">
        <f t="shared" si="13"/>
        <v>89</v>
      </c>
      <c r="BD7" s="65">
        <f t="shared" si="13"/>
        <v>37</v>
      </c>
      <c r="BE7" s="63"/>
      <c r="BF7" s="64">
        <f>BF8</f>
        <v>43.4</v>
      </c>
      <c r="BG7" s="64">
        <f t="shared" ref="BG7:BO7" si="14">BG8</f>
        <v>35.1</v>
      </c>
      <c r="BH7" s="64">
        <f t="shared" si="14"/>
        <v>41.2</v>
      </c>
      <c r="BI7" s="64">
        <f t="shared" si="14"/>
        <v>-58</v>
      </c>
      <c r="BJ7" s="64">
        <f t="shared" si="14"/>
        <v>10.7</v>
      </c>
      <c r="BK7" s="64">
        <f t="shared" si="14"/>
        <v>17.5</v>
      </c>
      <c r="BL7" s="64">
        <f t="shared" si="14"/>
        <v>14.3</v>
      </c>
      <c r="BM7" s="64">
        <f t="shared" si="14"/>
        <v>11.8</v>
      </c>
      <c r="BN7" s="64">
        <f t="shared" si="14"/>
        <v>9.1</v>
      </c>
      <c r="BO7" s="64">
        <f t="shared" si="14"/>
        <v>1.4</v>
      </c>
      <c r="BP7" s="61"/>
      <c r="BQ7" s="65">
        <f>BQ8</f>
        <v>39380</v>
      </c>
      <c r="BR7" s="65">
        <f t="shared" ref="BR7:BZ7" si="15">BR8</f>
        <v>30610</v>
      </c>
      <c r="BS7" s="65">
        <f t="shared" si="15"/>
        <v>39294</v>
      </c>
      <c r="BT7" s="65">
        <f t="shared" si="15"/>
        <v>-57154</v>
      </c>
      <c r="BU7" s="65">
        <f t="shared" si="15"/>
        <v>16963</v>
      </c>
      <c r="BV7" s="65">
        <f t="shared" si="15"/>
        <v>36318</v>
      </c>
      <c r="BW7" s="65">
        <f t="shared" si="15"/>
        <v>37745</v>
      </c>
      <c r="BX7" s="65">
        <f t="shared" si="15"/>
        <v>35151</v>
      </c>
      <c r="BY7" s="65">
        <f t="shared" si="15"/>
        <v>21556</v>
      </c>
      <c r="BZ7" s="65">
        <f t="shared" si="15"/>
        <v>18053</v>
      </c>
      <c r="CA7" s="63"/>
      <c r="CB7" s="64" t="s">
        <v>103</v>
      </c>
      <c r="CC7" s="64" t="s">
        <v>103</v>
      </c>
      <c r="CD7" s="64" t="s">
        <v>103</v>
      </c>
      <c r="CE7" s="64" t="s">
        <v>103</v>
      </c>
      <c r="CF7" s="64" t="s">
        <v>103</v>
      </c>
      <c r="CG7" s="64" t="s">
        <v>103</v>
      </c>
      <c r="CH7" s="64" t="s">
        <v>103</v>
      </c>
      <c r="CI7" s="64" t="s">
        <v>103</v>
      </c>
      <c r="CJ7" s="64" t="s">
        <v>103</v>
      </c>
      <c r="CK7" s="64" t="s">
        <v>101</v>
      </c>
      <c r="CL7" s="61"/>
      <c r="CM7" s="63">
        <f>CM8</f>
        <v>2594774</v>
      </c>
      <c r="CN7" s="63">
        <f>CN8</f>
        <v>228000</v>
      </c>
      <c r="CO7" s="64" t="s">
        <v>103</v>
      </c>
      <c r="CP7" s="64" t="s">
        <v>103</v>
      </c>
      <c r="CQ7" s="64" t="s">
        <v>103</v>
      </c>
      <c r="CR7" s="64" t="s">
        <v>103</v>
      </c>
      <c r="CS7" s="64" t="s">
        <v>103</v>
      </c>
      <c r="CT7" s="64" t="s">
        <v>103</v>
      </c>
      <c r="CU7" s="64" t="s">
        <v>103</v>
      </c>
      <c r="CV7" s="64" t="s">
        <v>103</v>
      </c>
      <c r="CW7" s="64" t="s">
        <v>103</v>
      </c>
      <c r="CX7" s="64" t="s">
        <v>101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278.89999999999998</v>
      </c>
      <c r="DF7" s="64">
        <f t="shared" si="16"/>
        <v>205.5</v>
      </c>
      <c r="DG7" s="64">
        <f t="shared" si="16"/>
        <v>187.9</v>
      </c>
      <c r="DH7" s="64">
        <f t="shared" si="16"/>
        <v>143.19999999999999</v>
      </c>
      <c r="DI7" s="64">
        <f t="shared" si="16"/>
        <v>128.9</v>
      </c>
      <c r="DJ7" s="61"/>
      <c r="DK7" s="64">
        <f>DK8</f>
        <v>371</v>
      </c>
      <c r="DL7" s="64">
        <f t="shared" ref="DL7:DT7" si="17">DL8</f>
        <v>389.6</v>
      </c>
      <c r="DM7" s="64">
        <f t="shared" si="17"/>
        <v>409</v>
      </c>
      <c r="DN7" s="64">
        <f t="shared" si="17"/>
        <v>435.8</v>
      </c>
      <c r="DO7" s="64">
        <f t="shared" si="17"/>
        <v>456.7</v>
      </c>
      <c r="DP7" s="64">
        <f t="shared" si="17"/>
        <v>185.2</v>
      </c>
      <c r="DQ7" s="64">
        <f t="shared" si="17"/>
        <v>184.1</v>
      </c>
      <c r="DR7" s="64">
        <f t="shared" si="17"/>
        <v>186.8</v>
      </c>
      <c r="DS7" s="64">
        <f t="shared" si="17"/>
        <v>184.2</v>
      </c>
      <c r="DT7" s="64">
        <f t="shared" si="17"/>
        <v>184.2</v>
      </c>
      <c r="DU7" s="61"/>
    </row>
    <row r="8" spans="1:125" s="66" customFormat="1" x14ac:dyDescent="0.15">
      <c r="A8" s="49"/>
      <c r="B8" s="67">
        <v>2019</v>
      </c>
      <c r="C8" s="67">
        <v>122076</v>
      </c>
      <c r="D8" s="67">
        <v>47</v>
      </c>
      <c r="E8" s="67">
        <v>14</v>
      </c>
      <c r="F8" s="67">
        <v>0</v>
      </c>
      <c r="G8" s="67">
        <v>1</v>
      </c>
      <c r="H8" s="67" t="s">
        <v>104</v>
      </c>
      <c r="I8" s="67" t="s">
        <v>105</v>
      </c>
      <c r="J8" s="67" t="s">
        <v>106</v>
      </c>
      <c r="K8" s="67" t="s">
        <v>107</v>
      </c>
      <c r="L8" s="67" t="s">
        <v>108</v>
      </c>
      <c r="M8" s="67" t="s">
        <v>109</v>
      </c>
      <c r="N8" s="67" t="s">
        <v>110</v>
      </c>
      <c r="O8" s="68" t="s">
        <v>111</v>
      </c>
      <c r="P8" s="69" t="s">
        <v>112</v>
      </c>
      <c r="Q8" s="69" t="s">
        <v>113</v>
      </c>
      <c r="R8" s="70">
        <v>35</v>
      </c>
      <c r="S8" s="69" t="s">
        <v>114</v>
      </c>
      <c r="T8" s="69" t="s">
        <v>115</v>
      </c>
      <c r="U8" s="70">
        <v>7226</v>
      </c>
      <c r="V8" s="70">
        <v>134</v>
      </c>
      <c r="W8" s="70">
        <v>300</v>
      </c>
      <c r="X8" s="69" t="s">
        <v>116</v>
      </c>
      <c r="Y8" s="71">
        <v>176.7</v>
      </c>
      <c r="Z8" s="71">
        <v>154.1</v>
      </c>
      <c r="AA8" s="71">
        <v>170.2</v>
      </c>
      <c r="AB8" s="71">
        <v>63.4</v>
      </c>
      <c r="AC8" s="71">
        <v>117.9</v>
      </c>
      <c r="AD8" s="71">
        <v>113.4</v>
      </c>
      <c r="AE8" s="71">
        <v>191.4</v>
      </c>
      <c r="AF8" s="71">
        <v>141.30000000000001</v>
      </c>
      <c r="AG8" s="71">
        <v>123.9</v>
      </c>
      <c r="AH8" s="71">
        <v>120.1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9.5</v>
      </c>
      <c r="AP8" s="71">
        <v>15.1</v>
      </c>
      <c r="AQ8" s="71">
        <v>15</v>
      </c>
      <c r="AR8" s="71">
        <v>10.4</v>
      </c>
      <c r="AS8" s="71">
        <v>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177</v>
      </c>
      <c r="BA8" s="72">
        <v>145</v>
      </c>
      <c r="BB8" s="72">
        <v>108</v>
      </c>
      <c r="BC8" s="72">
        <v>89</v>
      </c>
      <c r="BD8" s="72">
        <v>37</v>
      </c>
      <c r="BE8" s="72">
        <v>17</v>
      </c>
      <c r="BF8" s="71">
        <v>43.4</v>
      </c>
      <c r="BG8" s="71">
        <v>35.1</v>
      </c>
      <c r="BH8" s="71">
        <v>41.2</v>
      </c>
      <c r="BI8" s="71">
        <v>-58</v>
      </c>
      <c r="BJ8" s="71">
        <v>10.7</v>
      </c>
      <c r="BK8" s="71">
        <v>17.5</v>
      </c>
      <c r="BL8" s="71">
        <v>14.3</v>
      </c>
      <c r="BM8" s="71">
        <v>11.8</v>
      </c>
      <c r="BN8" s="71">
        <v>9.1</v>
      </c>
      <c r="BO8" s="71">
        <v>1.4</v>
      </c>
      <c r="BP8" s="68">
        <v>20.8</v>
      </c>
      <c r="BQ8" s="72">
        <v>39380</v>
      </c>
      <c r="BR8" s="72">
        <v>30610</v>
      </c>
      <c r="BS8" s="72">
        <v>39294</v>
      </c>
      <c r="BT8" s="73">
        <v>-57154</v>
      </c>
      <c r="BU8" s="73">
        <v>16963</v>
      </c>
      <c r="BV8" s="72">
        <v>36318</v>
      </c>
      <c r="BW8" s="72">
        <v>37745</v>
      </c>
      <c r="BX8" s="72">
        <v>35151</v>
      </c>
      <c r="BY8" s="72">
        <v>21556</v>
      </c>
      <c r="BZ8" s="72">
        <v>18053</v>
      </c>
      <c r="CA8" s="70">
        <v>14290</v>
      </c>
      <c r="CB8" s="71" t="s">
        <v>108</v>
      </c>
      <c r="CC8" s="71" t="s">
        <v>108</v>
      </c>
      <c r="CD8" s="71" t="s">
        <v>108</v>
      </c>
      <c r="CE8" s="71" t="s">
        <v>108</v>
      </c>
      <c r="CF8" s="71" t="s">
        <v>108</v>
      </c>
      <c r="CG8" s="71" t="s">
        <v>108</v>
      </c>
      <c r="CH8" s="71" t="s">
        <v>108</v>
      </c>
      <c r="CI8" s="71" t="s">
        <v>108</v>
      </c>
      <c r="CJ8" s="71" t="s">
        <v>108</v>
      </c>
      <c r="CK8" s="71" t="s">
        <v>108</v>
      </c>
      <c r="CL8" s="68" t="s">
        <v>108</v>
      </c>
      <c r="CM8" s="70">
        <v>2594774</v>
      </c>
      <c r="CN8" s="70">
        <v>228000</v>
      </c>
      <c r="CO8" s="71" t="s">
        <v>108</v>
      </c>
      <c r="CP8" s="71" t="s">
        <v>108</v>
      </c>
      <c r="CQ8" s="71" t="s">
        <v>108</v>
      </c>
      <c r="CR8" s="71" t="s">
        <v>108</v>
      </c>
      <c r="CS8" s="71" t="s">
        <v>108</v>
      </c>
      <c r="CT8" s="71" t="s">
        <v>108</v>
      </c>
      <c r="CU8" s="71" t="s">
        <v>108</v>
      </c>
      <c r="CV8" s="71" t="s">
        <v>108</v>
      </c>
      <c r="CW8" s="71" t="s">
        <v>108</v>
      </c>
      <c r="CX8" s="71" t="s">
        <v>108</v>
      </c>
      <c r="CY8" s="68" t="s">
        <v>108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278.89999999999998</v>
      </c>
      <c r="DF8" s="71">
        <v>205.5</v>
      </c>
      <c r="DG8" s="71">
        <v>187.9</v>
      </c>
      <c r="DH8" s="71">
        <v>143.19999999999999</v>
      </c>
      <c r="DI8" s="71">
        <v>128.9</v>
      </c>
      <c r="DJ8" s="68">
        <v>425.4</v>
      </c>
      <c r="DK8" s="71">
        <v>371</v>
      </c>
      <c r="DL8" s="71">
        <v>389.6</v>
      </c>
      <c r="DM8" s="71">
        <v>409</v>
      </c>
      <c r="DN8" s="71">
        <v>435.8</v>
      </c>
      <c r="DO8" s="71">
        <v>456.7</v>
      </c>
      <c r="DP8" s="71">
        <v>185.2</v>
      </c>
      <c r="DQ8" s="71">
        <v>184.1</v>
      </c>
      <c r="DR8" s="71">
        <v>186.8</v>
      </c>
      <c r="DS8" s="71">
        <v>184.2</v>
      </c>
      <c r="DT8" s="71">
        <v>184.2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117</v>
      </c>
      <c r="C10" s="78" t="s">
        <v>118</v>
      </c>
      <c r="D10" s="78" t="s">
        <v>119</v>
      </c>
      <c r="E10" s="78" t="s">
        <v>120</v>
      </c>
      <c r="F10" s="78" t="s">
        <v>121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2021-01-19T01:51:27Z</cp:lastPrinted>
  <dcterms:created xsi:type="dcterms:W3CDTF">2020-12-04T03:27:46Z</dcterms:created>
  <dcterms:modified xsi:type="dcterms:W3CDTF">2021-02-22T04:58:32Z</dcterms:modified>
  <cp:category/>
</cp:coreProperties>
</file>