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74eD0ujyhCqNOmQbkfhPM6xCFj9Bw0ZcZ5l/hpe0GCzNepDxwdhZcw80+rLOsmKwGO3AP3h7aMZ/mdrDCsGpRg==" workbookSaltValue="wpdgCd2+Sn8joyxJVFKNPA==" workbookSpinCount="100000" lockStructure="1"/>
  <bookViews>
    <workbookView xWindow="0" yWindow="0" windowWidth="28800" windowHeight="1425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AT10" i="4" s="1"/>
  <c r="U6" i="5"/>
  <c r="T6" i="5"/>
  <c r="S6" i="5"/>
  <c r="R6" i="5"/>
  <c r="AL8" i="4" s="1"/>
  <c r="Q6" i="5"/>
  <c r="P6" i="5"/>
  <c r="P10" i="4" s="1"/>
  <c r="O6" i="5"/>
  <c r="N6" i="5"/>
  <c r="B10" i="4" s="1"/>
  <c r="M6" i="5"/>
  <c r="AD8" i="4" s="1"/>
  <c r="L6" i="5"/>
  <c r="K6" i="5"/>
  <c r="J6" i="5"/>
  <c r="I8" i="4" s="1"/>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F85" i="4"/>
  <c r="BB10" i="4"/>
  <c r="AL10" i="4"/>
  <c r="W10" i="4"/>
  <c r="I10" i="4"/>
  <c r="BB8" i="4"/>
  <c r="AT8" i="4"/>
  <c r="W8" i="4"/>
  <c r="P8" i="4"/>
  <c r="B6" i="4"/>
</calcChain>
</file>

<file path=xl/sharedStrings.xml><?xml version="1.0" encoding="utf-8"?>
<sst xmlns="http://schemas.openxmlformats.org/spreadsheetml/2006/main" count="228" uniqueCount="112">
  <si>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</si>
  <si>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</si>
  <si>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</si>
  <si>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</si>
  <si>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</si>
  <si>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</si>
  <si>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</si>
  <si>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</si>
  <si>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</si>
  <si>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</si>
  <si>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</si>
  <si>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</si>
  <si>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</si>
  <si>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</si>
  <si>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</si>
  <si>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</si>
  <si>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</si>
  <si>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</si>
  <si>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</si>
  <si>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</si>
  <si>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</si>
  <si>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</si>
  <si>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</si>
  <si>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</si>
  <si>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</si>
  <si>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</si>
  <si>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</si>
  <si>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</si>
  <si>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</si>
  <si>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</si>
  <si>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</si>
  <si>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</si>
  <si>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</si>
  <si>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</si>
  <si>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</si>
  <si>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</si>
  <si>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</si>
  <si>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</si>
  <si>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</si>
  <si>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</si>
  <si>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</si>
  <si>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</si>
  <si>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</si>
  <si>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</si>
  <si>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</si>
  <si>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</si>
  <si>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</si>
  <si>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</si>
  <si>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</si>
  <si>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</si>
  <si>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</si>
  <si>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</si>
  <si>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</si>
  <si>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</si>
  <si>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</si>
  <si>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</si>
  <si>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</si>
  <si>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</si>
  <si>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</si>
  <si>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</si>
  <si>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</si>
  <si>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</si>
  <si>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</si>
  <si>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</si>
  <si>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</si>
  <si>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</si>
  <si>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</si>
  <si>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</si>
  <si>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</si>
  <si>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</si>
  <si>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</si>
  <si>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</si>
  <si>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</si>
  <si>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</si>
  <si>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</si>
  <si>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</si>
  <si>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</si>
  <si>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</si>
  <si>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</si>
  <si>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</si>
  <si>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</si>
  <si>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</si>
  <si>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</si>
  <si>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</si>
  <si>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</si>
  <si>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</si>
  <si>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</si>
  <si>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</si>
  <si>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</si>
  <si>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</si>
  <si>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</si>
  <si>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</si>
  <si>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佐倉市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</si>
  <si>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</si>
  <si>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</si>
  <si>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</si>
  <si>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</si>
  <si>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</si>
  <si>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</si>
  <si>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</si>
  <si>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</si>
  <si>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</si>
  <si>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</si>
  <si>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</si>
  <si>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</si>
  <si>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</si>
  <si>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</si>
  <si>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</si>
  <si>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</si>
  <si>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経営の健全性・効率性についての分析から、各数値が現状では比較的良好に出ているが、当市の基準による料金回収率は100%を下回り、給水原価（佐倉市基準 194.67円）も供給単価（30年度決算190.59円）を上回る逆ザヤの状態となっている。加えて、今後は水需要の減少により収益は減少する一方、八ッ場ダム完成に伴う受水費の増加を想定した場合、より一層厳しい経営環境が予想される。
令和2年度中には経営戦略を策定する予定であり、その中で試算した投資・財政計画に基づいて定期的に事業量の見直しや料金のあり方等についても検討していく。</t>
    <phoneticPr fontId="4"/>
  </si>
  <si>
    <t xml:space="preserve">①有形固定資産減価償却率
　前年比＋0.85ポイント。前年に引き続き増加している。
②管路経年化率
　前年比＋0.74ポイント。全国平均や類似団体平均と比べて低い数値ではあるものの、依然として老朽化が進んでいる。
③管路更新率
　前年比△1.01ポイント。全国平均や類似団体平均と比べると同程度ではあるが、耐用年数や経年化率を考えると、今後もペースを落とさず更新していく必要がある。
</t>
    <phoneticPr fontId="4"/>
  </si>
  <si>
    <t>①経常収支比率
　前年よりやや悪化したものの、依然として全国平均、類似団体平均をともに上回る状況。給水収益の減少による影響が大きい。
②累積欠損金比率
　累積欠損金の発生はない。
③流動比率
　前年より下がっているものの、全国平均や類似団体平均と比べて高い水準にある。前年より下がっているのは、新型コロナウイルス等の影響等で工事の完了が延びるなどしたことにより、未払金が増加したことが主な理由。
④企業債残高対給水収益比率
　良好な数値であり、順調に推移している。
⑤料金回収率　　　97.98％（※）
⑥給水原価　　　　194.70円（※）
　前年比で悪化しており、依然、施設の更新財源を考慮した収入体系とはなっていない。
　※「減価償却費から長期前受金戻入を控除」しない経常費用により算出した佐倉市独自の指標数値。長期前受金は主に受贈財産や寄付金から成り、再現性が少ないことから、長期的な視点においては戻入額は最終的にほぼ０となることが予想される。そのため、佐倉市水道事業では、本質的な収益構造を見誤らないよう本指標を採用している。
⑦施設利用率
　全国平均、類似団体平均をともに上回っており、効率よく施設を利用できている。
⑧有収率
　前年よりやや悪化したものの、全国平均、類似団体平均ともに上回っている状況。</t>
    <rPh sb="363" eb="365">
      <t>チョウキ</t>
    </rPh>
    <rPh sb="365" eb="367">
      <t>マエウ</t>
    </rPh>
    <rPh sb="367" eb="368">
      <t>キン</t>
    </rPh>
    <rPh sb="369" eb="370">
      <t>オモ</t>
    </rPh>
    <rPh sb="371" eb="373">
      <t>ジュゾウ</t>
    </rPh>
    <rPh sb="373" eb="375">
      <t>ザイサン</t>
    </rPh>
    <rPh sb="381" eb="382">
      <t>ナ</t>
    </rPh>
    <rPh sb="384" eb="387">
      <t>サイゲンセイ</t>
    </rPh>
    <rPh sb="388" eb="389">
      <t>スク</t>
    </rPh>
    <rPh sb="396" eb="399">
      <t>チョウキテキ</t>
    </rPh>
    <rPh sb="400" eb="402">
      <t>シテン</t>
    </rPh>
    <rPh sb="407" eb="409">
      <t>レイニュウ</t>
    </rPh>
    <rPh sb="409" eb="410">
      <t>ガク</t>
    </rPh>
    <rPh sb="411" eb="414">
      <t>サイシュウテキ</t>
    </rPh>
    <rPh sb="424" eb="426">
      <t>ヨソウ</t>
    </rPh>
    <rPh sb="435" eb="438">
      <t>サクラシ</t>
    </rPh>
    <rPh sb="438" eb="440">
      <t>スイドウ</t>
    </rPh>
    <rPh sb="440" eb="442">
      <t>ジギョウ</t>
    </rPh>
    <rPh sb="445" eb="448">
      <t>ホンシツテキ</t>
    </rPh>
    <rPh sb="449" eb="451">
      <t>シュウエキ</t>
    </rPh>
    <rPh sb="451" eb="453">
      <t>コウゾウ</t>
    </rPh>
    <rPh sb="454" eb="456">
      <t>ミアヤマ</t>
    </rPh>
    <rPh sb="461" eb="462">
      <t>ホン</t>
    </rPh>
    <rPh sb="462" eb="464">
      <t>シヒョウ</t>
    </rPh>
    <rPh sb="465" eb="467">
      <t>サイヨウ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</si>
</sst>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8.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0.99</c:v>
                </c:pt>
                <c:pt idx="1">
                  <c:v>1.03</c:v>
                </c:pt>
                <c:pt idx="2">
                  <c:v>1</c:v>
                </c:pt>
                <c:pt idx="3">
                  <c:v>1.74</c:v>
                </c:pt>
                <c:pt idx="4">
                  <c:v>0.73</c:v>
                </c:pt>
              </c:numCache>
            </c:numRef>
          </c:val>
          <c:extLst>
            <c:ext xmlns:c16="http://schemas.microsoft.com/office/drawing/2014/chart" uri="{C3380CC4-5D6E-409C-BE32-E72D297353CC}">
              <c16:uniqueId val="{00000000-634D-45EF-9054-AA2FE7DABF6F}"/>
            </c:ext>
          </c:extLst>
        </c:ser>
        <c:dLbls>
          <c:showLegendKey val="0"/>
          <c:showVal val="0"/>
          <c:showCatName val="0"/>
          <c:showSerName val="0"/>
          <c:showPercent val="0"/>
          <c:showBubbleSize val="0"/>
        </c:dLbls>
        <c:gapWidth val="150"/>
        <c:axId val="504069976"/>
        <c:axId val="504069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0.65</c:v>
                </c:pt>
                <c:pt idx="3">
                  <c:v>0.7</c:v>
                </c:pt>
                <c:pt idx="4">
                  <c:v>0.72</c:v>
                </c:pt>
              </c:numCache>
            </c:numRef>
          </c:val>
          <c:smooth val="0"/>
          <c:extLst>
            <c:ext xmlns:c16="http://schemas.microsoft.com/office/drawing/2014/chart" uri="{C3380CC4-5D6E-409C-BE32-E72D297353CC}">
              <c16:uniqueId val="{00000001-634D-45EF-9054-AA2FE7DABF6F}"/>
            </c:ext>
          </c:extLst>
        </c:ser>
        <c:dLbls>
          <c:showLegendKey val="0"/>
          <c:showVal val="0"/>
          <c:showCatName val="0"/>
          <c:showSerName val="0"/>
          <c:showPercent val="0"/>
          <c:showBubbleSize val="0"/>
        </c:dLbls>
        <c:marker val="1"/>
        <c:smooth val="0"/>
        <c:axId val="504069976"/>
        <c:axId val="504069584"/>
      </c:lineChart>
      <c:dateAx>
        <c:axId val="504069976"/>
        <c:scaling>
          <c:orientation val="minMax"/>
        </c:scaling>
        <c:delete val="1"/>
        <c:axPos val="b"/>
        <c:numFmt formatCode="&quot;H&quot;yy" sourceLinked="1"/>
        <c:majorTickMark val="none"/>
        <c:minorTickMark val="none"/>
        <c:tickLblPos val="none"/>
        <c:crossAx val="504069584"/>
        <c:crosses val="autoZero"/>
        <c:auto val="1"/>
        <c:lblOffset val="100"/>
        <c:baseTimeUnit val="years"/>
      </c:dateAx>
      <c:valAx>
        <c:axId val="504069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4069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115.11</c:v>
                </c:pt>
                <c:pt idx="1">
                  <c:v>118</c:v>
                </c:pt>
                <c:pt idx="2">
                  <c:v>114.35</c:v>
                </c:pt>
                <c:pt idx="3">
                  <c:v>116.15</c:v>
                </c:pt>
                <c:pt idx="4">
                  <c:v>114.29</c:v>
                </c:pt>
              </c:numCache>
            </c:numRef>
          </c:val>
          <c:extLst>
            <c:ext xmlns:c16="http://schemas.microsoft.com/office/drawing/2014/chart" uri="{C3380CC4-5D6E-409C-BE32-E72D297353CC}">
              <c16:uniqueId val="{00000000-8E05-4B0A-86D9-780B6D406C31}"/>
            </c:ext>
          </c:extLst>
        </c:ser>
        <c:dLbls>
          <c:showLegendKey val="0"/>
          <c:showVal val="0"/>
          <c:showCatName val="0"/>
          <c:showSerName val="0"/>
          <c:showPercent val="0"/>
          <c:showBubbleSize val="0"/>
        </c:dLbls>
        <c:gapWidth val="150"/>
        <c:axId val="504070760"/>
        <c:axId val="504068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114.08</c:v>
                </c:pt>
                <c:pt idx="1">
                  <c:v>115.36</c:v>
                </c:pt>
                <c:pt idx="2">
                  <c:v>113.95</c:v>
                </c:pt>
                <c:pt idx="3">
                  <c:v>112.62</c:v>
                </c:pt>
                <c:pt idx="4">
                  <c:v>113.35</c:v>
                </c:pt>
              </c:numCache>
            </c:numRef>
          </c:val>
          <c:smooth val="0"/>
          <c:extLst>
            <c:ext xmlns:c16="http://schemas.microsoft.com/office/drawing/2014/chart" uri="{C3380CC4-5D6E-409C-BE32-E72D297353CC}">
              <c16:uniqueId val="{00000001-8E05-4B0A-86D9-780B6D406C31}"/>
            </c:ext>
          </c:extLst>
        </c:ser>
        <c:dLbls>
          <c:showLegendKey val="0"/>
          <c:showVal val="0"/>
          <c:showCatName val="0"/>
          <c:showSerName val="0"/>
          <c:showPercent val="0"/>
          <c:showBubbleSize val="0"/>
        </c:dLbls>
        <c:marker val="1"/>
        <c:smooth val="0"/>
        <c:axId val="504070760"/>
        <c:axId val="504068408"/>
      </c:lineChart>
      <c:dateAx>
        <c:axId val="504070760"/>
        <c:scaling>
          <c:orientation val="minMax"/>
        </c:scaling>
        <c:delete val="1"/>
        <c:axPos val="b"/>
        <c:numFmt formatCode="&quot;H&quot;yy" sourceLinked="1"/>
        <c:majorTickMark val="none"/>
        <c:minorTickMark val="none"/>
        <c:tickLblPos val="none"/>
        <c:crossAx val="504068408"/>
        <c:crosses val="autoZero"/>
        <c:auto val="1"/>
        <c:lblOffset val="100"/>
        <c:baseTimeUnit val="years"/>
      </c:dateAx>
      <c:valAx>
        <c:axId val="5040684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04070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45.53</c:v>
                </c:pt>
                <c:pt idx="1">
                  <c:v>46.11</c:v>
                </c:pt>
                <c:pt idx="2">
                  <c:v>47.48</c:v>
                </c:pt>
                <c:pt idx="3">
                  <c:v>48.02</c:v>
                </c:pt>
                <c:pt idx="4">
                  <c:v>48.87</c:v>
                </c:pt>
              </c:numCache>
            </c:numRef>
          </c:val>
          <c:extLst>
            <c:ext xmlns:c16="http://schemas.microsoft.com/office/drawing/2014/chart" uri="{C3380CC4-5D6E-409C-BE32-E72D297353CC}">
              <c16:uniqueId val="{00000000-D637-4E57-9D83-6BB7A27CD172}"/>
            </c:ext>
          </c:extLst>
        </c:ser>
        <c:dLbls>
          <c:showLegendKey val="0"/>
          <c:showVal val="0"/>
          <c:showCatName val="0"/>
          <c:showSerName val="0"/>
          <c:showPercent val="0"/>
          <c:showBubbleSize val="0"/>
        </c:dLbls>
        <c:gapWidth val="150"/>
        <c:axId val="504071152"/>
        <c:axId val="504072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47.37</c:v>
                </c:pt>
                <c:pt idx="1">
                  <c:v>48.01</c:v>
                </c:pt>
                <c:pt idx="2">
                  <c:v>48.01</c:v>
                </c:pt>
                <c:pt idx="3">
                  <c:v>48.86</c:v>
                </c:pt>
                <c:pt idx="4">
                  <c:v>49.6</c:v>
                </c:pt>
              </c:numCache>
            </c:numRef>
          </c:val>
          <c:smooth val="0"/>
          <c:extLst>
            <c:ext xmlns:c16="http://schemas.microsoft.com/office/drawing/2014/chart" uri="{C3380CC4-5D6E-409C-BE32-E72D297353CC}">
              <c16:uniqueId val="{00000001-D637-4E57-9D83-6BB7A27CD172}"/>
            </c:ext>
          </c:extLst>
        </c:ser>
        <c:dLbls>
          <c:showLegendKey val="0"/>
          <c:showVal val="0"/>
          <c:showCatName val="0"/>
          <c:showSerName val="0"/>
          <c:showPercent val="0"/>
          <c:showBubbleSize val="0"/>
        </c:dLbls>
        <c:marker val="1"/>
        <c:smooth val="0"/>
        <c:axId val="504071152"/>
        <c:axId val="504072328"/>
      </c:lineChart>
      <c:dateAx>
        <c:axId val="504071152"/>
        <c:scaling>
          <c:orientation val="minMax"/>
        </c:scaling>
        <c:delete val="1"/>
        <c:axPos val="b"/>
        <c:numFmt formatCode="&quot;H&quot;yy" sourceLinked="1"/>
        <c:majorTickMark val="none"/>
        <c:minorTickMark val="none"/>
        <c:tickLblPos val="none"/>
        <c:crossAx val="504072328"/>
        <c:crosses val="autoZero"/>
        <c:auto val="1"/>
        <c:lblOffset val="100"/>
        <c:baseTimeUnit val="years"/>
      </c:dateAx>
      <c:valAx>
        <c:axId val="504072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4071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6.06</c:v>
                </c:pt>
                <c:pt idx="1">
                  <c:v>6.17</c:v>
                </c:pt>
                <c:pt idx="2">
                  <c:v>6.47</c:v>
                </c:pt>
                <c:pt idx="3">
                  <c:v>6.18</c:v>
                </c:pt>
                <c:pt idx="4">
                  <c:v>6.92</c:v>
                </c:pt>
              </c:numCache>
            </c:numRef>
          </c:val>
          <c:extLst>
            <c:ext xmlns:c16="http://schemas.microsoft.com/office/drawing/2014/chart" uri="{C3380CC4-5D6E-409C-BE32-E72D297353CC}">
              <c16:uniqueId val="{00000000-67BC-444E-B871-BD4657B17D81}"/>
            </c:ext>
          </c:extLst>
        </c:ser>
        <c:dLbls>
          <c:showLegendKey val="0"/>
          <c:showVal val="0"/>
          <c:showCatName val="0"/>
          <c:showSerName val="0"/>
          <c:showPercent val="0"/>
          <c:showBubbleSize val="0"/>
        </c:dLbls>
        <c:gapWidth val="150"/>
        <c:axId val="504060176"/>
        <c:axId val="504064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14.27</c:v>
                </c:pt>
                <c:pt idx="1">
                  <c:v>16.170000000000002</c:v>
                </c:pt>
                <c:pt idx="2">
                  <c:v>16.600000000000001</c:v>
                </c:pt>
                <c:pt idx="3">
                  <c:v>18.510000000000002</c:v>
                </c:pt>
                <c:pt idx="4">
                  <c:v>20.49</c:v>
                </c:pt>
              </c:numCache>
            </c:numRef>
          </c:val>
          <c:smooth val="0"/>
          <c:extLst>
            <c:ext xmlns:c16="http://schemas.microsoft.com/office/drawing/2014/chart" uri="{C3380CC4-5D6E-409C-BE32-E72D297353CC}">
              <c16:uniqueId val="{00000001-67BC-444E-B871-BD4657B17D81}"/>
            </c:ext>
          </c:extLst>
        </c:ser>
        <c:dLbls>
          <c:showLegendKey val="0"/>
          <c:showVal val="0"/>
          <c:showCatName val="0"/>
          <c:showSerName val="0"/>
          <c:showPercent val="0"/>
          <c:showBubbleSize val="0"/>
        </c:dLbls>
        <c:marker val="1"/>
        <c:smooth val="0"/>
        <c:axId val="504060176"/>
        <c:axId val="504064096"/>
      </c:lineChart>
      <c:dateAx>
        <c:axId val="504060176"/>
        <c:scaling>
          <c:orientation val="minMax"/>
        </c:scaling>
        <c:delete val="1"/>
        <c:axPos val="b"/>
        <c:numFmt formatCode="&quot;H&quot;yy" sourceLinked="1"/>
        <c:majorTickMark val="none"/>
        <c:minorTickMark val="none"/>
        <c:tickLblPos val="none"/>
        <c:crossAx val="504064096"/>
        <c:crosses val="autoZero"/>
        <c:auto val="1"/>
        <c:lblOffset val="100"/>
        <c:baseTimeUnit val="years"/>
      </c:dateAx>
      <c:valAx>
        <c:axId val="504064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4060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060-44EC-9737-90E97E9A3CB2}"/>
            </c:ext>
          </c:extLst>
        </c:ser>
        <c:dLbls>
          <c:showLegendKey val="0"/>
          <c:showVal val="0"/>
          <c:showCatName val="0"/>
          <c:showSerName val="0"/>
          <c:showPercent val="0"/>
          <c:showBubbleSize val="0"/>
        </c:dLbls>
        <c:gapWidth val="150"/>
        <c:axId val="504068016"/>
        <c:axId val="504075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formatCode="#,##0.00;&quot;△&quot;#,##0.00;&quot;-&quot;">
                  <c:v>0.75</c:v>
                </c:pt>
                <c:pt idx="4" formatCode="#,##0.00;&quot;△&quot;#,##0.00;&quot;-&quot;">
                  <c:v>0.51</c:v>
                </c:pt>
              </c:numCache>
            </c:numRef>
          </c:val>
          <c:smooth val="0"/>
          <c:extLst>
            <c:ext xmlns:c16="http://schemas.microsoft.com/office/drawing/2014/chart" uri="{C3380CC4-5D6E-409C-BE32-E72D297353CC}">
              <c16:uniqueId val="{00000001-3060-44EC-9737-90E97E9A3CB2}"/>
            </c:ext>
          </c:extLst>
        </c:ser>
        <c:dLbls>
          <c:showLegendKey val="0"/>
          <c:showVal val="0"/>
          <c:showCatName val="0"/>
          <c:showSerName val="0"/>
          <c:showPercent val="0"/>
          <c:showBubbleSize val="0"/>
        </c:dLbls>
        <c:marker val="1"/>
        <c:smooth val="0"/>
        <c:axId val="504068016"/>
        <c:axId val="504075072"/>
      </c:lineChart>
      <c:dateAx>
        <c:axId val="504068016"/>
        <c:scaling>
          <c:orientation val="minMax"/>
        </c:scaling>
        <c:delete val="1"/>
        <c:axPos val="b"/>
        <c:numFmt formatCode="&quot;H&quot;yy" sourceLinked="1"/>
        <c:majorTickMark val="none"/>
        <c:minorTickMark val="none"/>
        <c:tickLblPos val="none"/>
        <c:crossAx val="504075072"/>
        <c:crosses val="autoZero"/>
        <c:auto val="1"/>
        <c:lblOffset val="100"/>
        <c:baseTimeUnit val="years"/>
      </c:dateAx>
      <c:valAx>
        <c:axId val="5040750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04068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1464.28</c:v>
                </c:pt>
                <c:pt idx="1">
                  <c:v>1575.6</c:v>
                </c:pt>
                <c:pt idx="2">
                  <c:v>1587.68</c:v>
                </c:pt>
                <c:pt idx="3">
                  <c:v>1357.46</c:v>
                </c:pt>
                <c:pt idx="4">
                  <c:v>787.69</c:v>
                </c:pt>
              </c:numCache>
            </c:numRef>
          </c:val>
          <c:extLst>
            <c:ext xmlns:c16="http://schemas.microsoft.com/office/drawing/2014/chart" uri="{C3380CC4-5D6E-409C-BE32-E72D297353CC}">
              <c16:uniqueId val="{00000000-EAF8-44A5-993B-F932C2076474}"/>
            </c:ext>
          </c:extLst>
        </c:ser>
        <c:dLbls>
          <c:showLegendKey val="0"/>
          <c:showVal val="0"/>
          <c:showCatName val="0"/>
          <c:showSerName val="0"/>
          <c:showPercent val="0"/>
          <c:showBubbleSize val="0"/>
        </c:dLbls>
        <c:gapWidth val="150"/>
        <c:axId val="504074680"/>
        <c:axId val="504074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299.44</c:v>
                </c:pt>
                <c:pt idx="1">
                  <c:v>311.99</c:v>
                </c:pt>
                <c:pt idx="2">
                  <c:v>307.83</c:v>
                </c:pt>
                <c:pt idx="3">
                  <c:v>318.89</c:v>
                </c:pt>
                <c:pt idx="4">
                  <c:v>309.10000000000002</c:v>
                </c:pt>
              </c:numCache>
            </c:numRef>
          </c:val>
          <c:smooth val="0"/>
          <c:extLst>
            <c:ext xmlns:c16="http://schemas.microsoft.com/office/drawing/2014/chart" uri="{C3380CC4-5D6E-409C-BE32-E72D297353CC}">
              <c16:uniqueId val="{00000001-EAF8-44A5-993B-F932C2076474}"/>
            </c:ext>
          </c:extLst>
        </c:ser>
        <c:dLbls>
          <c:showLegendKey val="0"/>
          <c:showVal val="0"/>
          <c:showCatName val="0"/>
          <c:showSerName val="0"/>
          <c:showPercent val="0"/>
          <c:showBubbleSize val="0"/>
        </c:dLbls>
        <c:marker val="1"/>
        <c:smooth val="0"/>
        <c:axId val="504074680"/>
        <c:axId val="504074288"/>
      </c:lineChart>
      <c:dateAx>
        <c:axId val="504074680"/>
        <c:scaling>
          <c:orientation val="minMax"/>
        </c:scaling>
        <c:delete val="1"/>
        <c:axPos val="b"/>
        <c:numFmt formatCode="&quot;H&quot;yy" sourceLinked="1"/>
        <c:majorTickMark val="none"/>
        <c:minorTickMark val="none"/>
        <c:tickLblPos val="none"/>
        <c:crossAx val="504074288"/>
        <c:crosses val="autoZero"/>
        <c:auto val="1"/>
        <c:lblOffset val="100"/>
        <c:baseTimeUnit val="years"/>
      </c:dateAx>
      <c:valAx>
        <c:axId val="5040742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04074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68.489999999999995</c:v>
                </c:pt>
                <c:pt idx="1">
                  <c:v>64.8</c:v>
                </c:pt>
                <c:pt idx="2">
                  <c:v>60.91</c:v>
                </c:pt>
                <c:pt idx="3">
                  <c:v>57.78</c:v>
                </c:pt>
                <c:pt idx="4">
                  <c:v>55.21</c:v>
                </c:pt>
              </c:numCache>
            </c:numRef>
          </c:val>
          <c:extLst>
            <c:ext xmlns:c16="http://schemas.microsoft.com/office/drawing/2014/chart" uri="{C3380CC4-5D6E-409C-BE32-E72D297353CC}">
              <c16:uniqueId val="{00000000-A65D-4961-B3A8-71DA85AD26FE}"/>
            </c:ext>
          </c:extLst>
        </c:ser>
        <c:dLbls>
          <c:showLegendKey val="0"/>
          <c:showVal val="0"/>
          <c:showCatName val="0"/>
          <c:showSerName val="0"/>
          <c:showPercent val="0"/>
          <c:showBubbleSize val="0"/>
        </c:dLbls>
        <c:gapWidth val="150"/>
        <c:axId val="504073112"/>
        <c:axId val="458293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298.08999999999997</c:v>
                </c:pt>
                <c:pt idx="1">
                  <c:v>291.77999999999997</c:v>
                </c:pt>
                <c:pt idx="2">
                  <c:v>295.44</c:v>
                </c:pt>
                <c:pt idx="3">
                  <c:v>290.07</c:v>
                </c:pt>
                <c:pt idx="4">
                  <c:v>290.42</c:v>
                </c:pt>
              </c:numCache>
            </c:numRef>
          </c:val>
          <c:smooth val="0"/>
          <c:extLst>
            <c:ext xmlns:c16="http://schemas.microsoft.com/office/drawing/2014/chart" uri="{C3380CC4-5D6E-409C-BE32-E72D297353CC}">
              <c16:uniqueId val="{00000001-A65D-4961-B3A8-71DA85AD26FE}"/>
            </c:ext>
          </c:extLst>
        </c:ser>
        <c:dLbls>
          <c:showLegendKey val="0"/>
          <c:showVal val="0"/>
          <c:showCatName val="0"/>
          <c:showSerName val="0"/>
          <c:showPercent val="0"/>
          <c:showBubbleSize val="0"/>
        </c:dLbls>
        <c:marker val="1"/>
        <c:smooth val="0"/>
        <c:axId val="504073112"/>
        <c:axId val="458293608"/>
      </c:lineChart>
      <c:dateAx>
        <c:axId val="504073112"/>
        <c:scaling>
          <c:orientation val="minMax"/>
        </c:scaling>
        <c:delete val="1"/>
        <c:axPos val="b"/>
        <c:numFmt formatCode="&quot;H&quot;yy" sourceLinked="1"/>
        <c:majorTickMark val="none"/>
        <c:minorTickMark val="none"/>
        <c:tickLblPos val="none"/>
        <c:crossAx val="458293608"/>
        <c:crosses val="autoZero"/>
        <c:auto val="1"/>
        <c:lblOffset val="100"/>
        <c:baseTimeUnit val="years"/>
      </c:dateAx>
      <c:valAx>
        <c:axId val="4582936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04073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107.82</c:v>
                </c:pt>
                <c:pt idx="1">
                  <c:v>110.57</c:v>
                </c:pt>
                <c:pt idx="2">
                  <c:v>106.36</c:v>
                </c:pt>
                <c:pt idx="3">
                  <c:v>110.05</c:v>
                </c:pt>
                <c:pt idx="4">
                  <c:v>108.86</c:v>
                </c:pt>
              </c:numCache>
            </c:numRef>
          </c:val>
          <c:extLst>
            <c:ext xmlns:c16="http://schemas.microsoft.com/office/drawing/2014/chart" uri="{C3380CC4-5D6E-409C-BE32-E72D297353CC}">
              <c16:uniqueId val="{00000000-21AD-47DB-AD37-64115BCEFC1C}"/>
            </c:ext>
          </c:extLst>
        </c:ser>
        <c:dLbls>
          <c:showLegendKey val="0"/>
          <c:showVal val="0"/>
          <c:showCatName val="0"/>
          <c:showSerName val="0"/>
          <c:showPercent val="0"/>
          <c:showBubbleSize val="0"/>
        </c:dLbls>
        <c:gapWidth val="150"/>
        <c:axId val="458298312"/>
        <c:axId val="458299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106.4</c:v>
                </c:pt>
                <c:pt idx="1">
                  <c:v>107.61</c:v>
                </c:pt>
                <c:pt idx="2">
                  <c:v>106.02</c:v>
                </c:pt>
                <c:pt idx="3">
                  <c:v>104.84</c:v>
                </c:pt>
                <c:pt idx="4">
                  <c:v>106.11</c:v>
                </c:pt>
              </c:numCache>
            </c:numRef>
          </c:val>
          <c:smooth val="0"/>
          <c:extLst>
            <c:ext xmlns:c16="http://schemas.microsoft.com/office/drawing/2014/chart" uri="{C3380CC4-5D6E-409C-BE32-E72D297353CC}">
              <c16:uniqueId val="{00000001-21AD-47DB-AD37-64115BCEFC1C}"/>
            </c:ext>
          </c:extLst>
        </c:ser>
        <c:dLbls>
          <c:showLegendKey val="0"/>
          <c:showVal val="0"/>
          <c:showCatName val="0"/>
          <c:showSerName val="0"/>
          <c:showPercent val="0"/>
          <c:showBubbleSize val="0"/>
        </c:dLbls>
        <c:marker val="1"/>
        <c:smooth val="0"/>
        <c:axId val="458298312"/>
        <c:axId val="458299880"/>
      </c:lineChart>
      <c:dateAx>
        <c:axId val="458298312"/>
        <c:scaling>
          <c:orientation val="minMax"/>
        </c:scaling>
        <c:delete val="1"/>
        <c:axPos val="b"/>
        <c:numFmt formatCode="&quot;H&quot;yy" sourceLinked="1"/>
        <c:majorTickMark val="none"/>
        <c:minorTickMark val="none"/>
        <c:tickLblPos val="none"/>
        <c:crossAx val="458299880"/>
        <c:crosses val="autoZero"/>
        <c:auto val="1"/>
        <c:lblOffset val="100"/>
        <c:baseTimeUnit val="years"/>
      </c:dateAx>
      <c:valAx>
        <c:axId val="458299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8298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174.9</c:v>
                </c:pt>
                <c:pt idx="1">
                  <c:v>171.24</c:v>
                </c:pt>
                <c:pt idx="2">
                  <c:v>178.62</c:v>
                </c:pt>
                <c:pt idx="3">
                  <c:v>173.19</c:v>
                </c:pt>
                <c:pt idx="4">
                  <c:v>175.25</c:v>
                </c:pt>
              </c:numCache>
            </c:numRef>
          </c:val>
          <c:extLst>
            <c:ext xmlns:c16="http://schemas.microsoft.com/office/drawing/2014/chart" uri="{C3380CC4-5D6E-409C-BE32-E72D297353CC}">
              <c16:uniqueId val="{00000000-29D4-41B9-9B12-0622342C5469}"/>
            </c:ext>
          </c:extLst>
        </c:ser>
        <c:dLbls>
          <c:showLegendKey val="0"/>
          <c:showVal val="0"/>
          <c:showCatName val="0"/>
          <c:showSerName val="0"/>
          <c:showPercent val="0"/>
          <c:showBubbleSize val="0"/>
        </c:dLbls>
        <c:gapWidth val="150"/>
        <c:axId val="458297136"/>
        <c:axId val="458295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156.29</c:v>
                </c:pt>
                <c:pt idx="1">
                  <c:v>155.69</c:v>
                </c:pt>
                <c:pt idx="2">
                  <c:v>158.6</c:v>
                </c:pt>
                <c:pt idx="3">
                  <c:v>161.82</c:v>
                </c:pt>
                <c:pt idx="4">
                  <c:v>161.03</c:v>
                </c:pt>
              </c:numCache>
            </c:numRef>
          </c:val>
          <c:smooth val="0"/>
          <c:extLst>
            <c:ext xmlns:c16="http://schemas.microsoft.com/office/drawing/2014/chart" uri="{C3380CC4-5D6E-409C-BE32-E72D297353CC}">
              <c16:uniqueId val="{00000001-29D4-41B9-9B12-0622342C5469}"/>
            </c:ext>
          </c:extLst>
        </c:ser>
        <c:dLbls>
          <c:showLegendKey val="0"/>
          <c:showVal val="0"/>
          <c:showCatName val="0"/>
          <c:showSerName val="0"/>
          <c:showPercent val="0"/>
          <c:showBubbleSize val="0"/>
        </c:dLbls>
        <c:marker val="1"/>
        <c:smooth val="0"/>
        <c:axId val="458297136"/>
        <c:axId val="458295960"/>
      </c:lineChart>
      <c:dateAx>
        <c:axId val="458297136"/>
        <c:scaling>
          <c:orientation val="minMax"/>
        </c:scaling>
        <c:delete val="1"/>
        <c:axPos val="b"/>
        <c:numFmt formatCode="&quot;H&quot;yy" sourceLinked="1"/>
        <c:majorTickMark val="none"/>
        <c:minorTickMark val="none"/>
        <c:tickLblPos val="none"/>
        <c:crossAx val="458295960"/>
        <c:crosses val="autoZero"/>
        <c:auto val="1"/>
        <c:lblOffset val="100"/>
        <c:baseTimeUnit val="years"/>
      </c:dateAx>
      <c:valAx>
        <c:axId val="458295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8297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75.349999999999994</c:v>
                </c:pt>
                <c:pt idx="1">
                  <c:v>75.84</c:v>
                </c:pt>
                <c:pt idx="2">
                  <c:v>76.34</c:v>
                </c:pt>
                <c:pt idx="3">
                  <c:v>76.03</c:v>
                </c:pt>
                <c:pt idx="4">
                  <c:v>75.37</c:v>
                </c:pt>
              </c:numCache>
            </c:numRef>
          </c:val>
          <c:extLst>
            <c:ext xmlns:c16="http://schemas.microsoft.com/office/drawing/2014/chart" uri="{C3380CC4-5D6E-409C-BE32-E72D297353CC}">
              <c16:uniqueId val="{00000000-EB54-4BDC-9325-A4D90643799F}"/>
            </c:ext>
          </c:extLst>
        </c:ser>
        <c:dLbls>
          <c:showLegendKey val="0"/>
          <c:showVal val="0"/>
          <c:showCatName val="0"/>
          <c:showSerName val="0"/>
          <c:showPercent val="0"/>
          <c:showBubbleSize val="0"/>
        </c:dLbls>
        <c:gapWidth val="150"/>
        <c:axId val="458405280"/>
        <c:axId val="458404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62.34</c:v>
                </c:pt>
                <c:pt idx="1">
                  <c:v>62.46</c:v>
                </c:pt>
                <c:pt idx="2">
                  <c:v>62.88</c:v>
                </c:pt>
                <c:pt idx="3">
                  <c:v>62.32</c:v>
                </c:pt>
                <c:pt idx="4">
                  <c:v>61.71</c:v>
                </c:pt>
              </c:numCache>
            </c:numRef>
          </c:val>
          <c:smooth val="0"/>
          <c:extLst>
            <c:ext xmlns:c16="http://schemas.microsoft.com/office/drawing/2014/chart" uri="{C3380CC4-5D6E-409C-BE32-E72D297353CC}">
              <c16:uniqueId val="{00000001-EB54-4BDC-9325-A4D90643799F}"/>
            </c:ext>
          </c:extLst>
        </c:ser>
        <c:dLbls>
          <c:showLegendKey val="0"/>
          <c:showVal val="0"/>
          <c:showCatName val="0"/>
          <c:showSerName val="0"/>
          <c:showPercent val="0"/>
          <c:showBubbleSize val="0"/>
        </c:dLbls>
        <c:marker val="1"/>
        <c:smooth val="0"/>
        <c:axId val="458405280"/>
        <c:axId val="458404104"/>
      </c:lineChart>
      <c:dateAx>
        <c:axId val="458405280"/>
        <c:scaling>
          <c:orientation val="minMax"/>
        </c:scaling>
        <c:delete val="1"/>
        <c:axPos val="b"/>
        <c:numFmt formatCode="&quot;H&quot;yy" sourceLinked="1"/>
        <c:majorTickMark val="none"/>
        <c:minorTickMark val="none"/>
        <c:tickLblPos val="none"/>
        <c:crossAx val="458404104"/>
        <c:crosses val="autoZero"/>
        <c:auto val="1"/>
        <c:lblOffset val="100"/>
        <c:baseTimeUnit val="years"/>
      </c:dateAx>
      <c:valAx>
        <c:axId val="458404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8405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95.69</c:v>
                </c:pt>
                <c:pt idx="1">
                  <c:v>95.94</c:v>
                </c:pt>
                <c:pt idx="2">
                  <c:v>95.47</c:v>
                </c:pt>
                <c:pt idx="3">
                  <c:v>95.52</c:v>
                </c:pt>
                <c:pt idx="4">
                  <c:v>94.86</c:v>
                </c:pt>
              </c:numCache>
            </c:numRef>
          </c:val>
          <c:extLst>
            <c:ext xmlns:c16="http://schemas.microsoft.com/office/drawing/2014/chart" uri="{C3380CC4-5D6E-409C-BE32-E72D297353CC}">
              <c16:uniqueId val="{00000000-1364-4CB6-A01C-F017CACC148A}"/>
            </c:ext>
          </c:extLst>
        </c:ser>
        <c:dLbls>
          <c:showLegendKey val="0"/>
          <c:showVal val="0"/>
          <c:showCatName val="0"/>
          <c:showSerName val="0"/>
          <c:showPercent val="0"/>
          <c:showBubbleSize val="0"/>
        </c:dLbls>
        <c:gapWidth val="150"/>
        <c:axId val="460667256"/>
        <c:axId val="460859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90.15</c:v>
                </c:pt>
                <c:pt idx="1">
                  <c:v>90.62</c:v>
                </c:pt>
                <c:pt idx="2">
                  <c:v>90.13</c:v>
                </c:pt>
                <c:pt idx="3">
                  <c:v>90.19</c:v>
                </c:pt>
                <c:pt idx="4">
                  <c:v>90.03</c:v>
                </c:pt>
              </c:numCache>
            </c:numRef>
          </c:val>
          <c:smooth val="0"/>
          <c:extLst>
            <c:ext xmlns:c16="http://schemas.microsoft.com/office/drawing/2014/chart" uri="{C3380CC4-5D6E-409C-BE32-E72D297353CC}">
              <c16:uniqueId val="{00000001-1364-4CB6-A01C-F017CACC148A}"/>
            </c:ext>
          </c:extLst>
        </c:ser>
        <c:dLbls>
          <c:showLegendKey val="0"/>
          <c:showVal val="0"/>
          <c:showCatName val="0"/>
          <c:showSerName val="0"/>
          <c:showPercent val="0"/>
          <c:showBubbleSize val="0"/>
        </c:dLbls>
        <c:marker val="1"/>
        <c:smooth val="0"/>
        <c:axId val="460667256"/>
        <c:axId val="460859400"/>
      </c:lineChart>
      <c:dateAx>
        <c:axId val="460667256"/>
        <c:scaling>
          <c:orientation val="minMax"/>
        </c:scaling>
        <c:delete val="1"/>
        <c:axPos val="b"/>
        <c:numFmt formatCode="&quot;H&quot;yy" sourceLinked="1"/>
        <c:majorTickMark val="none"/>
        <c:minorTickMark val="none"/>
        <c:tickLblPos val="none"/>
        <c:crossAx val="460859400"/>
        <c:crosses val="autoZero"/>
        <c:auto val="1"/>
        <c:lblOffset val="100"/>
        <c:baseTimeUnit val="years"/>
      </c:dateAx>
      <c:valAx>
        <c:axId val="460859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0667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千葉県　佐倉市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A2</v>
      </c>
      <c r="X8" s="60"/>
      <c r="Y8" s="60"/>
      <c r="Z8" s="60"/>
      <c r="AA8" s="60"/>
      <c r="AB8" s="60"/>
      <c r="AC8" s="60"/>
      <c r="AD8" s="60" t="str">
        <f>データ!$M$6</f>
        <v>自治体職員</v>
      </c>
      <c r="AE8" s="60"/>
      <c r="AF8" s="60"/>
      <c r="AG8" s="60"/>
      <c r="AH8" s="60"/>
      <c r="AI8" s="60"/>
      <c r="AJ8" s="60"/>
      <c r="AK8" s="4"/>
      <c r="AL8" s="61">
        <f>データ!$R$6</f>
        <v>175045</v>
      </c>
      <c r="AM8" s="61"/>
      <c r="AN8" s="61"/>
      <c r="AO8" s="61"/>
      <c r="AP8" s="61"/>
      <c r="AQ8" s="61"/>
      <c r="AR8" s="61"/>
      <c r="AS8" s="61"/>
      <c r="AT8" s="52">
        <f>データ!$S$6</f>
        <v>103.69</v>
      </c>
      <c r="AU8" s="53"/>
      <c r="AV8" s="53"/>
      <c r="AW8" s="53"/>
      <c r="AX8" s="53"/>
      <c r="AY8" s="53"/>
      <c r="AZ8" s="53"/>
      <c r="BA8" s="53"/>
      <c r="BB8" s="54">
        <f>データ!$T$6</f>
        <v>1688.16</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91.92</v>
      </c>
      <c r="J10" s="53"/>
      <c r="K10" s="53"/>
      <c r="L10" s="53"/>
      <c r="M10" s="53"/>
      <c r="N10" s="53"/>
      <c r="O10" s="64"/>
      <c r="P10" s="54">
        <f>データ!$P$6</f>
        <v>94.4</v>
      </c>
      <c r="Q10" s="54"/>
      <c r="R10" s="54"/>
      <c r="S10" s="54"/>
      <c r="T10" s="54"/>
      <c r="U10" s="54"/>
      <c r="V10" s="54"/>
      <c r="W10" s="61">
        <f>データ!$Q$6</f>
        <v>2882</v>
      </c>
      <c r="X10" s="61"/>
      <c r="Y10" s="61"/>
      <c r="Z10" s="61"/>
      <c r="AA10" s="61"/>
      <c r="AB10" s="61"/>
      <c r="AC10" s="61"/>
      <c r="AD10" s="2"/>
      <c r="AE10" s="2"/>
      <c r="AF10" s="2"/>
      <c r="AG10" s="2"/>
      <c r="AH10" s="4"/>
      <c r="AI10" s="4"/>
      <c r="AJ10" s="4"/>
      <c r="AK10" s="4"/>
      <c r="AL10" s="61">
        <f>データ!$U$6</f>
        <v>164909</v>
      </c>
      <c r="AM10" s="61"/>
      <c r="AN10" s="61"/>
      <c r="AO10" s="61"/>
      <c r="AP10" s="61"/>
      <c r="AQ10" s="61"/>
      <c r="AR10" s="61"/>
      <c r="AS10" s="61"/>
      <c r="AT10" s="52">
        <f>データ!$V$6</f>
        <v>103.69</v>
      </c>
      <c r="AU10" s="53"/>
      <c r="AV10" s="53"/>
      <c r="AW10" s="53"/>
      <c r="AX10" s="53"/>
      <c r="AY10" s="53"/>
      <c r="AZ10" s="53"/>
      <c r="BA10" s="53"/>
      <c r="BB10" s="54">
        <f>データ!$W$6</f>
        <v>1590.4</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87" t="s">
        <v>111</v>
      </c>
      <c r="BM16" s="88"/>
      <c r="BN16" s="88"/>
      <c r="BO16" s="88"/>
      <c r="BP16" s="88"/>
      <c r="BQ16" s="88"/>
      <c r="BR16" s="88"/>
      <c r="BS16" s="88"/>
      <c r="BT16" s="88"/>
      <c r="BU16" s="88"/>
      <c r="BV16" s="88"/>
      <c r="BW16" s="88"/>
      <c r="BX16" s="88"/>
      <c r="BY16" s="88"/>
      <c r="BZ16" s="89"/>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87"/>
      <c r="BM17" s="88"/>
      <c r="BN17" s="88"/>
      <c r="BO17" s="88"/>
      <c r="BP17" s="88"/>
      <c r="BQ17" s="88"/>
      <c r="BR17" s="88"/>
      <c r="BS17" s="88"/>
      <c r="BT17" s="88"/>
      <c r="BU17" s="88"/>
      <c r="BV17" s="88"/>
      <c r="BW17" s="88"/>
      <c r="BX17" s="88"/>
      <c r="BY17" s="88"/>
      <c r="BZ17" s="89"/>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87"/>
      <c r="BM18" s="88"/>
      <c r="BN18" s="88"/>
      <c r="BO18" s="88"/>
      <c r="BP18" s="88"/>
      <c r="BQ18" s="88"/>
      <c r="BR18" s="88"/>
      <c r="BS18" s="88"/>
      <c r="BT18" s="88"/>
      <c r="BU18" s="88"/>
      <c r="BV18" s="88"/>
      <c r="BW18" s="88"/>
      <c r="BX18" s="88"/>
      <c r="BY18" s="88"/>
      <c r="BZ18" s="89"/>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87"/>
      <c r="BM19" s="88"/>
      <c r="BN19" s="88"/>
      <c r="BO19" s="88"/>
      <c r="BP19" s="88"/>
      <c r="BQ19" s="88"/>
      <c r="BR19" s="88"/>
      <c r="BS19" s="88"/>
      <c r="BT19" s="88"/>
      <c r="BU19" s="88"/>
      <c r="BV19" s="88"/>
      <c r="BW19" s="88"/>
      <c r="BX19" s="88"/>
      <c r="BY19" s="88"/>
      <c r="BZ19" s="89"/>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87"/>
      <c r="BM20" s="88"/>
      <c r="BN20" s="88"/>
      <c r="BO20" s="88"/>
      <c r="BP20" s="88"/>
      <c r="BQ20" s="88"/>
      <c r="BR20" s="88"/>
      <c r="BS20" s="88"/>
      <c r="BT20" s="88"/>
      <c r="BU20" s="88"/>
      <c r="BV20" s="88"/>
      <c r="BW20" s="88"/>
      <c r="BX20" s="88"/>
      <c r="BY20" s="88"/>
      <c r="BZ20" s="89"/>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87"/>
      <c r="BM21" s="88"/>
      <c r="BN21" s="88"/>
      <c r="BO21" s="88"/>
      <c r="BP21" s="88"/>
      <c r="BQ21" s="88"/>
      <c r="BR21" s="88"/>
      <c r="BS21" s="88"/>
      <c r="BT21" s="88"/>
      <c r="BU21" s="88"/>
      <c r="BV21" s="88"/>
      <c r="BW21" s="88"/>
      <c r="BX21" s="88"/>
      <c r="BY21" s="88"/>
      <c r="BZ21" s="89"/>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87"/>
      <c r="BM22" s="88"/>
      <c r="BN22" s="88"/>
      <c r="BO22" s="88"/>
      <c r="BP22" s="88"/>
      <c r="BQ22" s="88"/>
      <c r="BR22" s="88"/>
      <c r="BS22" s="88"/>
      <c r="BT22" s="88"/>
      <c r="BU22" s="88"/>
      <c r="BV22" s="88"/>
      <c r="BW22" s="88"/>
      <c r="BX22" s="88"/>
      <c r="BY22" s="88"/>
      <c r="BZ22" s="89"/>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87"/>
      <c r="BM23" s="88"/>
      <c r="BN23" s="88"/>
      <c r="BO23" s="88"/>
      <c r="BP23" s="88"/>
      <c r="BQ23" s="88"/>
      <c r="BR23" s="88"/>
      <c r="BS23" s="88"/>
      <c r="BT23" s="88"/>
      <c r="BU23" s="88"/>
      <c r="BV23" s="88"/>
      <c r="BW23" s="88"/>
      <c r="BX23" s="88"/>
      <c r="BY23" s="88"/>
      <c r="BZ23" s="89"/>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87"/>
      <c r="BM24" s="88"/>
      <c r="BN24" s="88"/>
      <c r="BO24" s="88"/>
      <c r="BP24" s="88"/>
      <c r="BQ24" s="88"/>
      <c r="BR24" s="88"/>
      <c r="BS24" s="88"/>
      <c r="BT24" s="88"/>
      <c r="BU24" s="88"/>
      <c r="BV24" s="88"/>
      <c r="BW24" s="88"/>
      <c r="BX24" s="88"/>
      <c r="BY24" s="88"/>
      <c r="BZ24" s="89"/>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87"/>
      <c r="BM25" s="88"/>
      <c r="BN25" s="88"/>
      <c r="BO25" s="88"/>
      <c r="BP25" s="88"/>
      <c r="BQ25" s="88"/>
      <c r="BR25" s="88"/>
      <c r="BS25" s="88"/>
      <c r="BT25" s="88"/>
      <c r="BU25" s="88"/>
      <c r="BV25" s="88"/>
      <c r="BW25" s="88"/>
      <c r="BX25" s="88"/>
      <c r="BY25" s="88"/>
      <c r="BZ25" s="89"/>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87"/>
      <c r="BM26" s="88"/>
      <c r="BN26" s="88"/>
      <c r="BO26" s="88"/>
      <c r="BP26" s="88"/>
      <c r="BQ26" s="88"/>
      <c r="BR26" s="88"/>
      <c r="BS26" s="88"/>
      <c r="BT26" s="88"/>
      <c r="BU26" s="88"/>
      <c r="BV26" s="88"/>
      <c r="BW26" s="88"/>
      <c r="BX26" s="88"/>
      <c r="BY26" s="88"/>
      <c r="BZ26" s="89"/>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87"/>
      <c r="BM27" s="88"/>
      <c r="BN27" s="88"/>
      <c r="BO27" s="88"/>
      <c r="BP27" s="88"/>
      <c r="BQ27" s="88"/>
      <c r="BR27" s="88"/>
      <c r="BS27" s="88"/>
      <c r="BT27" s="88"/>
      <c r="BU27" s="88"/>
      <c r="BV27" s="88"/>
      <c r="BW27" s="88"/>
      <c r="BX27" s="88"/>
      <c r="BY27" s="88"/>
      <c r="BZ27" s="89"/>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87"/>
      <c r="BM28" s="88"/>
      <c r="BN28" s="88"/>
      <c r="BO28" s="88"/>
      <c r="BP28" s="88"/>
      <c r="BQ28" s="88"/>
      <c r="BR28" s="88"/>
      <c r="BS28" s="88"/>
      <c r="BT28" s="88"/>
      <c r="BU28" s="88"/>
      <c r="BV28" s="88"/>
      <c r="BW28" s="88"/>
      <c r="BX28" s="88"/>
      <c r="BY28" s="88"/>
      <c r="BZ28" s="89"/>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87"/>
      <c r="BM29" s="88"/>
      <c r="BN29" s="88"/>
      <c r="BO29" s="88"/>
      <c r="BP29" s="88"/>
      <c r="BQ29" s="88"/>
      <c r="BR29" s="88"/>
      <c r="BS29" s="88"/>
      <c r="BT29" s="88"/>
      <c r="BU29" s="88"/>
      <c r="BV29" s="88"/>
      <c r="BW29" s="88"/>
      <c r="BX29" s="88"/>
      <c r="BY29" s="88"/>
      <c r="BZ29" s="89"/>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87"/>
      <c r="BM30" s="88"/>
      <c r="BN30" s="88"/>
      <c r="BO30" s="88"/>
      <c r="BP30" s="88"/>
      <c r="BQ30" s="88"/>
      <c r="BR30" s="88"/>
      <c r="BS30" s="88"/>
      <c r="BT30" s="88"/>
      <c r="BU30" s="88"/>
      <c r="BV30" s="88"/>
      <c r="BW30" s="88"/>
      <c r="BX30" s="88"/>
      <c r="BY30" s="88"/>
      <c r="BZ30" s="89"/>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87"/>
      <c r="BM31" s="88"/>
      <c r="BN31" s="88"/>
      <c r="BO31" s="88"/>
      <c r="BP31" s="88"/>
      <c r="BQ31" s="88"/>
      <c r="BR31" s="88"/>
      <c r="BS31" s="88"/>
      <c r="BT31" s="88"/>
      <c r="BU31" s="88"/>
      <c r="BV31" s="88"/>
      <c r="BW31" s="88"/>
      <c r="BX31" s="88"/>
      <c r="BY31" s="88"/>
      <c r="BZ31" s="89"/>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87"/>
      <c r="BM32" s="88"/>
      <c r="BN32" s="88"/>
      <c r="BO32" s="88"/>
      <c r="BP32" s="88"/>
      <c r="BQ32" s="88"/>
      <c r="BR32" s="88"/>
      <c r="BS32" s="88"/>
      <c r="BT32" s="88"/>
      <c r="BU32" s="88"/>
      <c r="BV32" s="88"/>
      <c r="BW32" s="88"/>
      <c r="BX32" s="88"/>
      <c r="BY32" s="88"/>
      <c r="BZ32" s="89"/>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87"/>
      <c r="BM33" s="88"/>
      <c r="BN33" s="88"/>
      <c r="BO33" s="88"/>
      <c r="BP33" s="88"/>
      <c r="BQ33" s="88"/>
      <c r="BR33" s="88"/>
      <c r="BS33" s="88"/>
      <c r="BT33" s="88"/>
      <c r="BU33" s="88"/>
      <c r="BV33" s="88"/>
      <c r="BW33" s="88"/>
      <c r="BX33" s="88"/>
      <c r="BY33" s="88"/>
      <c r="BZ33" s="89"/>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7"/>
      <c r="BM34" s="88"/>
      <c r="BN34" s="88"/>
      <c r="BO34" s="88"/>
      <c r="BP34" s="88"/>
      <c r="BQ34" s="88"/>
      <c r="BR34" s="88"/>
      <c r="BS34" s="88"/>
      <c r="BT34" s="88"/>
      <c r="BU34" s="88"/>
      <c r="BV34" s="88"/>
      <c r="BW34" s="88"/>
      <c r="BX34" s="88"/>
      <c r="BY34" s="88"/>
      <c r="BZ34" s="89"/>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7"/>
      <c r="BM35" s="88"/>
      <c r="BN35" s="88"/>
      <c r="BO35" s="88"/>
      <c r="BP35" s="88"/>
      <c r="BQ35" s="88"/>
      <c r="BR35" s="88"/>
      <c r="BS35" s="88"/>
      <c r="BT35" s="88"/>
      <c r="BU35" s="88"/>
      <c r="BV35" s="88"/>
      <c r="BW35" s="88"/>
      <c r="BX35" s="88"/>
      <c r="BY35" s="88"/>
      <c r="BZ35" s="89"/>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87"/>
      <c r="BM36" s="88"/>
      <c r="BN36" s="88"/>
      <c r="BO36" s="88"/>
      <c r="BP36" s="88"/>
      <c r="BQ36" s="88"/>
      <c r="BR36" s="88"/>
      <c r="BS36" s="88"/>
      <c r="BT36" s="88"/>
      <c r="BU36" s="88"/>
      <c r="BV36" s="88"/>
      <c r="BW36" s="88"/>
      <c r="BX36" s="88"/>
      <c r="BY36" s="88"/>
      <c r="BZ36" s="89"/>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87"/>
      <c r="BM37" s="88"/>
      <c r="BN37" s="88"/>
      <c r="BO37" s="88"/>
      <c r="BP37" s="88"/>
      <c r="BQ37" s="88"/>
      <c r="BR37" s="88"/>
      <c r="BS37" s="88"/>
      <c r="BT37" s="88"/>
      <c r="BU37" s="88"/>
      <c r="BV37" s="88"/>
      <c r="BW37" s="88"/>
      <c r="BX37" s="88"/>
      <c r="BY37" s="88"/>
      <c r="BZ37" s="89"/>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87"/>
      <c r="BM38" s="88"/>
      <c r="BN38" s="88"/>
      <c r="BO38" s="88"/>
      <c r="BP38" s="88"/>
      <c r="BQ38" s="88"/>
      <c r="BR38" s="88"/>
      <c r="BS38" s="88"/>
      <c r="BT38" s="88"/>
      <c r="BU38" s="88"/>
      <c r="BV38" s="88"/>
      <c r="BW38" s="88"/>
      <c r="BX38" s="88"/>
      <c r="BY38" s="88"/>
      <c r="BZ38" s="89"/>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87"/>
      <c r="BM39" s="88"/>
      <c r="BN39" s="88"/>
      <c r="BO39" s="88"/>
      <c r="BP39" s="88"/>
      <c r="BQ39" s="88"/>
      <c r="BR39" s="88"/>
      <c r="BS39" s="88"/>
      <c r="BT39" s="88"/>
      <c r="BU39" s="88"/>
      <c r="BV39" s="88"/>
      <c r="BW39" s="88"/>
      <c r="BX39" s="88"/>
      <c r="BY39" s="88"/>
      <c r="BZ39" s="89"/>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87"/>
      <c r="BM40" s="88"/>
      <c r="BN40" s="88"/>
      <c r="BO40" s="88"/>
      <c r="BP40" s="88"/>
      <c r="BQ40" s="88"/>
      <c r="BR40" s="88"/>
      <c r="BS40" s="88"/>
      <c r="BT40" s="88"/>
      <c r="BU40" s="88"/>
      <c r="BV40" s="88"/>
      <c r="BW40" s="88"/>
      <c r="BX40" s="88"/>
      <c r="BY40" s="88"/>
      <c r="BZ40" s="89"/>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87"/>
      <c r="BM41" s="88"/>
      <c r="BN41" s="88"/>
      <c r="BO41" s="88"/>
      <c r="BP41" s="88"/>
      <c r="BQ41" s="88"/>
      <c r="BR41" s="88"/>
      <c r="BS41" s="88"/>
      <c r="BT41" s="88"/>
      <c r="BU41" s="88"/>
      <c r="BV41" s="88"/>
      <c r="BW41" s="88"/>
      <c r="BX41" s="88"/>
      <c r="BY41" s="88"/>
      <c r="BZ41" s="89"/>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87"/>
      <c r="BM42" s="88"/>
      <c r="BN42" s="88"/>
      <c r="BO42" s="88"/>
      <c r="BP42" s="88"/>
      <c r="BQ42" s="88"/>
      <c r="BR42" s="88"/>
      <c r="BS42" s="88"/>
      <c r="BT42" s="88"/>
      <c r="BU42" s="88"/>
      <c r="BV42" s="88"/>
      <c r="BW42" s="88"/>
      <c r="BX42" s="88"/>
      <c r="BY42" s="88"/>
      <c r="BZ42" s="89"/>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87"/>
      <c r="BM43" s="88"/>
      <c r="BN43" s="88"/>
      <c r="BO43" s="88"/>
      <c r="BP43" s="88"/>
      <c r="BQ43" s="88"/>
      <c r="BR43" s="88"/>
      <c r="BS43" s="88"/>
      <c r="BT43" s="88"/>
      <c r="BU43" s="88"/>
      <c r="BV43" s="88"/>
      <c r="BW43" s="88"/>
      <c r="BX43" s="88"/>
      <c r="BY43" s="88"/>
      <c r="BZ43" s="89"/>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87"/>
      <c r="BM44" s="88"/>
      <c r="BN44" s="88"/>
      <c r="BO44" s="88"/>
      <c r="BP44" s="88"/>
      <c r="BQ44" s="88"/>
      <c r="BR44" s="88"/>
      <c r="BS44" s="88"/>
      <c r="BT44" s="88"/>
      <c r="BU44" s="88"/>
      <c r="BV44" s="88"/>
      <c r="BW44" s="88"/>
      <c r="BX44" s="88"/>
      <c r="BY44" s="88"/>
      <c r="BZ44" s="89"/>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110</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109</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xDscKZ3aEjF1EM1Hypd0VjmiCCwkbLlj7nce/n4UELRhMbKuzZNbSbCayWktLDYz+66D2TFcZM/8d5zit0zD6Q==" saltValue="90Mv53bWWmCLyu/V9quH3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27</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52</v>
      </c>
      <c r="B4" s="31"/>
      <c r="C4" s="31"/>
      <c r="D4" s="31"/>
      <c r="E4" s="31"/>
      <c r="F4" s="31"/>
      <c r="G4" s="31"/>
      <c r="H4" s="94"/>
      <c r="I4" s="95"/>
      <c r="J4" s="95"/>
      <c r="K4" s="95"/>
      <c r="L4" s="95"/>
      <c r="M4" s="95"/>
      <c r="N4" s="95"/>
      <c r="O4" s="95"/>
      <c r="P4" s="95"/>
      <c r="Q4" s="95"/>
      <c r="R4" s="95"/>
      <c r="S4" s="95"/>
      <c r="T4" s="95"/>
      <c r="U4" s="95"/>
      <c r="V4" s="95"/>
      <c r="W4" s="96"/>
      <c r="X4" s="90" t="s">
        <v>53</v>
      </c>
      <c r="Y4" s="90"/>
      <c r="Z4" s="90"/>
      <c r="AA4" s="90"/>
      <c r="AB4" s="90"/>
      <c r="AC4" s="90"/>
      <c r="AD4" s="90"/>
      <c r="AE4" s="90"/>
      <c r="AF4" s="90"/>
      <c r="AG4" s="90"/>
      <c r="AH4" s="90"/>
      <c r="AI4" s="90" t="s">
        <v>54</v>
      </c>
      <c r="AJ4" s="90"/>
      <c r="AK4" s="90"/>
      <c r="AL4" s="90"/>
      <c r="AM4" s="90"/>
      <c r="AN4" s="90"/>
      <c r="AO4" s="90"/>
      <c r="AP4" s="90"/>
      <c r="AQ4" s="90"/>
      <c r="AR4" s="90"/>
      <c r="AS4" s="90"/>
      <c r="AT4" s="90" t="s">
        <v>55</v>
      </c>
      <c r="AU4" s="90"/>
      <c r="AV4" s="90"/>
      <c r="AW4" s="90"/>
      <c r="AX4" s="90"/>
      <c r="AY4" s="90"/>
      <c r="AZ4" s="90"/>
      <c r="BA4" s="90"/>
      <c r="BB4" s="90"/>
      <c r="BC4" s="90"/>
      <c r="BD4" s="90"/>
      <c r="BE4" s="90" t="s">
        <v>56</v>
      </c>
      <c r="BF4" s="90"/>
      <c r="BG4" s="90"/>
      <c r="BH4" s="90"/>
      <c r="BI4" s="90"/>
      <c r="BJ4" s="90"/>
      <c r="BK4" s="90"/>
      <c r="BL4" s="90"/>
      <c r="BM4" s="90"/>
      <c r="BN4" s="90"/>
      <c r="BO4" s="90"/>
      <c r="BP4" s="90" t="s">
        <v>57</v>
      </c>
      <c r="BQ4" s="90"/>
      <c r="BR4" s="90"/>
      <c r="BS4" s="90"/>
      <c r="BT4" s="90"/>
      <c r="BU4" s="90"/>
      <c r="BV4" s="90"/>
      <c r="BW4" s="90"/>
      <c r="BX4" s="90"/>
      <c r="BY4" s="90"/>
      <c r="BZ4" s="90"/>
      <c r="CA4" s="90" t="s">
        <v>58</v>
      </c>
      <c r="CB4" s="90"/>
      <c r="CC4" s="90"/>
      <c r="CD4" s="90"/>
      <c r="CE4" s="90"/>
      <c r="CF4" s="90"/>
      <c r="CG4" s="90"/>
      <c r="CH4" s="90"/>
      <c r="CI4" s="90"/>
      <c r="CJ4" s="90"/>
      <c r="CK4" s="90"/>
      <c r="CL4" s="90" t="s">
        <v>59</v>
      </c>
      <c r="CM4" s="90"/>
      <c r="CN4" s="90"/>
      <c r="CO4" s="90"/>
      <c r="CP4" s="90"/>
      <c r="CQ4" s="90"/>
      <c r="CR4" s="90"/>
      <c r="CS4" s="90"/>
      <c r="CT4" s="90"/>
      <c r="CU4" s="90"/>
      <c r="CV4" s="90"/>
      <c r="CW4" s="90" t="s">
        <v>60</v>
      </c>
      <c r="CX4" s="90"/>
      <c r="CY4" s="90"/>
      <c r="CZ4" s="90"/>
      <c r="DA4" s="90"/>
      <c r="DB4" s="90"/>
      <c r="DC4" s="90"/>
      <c r="DD4" s="90"/>
      <c r="DE4" s="90"/>
      <c r="DF4" s="90"/>
      <c r="DG4" s="90"/>
      <c r="DH4" s="90" t="s">
        <v>61</v>
      </c>
      <c r="DI4" s="90"/>
      <c r="DJ4" s="90"/>
      <c r="DK4" s="90"/>
      <c r="DL4" s="90"/>
      <c r="DM4" s="90"/>
      <c r="DN4" s="90"/>
      <c r="DO4" s="90"/>
      <c r="DP4" s="90"/>
      <c r="DQ4" s="90"/>
      <c r="DR4" s="90"/>
      <c r="DS4" s="90" t="s">
        <v>62</v>
      </c>
      <c r="DT4" s="90"/>
      <c r="DU4" s="90"/>
      <c r="DV4" s="90"/>
      <c r="DW4" s="90"/>
      <c r="DX4" s="90"/>
      <c r="DY4" s="90"/>
      <c r="DZ4" s="90"/>
      <c r="EA4" s="90"/>
      <c r="EB4" s="90"/>
      <c r="EC4" s="90"/>
      <c r="ED4" s="90" t="s">
        <v>63</v>
      </c>
      <c r="EE4" s="90"/>
      <c r="EF4" s="90"/>
      <c r="EG4" s="90"/>
      <c r="EH4" s="90"/>
      <c r="EI4" s="90"/>
      <c r="EJ4" s="90"/>
      <c r="EK4" s="90"/>
      <c r="EL4" s="90"/>
      <c r="EM4" s="90"/>
      <c r="EN4" s="90"/>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2019</v>
      </c>
      <c r="C6" s="34">
        <f t="shared" ref="C6:W6" si="3">C7</f>
        <v>122122</v>
      </c>
      <c r="D6" s="34">
        <f t="shared" si="3"/>
        <v>46</v>
      </c>
      <c r="E6" s="34">
        <f t="shared" si="3"/>
        <v>1</v>
      </c>
      <c r="F6" s="34">
        <f t="shared" si="3"/>
        <v>0</v>
      </c>
      <c r="G6" s="34">
        <f t="shared" si="3"/>
        <v>1</v>
      </c>
      <c r="H6" s="34" t="str">
        <f t="shared" si="3"/>
        <v>千葉県　佐倉市</v>
      </c>
      <c r="I6" s="34" t="str">
        <f t="shared" si="3"/>
        <v>法適用</v>
      </c>
      <c r="J6" s="34" t="str">
        <f t="shared" si="3"/>
        <v>水道事業</v>
      </c>
      <c r="K6" s="34" t="str">
        <f t="shared" si="3"/>
        <v>末端給水事業</v>
      </c>
      <c r="L6" s="34" t="str">
        <f t="shared" si="3"/>
        <v>A2</v>
      </c>
      <c r="M6" s="34" t="str">
        <f t="shared" si="3"/>
        <v>自治体職員</v>
      </c>
      <c r="N6" s="35" t="str">
        <f t="shared" si="3"/>
        <v>-</v>
      </c>
      <c r="O6" s="35">
        <f t="shared" si="3"/>
        <v>91.92</v>
      </c>
      <c r="P6" s="35">
        <f t="shared" si="3"/>
        <v>94.4</v>
      </c>
      <c r="Q6" s="35">
        <f t="shared" si="3"/>
        <v>2882</v>
      </c>
      <c r="R6" s="35">
        <f t="shared" si="3"/>
        <v>175045</v>
      </c>
      <c r="S6" s="35">
        <f t="shared" si="3"/>
        <v>103.69</v>
      </c>
      <c r="T6" s="35">
        <f t="shared" si="3"/>
        <v>1688.16</v>
      </c>
      <c r="U6" s="35">
        <f t="shared" si="3"/>
        <v>164909</v>
      </c>
      <c r="V6" s="35">
        <f t="shared" si="3"/>
        <v>103.69</v>
      </c>
      <c r="W6" s="35">
        <f t="shared" si="3"/>
        <v>1590.4</v>
      </c>
      <c r="X6" s="36">
        <f>IF(X7="",NA(),X7)</f>
        <v>115.11</v>
      </c>
      <c r="Y6" s="36">
        <f t="shared" ref="Y6:AG6" si="4">IF(Y7="",NA(),Y7)</f>
        <v>118</v>
      </c>
      <c r="Z6" s="36">
        <f t="shared" si="4"/>
        <v>114.35</v>
      </c>
      <c r="AA6" s="36">
        <f t="shared" si="4"/>
        <v>116.15</v>
      </c>
      <c r="AB6" s="36">
        <f t="shared" si="4"/>
        <v>114.29</v>
      </c>
      <c r="AC6" s="36">
        <f t="shared" si="4"/>
        <v>114.08</v>
      </c>
      <c r="AD6" s="36">
        <f t="shared" si="4"/>
        <v>115.36</v>
      </c>
      <c r="AE6" s="36">
        <f t="shared" si="4"/>
        <v>113.95</v>
      </c>
      <c r="AF6" s="36">
        <f t="shared" si="4"/>
        <v>112.62</v>
      </c>
      <c r="AG6" s="36">
        <f t="shared" si="4"/>
        <v>113.35</v>
      </c>
      <c r="AH6" s="35" t="str">
        <f>IF(AH7="","",IF(AH7="-","【-】","【"&amp;SUBSTITUTE(TEXT(AH7,"#,##0.00"),"-","△")&amp;"】"))</f>
        <v>【112.01】</v>
      </c>
      <c r="AI6" s="35">
        <f>IF(AI7="",NA(),AI7)</f>
        <v>0</v>
      </c>
      <c r="AJ6" s="35">
        <f t="shared" ref="AJ6:AR6" si="5">IF(AJ7="",NA(),AJ7)</f>
        <v>0</v>
      </c>
      <c r="AK6" s="35">
        <f t="shared" si="5"/>
        <v>0</v>
      </c>
      <c r="AL6" s="35">
        <f t="shared" si="5"/>
        <v>0</v>
      </c>
      <c r="AM6" s="35">
        <f t="shared" si="5"/>
        <v>0</v>
      </c>
      <c r="AN6" s="35">
        <f t="shared" si="5"/>
        <v>0</v>
      </c>
      <c r="AO6" s="35">
        <f t="shared" si="5"/>
        <v>0</v>
      </c>
      <c r="AP6" s="35">
        <f t="shared" si="5"/>
        <v>0</v>
      </c>
      <c r="AQ6" s="36">
        <f t="shared" si="5"/>
        <v>0.75</v>
      </c>
      <c r="AR6" s="36">
        <f t="shared" si="5"/>
        <v>0.51</v>
      </c>
      <c r="AS6" s="35" t="str">
        <f>IF(AS7="","",IF(AS7="-","【-】","【"&amp;SUBSTITUTE(TEXT(AS7,"#,##0.00"),"-","△")&amp;"】"))</f>
        <v>【1.08】</v>
      </c>
      <c r="AT6" s="36">
        <f>IF(AT7="",NA(),AT7)</f>
        <v>1464.28</v>
      </c>
      <c r="AU6" s="36">
        <f t="shared" ref="AU6:BC6" si="6">IF(AU7="",NA(),AU7)</f>
        <v>1575.6</v>
      </c>
      <c r="AV6" s="36">
        <f t="shared" si="6"/>
        <v>1587.68</v>
      </c>
      <c r="AW6" s="36">
        <f t="shared" si="6"/>
        <v>1357.46</v>
      </c>
      <c r="AX6" s="36">
        <f t="shared" si="6"/>
        <v>787.69</v>
      </c>
      <c r="AY6" s="36">
        <f t="shared" si="6"/>
        <v>299.44</v>
      </c>
      <c r="AZ6" s="36">
        <f t="shared" si="6"/>
        <v>311.99</v>
      </c>
      <c r="BA6" s="36">
        <f t="shared" si="6"/>
        <v>307.83</v>
      </c>
      <c r="BB6" s="36">
        <f t="shared" si="6"/>
        <v>318.89</v>
      </c>
      <c r="BC6" s="36">
        <f t="shared" si="6"/>
        <v>309.10000000000002</v>
      </c>
      <c r="BD6" s="35" t="str">
        <f>IF(BD7="","",IF(BD7="-","【-】","【"&amp;SUBSTITUTE(TEXT(BD7,"#,##0.00"),"-","△")&amp;"】"))</f>
        <v>【264.97】</v>
      </c>
      <c r="BE6" s="36">
        <f>IF(BE7="",NA(),BE7)</f>
        <v>68.489999999999995</v>
      </c>
      <c r="BF6" s="36">
        <f t="shared" ref="BF6:BN6" si="7">IF(BF7="",NA(),BF7)</f>
        <v>64.8</v>
      </c>
      <c r="BG6" s="36">
        <f t="shared" si="7"/>
        <v>60.91</v>
      </c>
      <c r="BH6" s="36">
        <f t="shared" si="7"/>
        <v>57.78</v>
      </c>
      <c r="BI6" s="36">
        <f t="shared" si="7"/>
        <v>55.21</v>
      </c>
      <c r="BJ6" s="36">
        <f t="shared" si="7"/>
        <v>298.08999999999997</v>
      </c>
      <c r="BK6" s="36">
        <f t="shared" si="7"/>
        <v>291.77999999999997</v>
      </c>
      <c r="BL6" s="36">
        <f t="shared" si="7"/>
        <v>295.44</v>
      </c>
      <c r="BM6" s="36">
        <f t="shared" si="7"/>
        <v>290.07</v>
      </c>
      <c r="BN6" s="36">
        <f t="shared" si="7"/>
        <v>290.42</v>
      </c>
      <c r="BO6" s="35" t="str">
        <f>IF(BO7="","",IF(BO7="-","【-】","【"&amp;SUBSTITUTE(TEXT(BO7,"#,##0.00"),"-","△")&amp;"】"))</f>
        <v>【266.61】</v>
      </c>
      <c r="BP6" s="36">
        <f>IF(BP7="",NA(),BP7)</f>
        <v>107.82</v>
      </c>
      <c r="BQ6" s="36">
        <f t="shared" ref="BQ6:BY6" si="8">IF(BQ7="",NA(),BQ7)</f>
        <v>110.57</v>
      </c>
      <c r="BR6" s="36">
        <f t="shared" si="8"/>
        <v>106.36</v>
      </c>
      <c r="BS6" s="36">
        <f t="shared" si="8"/>
        <v>110.05</v>
      </c>
      <c r="BT6" s="36">
        <f t="shared" si="8"/>
        <v>108.86</v>
      </c>
      <c r="BU6" s="36">
        <f t="shared" si="8"/>
        <v>106.4</v>
      </c>
      <c r="BV6" s="36">
        <f t="shared" si="8"/>
        <v>107.61</v>
      </c>
      <c r="BW6" s="36">
        <f t="shared" si="8"/>
        <v>106.02</v>
      </c>
      <c r="BX6" s="36">
        <f t="shared" si="8"/>
        <v>104.84</v>
      </c>
      <c r="BY6" s="36">
        <f t="shared" si="8"/>
        <v>106.11</v>
      </c>
      <c r="BZ6" s="35" t="str">
        <f>IF(BZ7="","",IF(BZ7="-","【-】","【"&amp;SUBSTITUTE(TEXT(BZ7,"#,##0.00"),"-","△")&amp;"】"))</f>
        <v>【103.24】</v>
      </c>
      <c r="CA6" s="36">
        <f>IF(CA7="",NA(),CA7)</f>
        <v>174.9</v>
      </c>
      <c r="CB6" s="36">
        <f t="shared" ref="CB6:CJ6" si="9">IF(CB7="",NA(),CB7)</f>
        <v>171.24</v>
      </c>
      <c r="CC6" s="36">
        <f t="shared" si="9"/>
        <v>178.62</v>
      </c>
      <c r="CD6" s="36">
        <f t="shared" si="9"/>
        <v>173.19</v>
      </c>
      <c r="CE6" s="36">
        <f t="shared" si="9"/>
        <v>175.25</v>
      </c>
      <c r="CF6" s="36">
        <f t="shared" si="9"/>
        <v>156.29</v>
      </c>
      <c r="CG6" s="36">
        <f t="shared" si="9"/>
        <v>155.69</v>
      </c>
      <c r="CH6" s="36">
        <f t="shared" si="9"/>
        <v>158.6</v>
      </c>
      <c r="CI6" s="36">
        <f t="shared" si="9"/>
        <v>161.82</v>
      </c>
      <c r="CJ6" s="36">
        <f t="shared" si="9"/>
        <v>161.03</v>
      </c>
      <c r="CK6" s="35" t="str">
        <f>IF(CK7="","",IF(CK7="-","【-】","【"&amp;SUBSTITUTE(TEXT(CK7,"#,##0.00"),"-","△")&amp;"】"))</f>
        <v>【168.38】</v>
      </c>
      <c r="CL6" s="36">
        <f>IF(CL7="",NA(),CL7)</f>
        <v>75.349999999999994</v>
      </c>
      <c r="CM6" s="36">
        <f t="shared" ref="CM6:CU6" si="10">IF(CM7="",NA(),CM7)</f>
        <v>75.84</v>
      </c>
      <c r="CN6" s="36">
        <f t="shared" si="10"/>
        <v>76.34</v>
      </c>
      <c r="CO6" s="36">
        <f t="shared" si="10"/>
        <v>76.03</v>
      </c>
      <c r="CP6" s="36">
        <f t="shared" si="10"/>
        <v>75.37</v>
      </c>
      <c r="CQ6" s="36">
        <f t="shared" si="10"/>
        <v>62.34</v>
      </c>
      <c r="CR6" s="36">
        <f t="shared" si="10"/>
        <v>62.46</v>
      </c>
      <c r="CS6" s="36">
        <f t="shared" si="10"/>
        <v>62.88</v>
      </c>
      <c r="CT6" s="36">
        <f t="shared" si="10"/>
        <v>62.32</v>
      </c>
      <c r="CU6" s="36">
        <f t="shared" si="10"/>
        <v>61.71</v>
      </c>
      <c r="CV6" s="35" t="str">
        <f>IF(CV7="","",IF(CV7="-","【-】","【"&amp;SUBSTITUTE(TEXT(CV7,"#,##0.00"),"-","△")&amp;"】"))</f>
        <v>【60.00】</v>
      </c>
      <c r="CW6" s="36">
        <f>IF(CW7="",NA(),CW7)</f>
        <v>95.69</v>
      </c>
      <c r="CX6" s="36">
        <f t="shared" ref="CX6:DF6" si="11">IF(CX7="",NA(),CX7)</f>
        <v>95.94</v>
      </c>
      <c r="CY6" s="36">
        <f t="shared" si="11"/>
        <v>95.47</v>
      </c>
      <c r="CZ6" s="36">
        <f t="shared" si="11"/>
        <v>95.52</v>
      </c>
      <c r="DA6" s="36">
        <f t="shared" si="11"/>
        <v>94.86</v>
      </c>
      <c r="DB6" s="36">
        <f t="shared" si="11"/>
        <v>90.15</v>
      </c>
      <c r="DC6" s="36">
        <f t="shared" si="11"/>
        <v>90.62</v>
      </c>
      <c r="DD6" s="36">
        <f t="shared" si="11"/>
        <v>90.13</v>
      </c>
      <c r="DE6" s="36">
        <f t="shared" si="11"/>
        <v>90.19</v>
      </c>
      <c r="DF6" s="36">
        <f t="shared" si="11"/>
        <v>90.03</v>
      </c>
      <c r="DG6" s="35" t="str">
        <f>IF(DG7="","",IF(DG7="-","【-】","【"&amp;SUBSTITUTE(TEXT(DG7,"#,##0.00"),"-","△")&amp;"】"))</f>
        <v>【89.80】</v>
      </c>
      <c r="DH6" s="36">
        <f>IF(DH7="",NA(),DH7)</f>
        <v>45.53</v>
      </c>
      <c r="DI6" s="36">
        <f t="shared" ref="DI6:DQ6" si="12">IF(DI7="",NA(),DI7)</f>
        <v>46.11</v>
      </c>
      <c r="DJ6" s="36">
        <f t="shared" si="12"/>
        <v>47.48</v>
      </c>
      <c r="DK6" s="36">
        <f t="shared" si="12"/>
        <v>48.02</v>
      </c>
      <c r="DL6" s="36">
        <f t="shared" si="12"/>
        <v>48.87</v>
      </c>
      <c r="DM6" s="36">
        <f t="shared" si="12"/>
        <v>47.37</v>
      </c>
      <c r="DN6" s="36">
        <f t="shared" si="12"/>
        <v>48.01</v>
      </c>
      <c r="DO6" s="36">
        <f t="shared" si="12"/>
        <v>48.01</v>
      </c>
      <c r="DP6" s="36">
        <f t="shared" si="12"/>
        <v>48.86</v>
      </c>
      <c r="DQ6" s="36">
        <f t="shared" si="12"/>
        <v>49.6</v>
      </c>
      <c r="DR6" s="35" t="str">
        <f>IF(DR7="","",IF(DR7="-","【-】","【"&amp;SUBSTITUTE(TEXT(DR7,"#,##0.00"),"-","△")&amp;"】"))</f>
        <v>【49.59】</v>
      </c>
      <c r="DS6" s="36">
        <f>IF(DS7="",NA(),DS7)</f>
        <v>6.06</v>
      </c>
      <c r="DT6" s="36">
        <f t="shared" ref="DT6:EB6" si="13">IF(DT7="",NA(),DT7)</f>
        <v>6.17</v>
      </c>
      <c r="DU6" s="36">
        <f t="shared" si="13"/>
        <v>6.47</v>
      </c>
      <c r="DV6" s="36">
        <f t="shared" si="13"/>
        <v>6.18</v>
      </c>
      <c r="DW6" s="36">
        <f t="shared" si="13"/>
        <v>6.92</v>
      </c>
      <c r="DX6" s="36">
        <f t="shared" si="13"/>
        <v>14.27</v>
      </c>
      <c r="DY6" s="36">
        <f t="shared" si="13"/>
        <v>16.170000000000002</v>
      </c>
      <c r="DZ6" s="36">
        <f t="shared" si="13"/>
        <v>16.600000000000001</v>
      </c>
      <c r="EA6" s="36">
        <f t="shared" si="13"/>
        <v>18.510000000000002</v>
      </c>
      <c r="EB6" s="36">
        <f t="shared" si="13"/>
        <v>20.49</v>
      </c>
      <c r="EC6" s="35" t="str">
        <f>IF(EC7="","",IF(EC7="-","【-】","【"&amp;SUBSTITUTE(TEXT(EC7,"#,##0.00"),"-","△")&amp;"】"))</f>
        <v>【19.44】</v>
      </c>
      <c r="ED6" s="36">
        <f>IF(ED7="",NA(),ED7)</f>
        <v>0.99</v>
      </c>
      <c r="EE6" s="36">
        <f t="shared" ref="EE6:EM6" si="14">IF(EE7="",NA(),EE7)</f>
        <v>1.03</v>
      </c>
      <c r="EF6" s="36">
        <f t="shared" si="14"/>
        <v>1</v>
      </c>
      <c r="EG6" s="36">
        <f t="shared" si="14"/>
        <v>1.74</v>
      </c>
      <c r="EH6" s="36">
        <f t="shared" si="14"/>
        <v>0.73</v>
      </c>
      <c r="EI6" s="36">
        <f t="shared" si="14"/>
        <v>0.67</v>
      </c>
      <c r="EJ6" s="36">
        <f t="shared" si="14"/>
        <v>0.67</v>
      </c>
      <c r="EK6" s="36">
        <f t="shared" si="14"/>
        <v>0.65</v>
      </c>
      <c r="EL6" s="36">
        <f t="shared" si="14"/>
        <v>0.7</v>
      </c>
      <c r="EM6" s="36">
        <f t="shared" si="14"/>
        <v>0.72</v>
      </c>
      <c r="EN6" s="35" t="str">
        <f>IF(EN7="","",IF(EN7="-","【-】","【"&amp;SUBSTITUTE(TEXT(EN7,"#,##0.00"),"-","△")&amp;"】"))</f>
        <v>【0.68】</v>
      </c>
    </row>
    <row r="7" spans="1:144" s="37" customFormat="1" x14ac:dyDescent="0.15">
      <c r="A7" s="29"/>
      <c r="B7" s="38">
        <v>2019</v>
      </c>
      <c r="C7" s="38">
        <v>122122</v>
      </c>
      <c r="D7" s="38">
        <v>46</v>
      </c>
      <c r="E7" s="38">
        <v>1</v>
      </c>
      <c r="F7" s="38">
        <v>0</v>
      </c>
      <c r="G7" s="38">
        <v>1</v>
      </c>
      <c r="H7" s="38" t="s">
        <v>92</v>
      </c>
      <c r="I7" s="38" t="s">
        <v>93</v>
      </c>
      <c r="J7" s="38" t="s">
        <v>94</v>
      </c>
      <c r="K7" s="38" t="s">
        <v>95</v>
      </c>
      <c r="L7" s="38" t="s">
        <v>96</v>
      </c>
      <c r="M7" s="38" t="s">
        <v>97</v>
      </c>
      <c r="N7" s="39" t="s">
        <v>98</v>
      </c>
      <c r="O7" s="39">
        <v>91.92</v>
      </c>
      <c r="P7" s="39">
        <v>94.4</v>
      </c>
      <c r="Q7" s="39">
        <v>2882</v>
      </c>
      <c r="R7" s="39">
        <v>175045</v>
      </c>
      <c r="S7" s="39">
        <v>103.69</v>
      </c>
      <c r="T7" s="39">
        <v>1688.16</v>
      </c>
      <c r="U7" s="39">
        <v>164909</v>
      </c>
      <c r="V7" s="39">
        <v>103.69</v>
      </c>
      <c r="W7" s="39">
        <v>1590.4</v>
      </c>
      <c r="X7" s="39">
        <v>115.11</v>
      </c>
      <c r="Y7" s="39">
        <v>118</v>
      </c>
      <c r="Z7" s="39">
        <v>114.35</v>
      </c>
      <c r="AA7" s="39">
        <v>116.15</v>
      </c>
      <c r="AB7" s="39">
        <v>114.29</v>
      </c>
      <c r="AC7" s="39">
        <v>114.08</v>
      </c>
      <c r="AD7" s="39">
        <v>115.36</v>
      </c>
      <c r="AE7" s="39">
        <v>113.95</v>
      </c>
      <c r="AF7" s="39">
        <v>112.62</v>
      </c>
      <c r="AG7" s="39">
        <v>113.35</v>
      </c>
      <c r="AH7" s="39">
        <v>112.01</v>
      </c>
      <c r="AI7" s="39">
        <v>0</v>
      </c>
      <c r="AJ7" s="39">
        <v>0</v>
      </c>
      <c r="AK7" s="39">
        <v>0</v>
      </c>
      <c r="AL7" s="39">
        <v>0</v>
      </c>
      <c r="AM7" s="39">
        <v>0</v>
      </c>
      <c r="AN7" s="39">
        <v>0</v>
      </c>
      <c r="AO7" s="39">
        <v>0</v>
      </c>
      <c r="AP7" s="39">
        <v>0</v>
      </c>
      <c r="AQ7" s="39">
        <v>0.75</v>
      </c>
      <c r="AR7" s="39">
        <v>0.51</v>
      </c>
      <c r="AS7" s="39">
        <v>1.08</v>
      </c>
      <c r="AT7" s="39">
        <v>1464.28</v>
      </c>
      <c r="AU7" s="39">
        <v>1575.6</v>
      </c>
      <c r="AV7" s="39">
        <v>1587.68</v>
      </c>
      <c r="AW7" s="39">
        <v>1357.46</v>
      </c>
      <c r="AX7" s="39">
        <v>787.69</v>
      </c>
      <c r="AY7" s="39">
        <v>299.44</v>
      </c>
      <c r="AZ7" s="39">
        <v>311.99</v>
      </c>
      <c r="BA7" s="39">
        <v>307.83</v>
      </c>
      <c r="BB7" s="39">
        <v>318.89</v>
      </c>
      <c r="BC7" s="39">
        <v>309.10000000000002</v>
      </c>
      <c r="BD7" s="39">
        <v>264.97000000000003</v>
      </c>
      <c r="BE7" s="39">
        <v>68.489999999999995</v>
      </c>
      <c r="BF7" s="39">
        <v>64.8</v>
      </c>
      <c r="BG7" s="39">
        <v>60.91</v>
      </c>
      <c r="BH7" s="39">
        <v>57.78</v>
      </c>
      <c r="BI7" s="39">
        <v>55.21</v>
      </c>
      <c r="BJ7" s="39">
        <v>298.08999999999997</v>
      </c>
      <c r="BK7" s="39">
        <v>291.77999999999997</v>
      </c>
      <c r="BL7" s="39">
        <v>295.44</v>
      </c>
      <c r="BM7" s="39">
        <v>290.07</v>
      </c>
      <c r="BN7" s="39">
        <v>290.42</v>
      </c>
      <c r="BO7" s="39">
        <v>266.61</v>
      </c>
      <c r="BP7" s="39">
        <v>107.82</v>
      </c>
      <c r="BQ7" s="39">
        <v>110.57</v>
      </c>
      <c r="BR7" s="39">
        <v>106.36</v>
      </c>
      <c r="BS7" s="39">
        <v>110.05</v>
      </c>
      <c r="BT7" s="39">
        <v>108.86</v>
      </c>
      <c r="BU7" s="39">
        <v>106.4</v>
      </c>
      <c r="BV7" s="39">
        <v>107.61</v>
      </c>
      <c r="BW7" s="39">
        <v>106.02</v>
      </c>
      <c r="BX7" s="39">
        <v>104.84</v>
      </c>
      <c r="BY7" s="39">
        <v>106.11</v>
      </c>
      <c r="BZ7" s="39">
        <v>103.24</v>
      </c>
      <c r="CA7" s="39">
        <v>174.9</v>
      </c>
      <c r="CB7" s="39">
        <v>171.24</v>
      </c>
      <c r="CC7" s="39">
        <v>178.62</v>
      </c>
      <c r="CD7" s="39">
        <v>173.19</v>
      </c>
      <c r="CE7" s="39">
        <v>175.25</v>
      </c>
      <c r="CF7" s="39">
        <v>156.29</v>
      </c>
      <c r="CG7" s="39">
        <v>155.69</v>
      </c>
      <c r="CH7" s="39">
        <v>158.6</v>
      </c>
      <c r="CI7" s="39">
        <v>161.82</v>
      </c>
      <c r="CJ7" s="39">
        <v>161.03</v>
      </c>
      <c r="CK7" s="39">
        <v>168.38</v>
      </c>
      <c r="CL7" s="39">
        <v>75.349999999999994</v>
      </c>
      <c r="CM7" s="39">
        <v>75.84</v>
      </c>
      <c r="CN7" s="39">
        <v>76.34</v>
      </c>
      <c r="CO7" s="39">
        <v>76.03</v>
      </c>
      <c r="CP7" s="39">
        <v>75.37</v>
      </c>
      <c r="CQ7" s="39">
        <v>62.34</v>
      </c>
      <c r="CR7" s="39">
        <v>62.46</v>
      </c>
      <c r="CS7" s="39">
        <v>62.88</v>
      </c>
      <c r="CT7" s="39">
        <v>62.32</v>
      </c>
      <c r="CU7" s="39">
        <v>61.71</v>
      </c>
      <c r="CV7" s="39">
        <v>60</v>
      </c>
      <c r="CW7" s="39">
        <v>95.69</v>
      </c>
      <c r="CX7" s="39">
        <v>95.94</v>
      </c>
      <c r="CY7" s="39">
        <v>95.47</v>
      </c>
      <c r="CZ7" s="39">
        <v>95.52</v>
      </c>
      <c r="DA7" s="39">
        <v>94.86</v>
      </c>
      <c r="DB7" s="39">
        <v>90.15</v>
      </c>
      <c r="DC7" s="39">
        <v>90.62</v>
      </c>
      <c r="DD7" s="39">
        <v>90.13</v>
      </c>
      <c r="DE7" s="39">
        <v>90.19</v>
      </c>
      <c r="DF7" s="39">
        <v>90.03</v>
      </c>
      <c r="DG7" s="39">
        <v>89.8</v>
      </c>
      <c r="DH7" s="39">
        <v>45.53</v>
      </c>
      <c r="DI7" s="39">
        <v>46.11</v>
      </c>
      <c r="DJ7" s="39">
        <v>47.48</v>
      </c>
      <c r="DK7" s="39">
        <v>48.02</v>
      </c>
      <c r="DL7" s="39">
        <v>48.87</v>
      </c>
      <c r="DM7" s="39">
        <v>47.37</v>
      </c>
      <c r="DN7" s="39">
        <v>48.01</v>
      </c>
      <c r="DO7" s="39">
        <v>48.01</v>
      </c>
      <c r="DP7" s="39">
        <v>48.86</v>
      </c>
      <c r="DQ7" s="39">
        <v>49.6</v>
      </c>
      <c r="DR7" s="39">
        <v>49.59</v>
      </c>
      <c r="DS7" s="39">
        <v>6.06</v>
      </c>
      <c r="DT7" s="39">
        <v>6.17</v>
      </c>
      <c r="DU7" s="39">
        <v>6.47</v>
      </c>
      <c r="DV7" s="39">
        <v>6.18</v>
      </c>
      <c r="DW7" s="39">
        <v>6.92</v>
      </c>
      <c r="DX7" s="39">
        <v>14.27</v>
      </c>
      <c r="DY7" s="39">
        <v>16.170000000000002</v>
      </c>
      <c r="DZ7" s="39">
        <v>16.600000000000001</v>
      </c>
      <c r="EA7" s="39">
        <v>18.510000000000002</v>
      </c>
      <c r="EB7" s="39">
        <v>20.49</v>
      </c>
      <c r="EC7" s="39">
        <v>19.440000000000001</v>
      </c>
      <c r="ED7" s="39">
        <v>0.99</v>
      </c>
      <c r="EE7" s="39">
        <v>1.03</v>
      </c>
      <c r="EF7" s="39">
        <v>1</v>
      </c>
      <c r="EG7" s="39">
        <v>1.74</v>
      </c>
      <c r="EH7" s="39">
        <v>0.73</v>
      </c>
      <c r="EI7" s="39">
        <v>0.67</v>
      </c>
      <c r="EJ7" s="39">
        <v>0.67</v>
      </c>
      <c r="EK7" s="39">
        <v>0.65</v>
      </c>
      <c r="EL7" s="39">
        <v>0.7</v>
      </c>
      <c r="EM7" s="39">
        <v>0.72</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104</v>
      </c>
    </row>
    <row r="12" spans="1:144" x14ac:dyDescent="0.15">
      <c r="B12">
        <v>1</v>
      </c>
      <c r="C12">
        <v>1</v>
      </c>
      <c r="D12">
        <v>1</v>
      </c>
      <c r="E12">
        <v>1</v>
      </c>
      <c r="F12">
        <v>1</v>
      </c>
      <c r="G12" t="s">
        <v>105</v>
      </c>
    </row>
    <row r="13" spans="1:144" x14ac:dyDescent="0.15">
      <c r="B13" t="s">
        <v>106</v>
      </c>
      <c r="C13" t="s">
        <v>106</v>
      </c>
      <c r="D13" t="s">
        <v>106</v>
      </c>
      <c r="E13" t="s">
        <v>106</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2021-02-05T06:48:28Z</cp:lastPrinted>
  <dcterms:created xsi:type="dcterms:W3CDTF">2020-12-04T02:06:21Z</dcterms:created>
  <dcterms:modified xsi:type="dcterms:W3CDTF">2021-02-10T01:06:19Z</dcterms:modified>
  <cp:category/>
</cp:coreProperties>
</file>