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rzXiD37+BkK3dXAx3mwf+/8UWa6n63y0768l0qxERFZs+065FRh6AliCwrwwbVG1hoiJoWpFLVH+jOVzL4P54Q==" workbookSaltValue="j65NkJuFG6C0Y3FuUffrWg==" workbookSpinCount="100000" lockStructure="1"/>
  <bookViews>
    <workbookView xWindow="0" yWindow="0" windowWidth="15360" windowHeight="795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T6" i="5"/>
  <c r="AT8" i="4" s="1"/>
  <c r="S6" i="5"/>
  <c r="AL8" i="4" s="1"/>
  <c r="R6" i="5"/>
  <c r="AD10" i="4" s="1"/>
  <c r="Q6" i="5"/>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AT10" i="4"/>
  <c r="AL10" i="4"/>
  <c r="W10" i="4"/>
  <c r="BB8" i="4"/>
  <c r="I8" i="4"/>
</calcChain>
</file>

<file path=xl/sharedStrings.xml><?xml version="1.0" encoding="utf-8"?>
<sst xmlns="http://schemas.openxmlformats.org/spreadsheetml/2006/main" count="236" uniqueCount="117">
  <si>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</si>
  <si>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</si>
  <si>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</si>
  <si>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</si>
  <si>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</si>
  <si>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</si>
  <si>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</si>
  <si>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</si>
  <si>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</si>
  <si>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</si>
  <si>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</si>
  <si>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</si>
  <si>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</si>
  <si>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</si>
  <si>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</si>
  <si>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</si>
  <si>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</si>
  <si>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</si>
  <si>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</si>
  <si>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</si>
  <si>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</si>
  <si>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</si>
  <si>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</si>
  <si>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</si>
  <si>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</si>
  <si>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</si>
  <si>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</si>
  <si>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</si>
  <si>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</si>
  <si>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</si>
  <si>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</si>
  <si>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</si>
  <si>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</si>
  <si>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</si>
  <si>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</si>
  <si>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</si>
  <si>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</si>
  <si>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</si>
  <si>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</si>
  <si>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</si>
  <si>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</si>
  <si>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</si>
  <si>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</si>
  <si>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</si>
  <si>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</si>
  <si>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</si>
  <si>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</si>
  <si>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</si>
  <si>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</si>
  <si>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</si>
  <si>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</si>
  <si>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</si>
  <si>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</si>
  <si>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</si>
  <si>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</si>
  <si>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</si>
  <si>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</si>
  <si>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</si>
  <si>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</si>
  <si>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</si>
  <si>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</si>
  <si>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</si>
  <si>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</si>
  <si>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</si>
  <si>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</si>
  <si>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</si>
  <si>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</si>
  <si>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</si>
  <si>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</si>
  <si>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</si>
  <si>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</si>
  <si>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</si>
  <si>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</si>
  <si>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</si>
  <si>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</si>
  <si>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</si>
  <si>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</si>
  <si>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</si>
  <si>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</si>
  <si>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</si>
  <si>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</si>
  <si>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</si>
  <si>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</si>
  <si>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</si>
  <si>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</si>
  <si>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</si>
  <si>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</si>
  <si>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</si>
  <si>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</si>
  <si>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</si>
  <si>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</si>
  <si>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</si>
  <si>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</si>
  <si>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</si>
  <si>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</si>
  <si>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</si>
  <si>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佐倉市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</si>
  <si>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</si>
  <si>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</si>
  <si>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</si>
  <si>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</si>
  <si>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</si>
  <si>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</si>
  <si>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</si>
  <si>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</si>
  <si>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</si>
  <si>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</si>
  <si>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</si>
  <si>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</si>
  <si>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</si>
  <si>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</si>
  <si>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</si>
  <si>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</si>
  <si>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</si>
  <si>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※下水道事業全体（公共＋特環）について記述
①有形固定資産減価償却率
　全国平均、類似団体平均と比較して、当指標の数値は低いもののその差は縮まってきており、昭和40～50年代にかけ最も多くの下水道管を設置していることから、今後も増加するが見込まれる。
②管渠老朽化率
　現状、法定耐用年数を超えた管渠はないが、硫化水素による腐食等、当指標では表れない老朽化が実態として観察されている。
③管渠改善率
　前年度に比べ工事延長が増加。今後は使用料改定によって確保した更新財源をもとに、ストックマネジメント計画に基づく更新工事を実施していく。
</t>
    <phoneticPr fontId="4"/>
  </si>
  <si>
    <t>※下水道事業全体（公共＋特環）について記述
　当市における下水道施設の更新と耐震化、人口と水需要の減少を想定した長期的分析により、財政状態の急激な悪化が懸念されていたことから、平成29年7月1日より33.1％の使用料改定を実施。
　その結果、経常収支比率や流動比率は大きく改善が見られ、経費回収率も100％を超えることができたが、前年比では悪化しており、継続して財政状態を注視し、経営改善の検討に努めていく必要がある。
　令和2年度中には経営戦略を策定する予定であり、その中で試算した投資・財政計画に基づいて定期的に事業量の見直しや使用料のあり方等についても検討していく。</t>
    <rPh sb="267" eb="270">
      <t>シヨウリョウ</t>
    </rPh>
    <phoneticPr fontId="4"/>
  </si>
  <si>
    <t>※下水道事業全体（公共＋特環）について記述
①経常収支比率　
　平成29年7月1日より33.1％の使用料改定を実施した結果、大きく改善され、全国平均、類似団体平均ともに上回った。
②累積欠損比率
　累積欠損金の発生はない。　
③流動比率
　前年より大きく上昇しており、全国平均や類似団体平均と比べて高い水準にある。
④企業債残高対事業規模比率
　将来の更新財源を見据えた使用料改定によって現預金残高が一時的に増加。企業債残高がもともと少ないこともあり、全国平均、類似団体平均と比較し良好な数値を示している。
⑤経費回収率　　　 100.25％（※）
⑥汚水処理原価　　145.60円（※）
　経費回収率は使用料改定によって改善され、100％を超えることができたものの、前年比では悪化している。また、汚水処理原価も前年から増加している。
（※）「減価償却費から国県補助金に伴う長期前受金戻入のみを控除」した汚水処理費により算出した、佐倉市独自の指標数値。
⑦施設利用率
　当市は処理場を持たない。
⑧水洗化率
　佐倉市上下水道ビジョンに基づき、令和6年度末までに農業集落排水施設、合併浄化槽を含めた汚水処理人口普及率100％を目指す。
　</t>
    <rPh sb="120" eb="122">
      <t>ゼンネン</t>
    </rPh>
    <rPh sb="124" eb="125">
      <t>オオ</t>
    </rPh>
    <rPh sb="127" eb="129">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</si>
</sst>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0.13</c:v>
                </c:pt>
                <c:pt idx="1">
                  <c:v>0.09</c:v>
                </c:pt>
                <c:pt idx="2">
                  <c:v>0.09</c:v>
                </c:pt>
                <c:pt idx="3">
                  <c:v>0.27</c:v>
                </c:pt>
                <c:pt idx="4">
                  <c:v>0.2</c:v>
                </c:pt>
              </c:numCache>
            </c:numRef>
          </c:val>
          <c:extLst>
            <c:ext xmlns:c16="http://schemas.microsoft.com/office/drawing/2014/chart" uri="{C3380CC4-5D6E-409C-BE32-E72D297353CC}">
              <c16:uniqueId val="{00000000-A4CB-4966-8ACB-A11E0B84D3F3}"/>
            </c:ext>
          </c:extLst>
        </c:ser>
        <c:dLbls>
          <c:showLegendKey val="0"/>
          <c:showVal val="0"/>
          <c:showCatName val="0"/>
          <c:showSerName val="0"/>
          <c:showPercent val="0"/>
          <c:showBubbleSize val="0"/>
        </c:dLbls>
        <c:gapWidth val="150"/>
        <c:axId val="145590288"/>
        <c:axId val="14390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0.13</c:v>
                </c:pt>
                <c:pt idx="2">
                  <c:v>0.17</c:v>
                </c:pt>
                <c:pt idx="3">
                  <c:v>0.21</c:v>
                </c:pt>
                <c:pt idx="4">
                  <c:v>0.19</c:v>
                </c:pt>
              </c:numCache>
            </c:numRef>
          </c:val>
          <c:smooth val="0"/>
          <c:extLst>
            <c:ext xmlns:c16="http://schemas.microsoft.com/office/drawing/2014/chart" uri="{C3380CC4-5D6E-409C-BE32-E72D297353CC}">
              <c16:uniqueId val="{00000001-A4CB-4966-8ACB-A11E0B84D3F3}"/>
            </c:ext>
          </c:extLst>
        </c:ser>
        <c:dLbls>
          <c:showLegendKey val="0"/>
          <c:showVal val="0"/>
          <c:showCatName val="0"/>
          <c:showSerName val="0"/>
          <c:showPercent val="0"/>
          <c:showBubbleSize val="0"/>
        </c:dLbls>
        <c:marker val="1"/>
        <c:smooth val="0"/>
        <c:axId val="145590288"/>
        <c:axId val="143904400"/>
      </c:lineChart>
      <c:dateAx>
        <c:axId val="145590288"/>
        <c:scaling>
          <c:orientation val="minMax"/>
        </c:scaling>
        <c:delete val="1"/>
        <c:axPos val="b"/>
        <c:numFmt formatCode="&quot;H&quot;yy" sourceLinked="1"/>
        <c:majorTickMark val="none"/>
        <c:minorTickMark val="none"/>
        <c:tickLblPos val="none"/>
        <c:crossAx val="143904400"/>
        <c:crosses val="autoZero"/>
        <c:auto val="1"/>
        <c:lblOffset val="100"/>
        <c:baseTimeUnit val="years"/>
      </c:dateAx>
      <c:valAx>
        <c:axId val="14390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9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F8-4825-B371-F9079EFB35AC}"/>
            </c:ext>
          </c:extLst>
        </c:ser>
        <c:dLbls>
          <c:showLegendKey val="0"/>
          <c:showVal val="0"/>
          <c:showCatName val="0"/>
          <c:showSerName val="0"/>
          <c:showPercent val="0"/>
          <c:showBubbleSize val="0"/>
        </c:dLbls>
        <c:gapWidth val="150"/>
        <c:axId val="352213664"/>
        <c:axId val="352212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62.5</c:v>
                </c:pt>
                <c:pt idx="1">
                  <c:v>63.26</c:v>
                </c:pt>
                <c:pt idx="2">
                  <c:v>61.54</c:v>
                </c:pt>
                <c:pt idx="3">
                  <c:v>61.93</c:v>
                </c:pt>
                <c:pt idx="4">
                  <c:v>61.32</c:v>
                </c:pt>
              </c:numCache>
            </c:numRef>
          </c:val>
          <c:smooth val="0"/>
          <c:extLst>
            <c:ext xmlns:c16="http://schemas.microsoft.com/office/drawing/2014/chart" uri="{C3380CC4-5D6E-409C-BE32-E72D297353CC}">
              <c16:uniqueId val="{00000001-CAF8-4825-B371-F9079EFB35AC}"/>
            </c:ext>
          </c:extLst>
        </c:ser>
        <c:dLbls>
          <c:showLegendKey val="0"/>
          <c:showVal val="0"/>
          <c:showCatName val="0"/>
          <c:showSerName val="0"/>
          <c:showPercent val="0"/>
          <c:showBubbleSize val="0"/>
        </c:dLbls>
        <c:marker val="1"/>
        <c:smooth val="0"/>
        <c:axId val="352213664"/>
        <c:axId val="352212096"/>
      </c:lineChart>
      <c:dateAx>
        <c:axId val="352213664"/>
        <c:scaling>
          <c:orientation val="minMax"/>
        </c:scaling>
        <c:delete val="1"/>
        <c:axPos val="b"/>
        <c:numFmt formatCode="&quot;H&quot;yy" sourceLinked="1"/>
        <c:majorTickMark val="none"/>
        <c:minorTickMark val="none"/>
        <c:tickLblPos val="none"/>
        <c:crossAx val="352212096"/>
        <c:crosses val="autoZero"/>
        <c:auto val="1"/>
        <c:lblOffset val="100"/>
        <c:baseTimeUnit val="years"/>
      </c:dateAx>
      <c:valAx>
        <c:axId val="35221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2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97.98</c:v>
                </c:pt>
                <c:pt idx="1">
                  <c:v>98.01</c:v>
                </c:pt>
                <c:pt idx="2">
                  <c:v>98.05</c:v>
                </c:pt>
                <c:pt idx="3">
                  <c:v>98.08</c:v>
                </c:pt>
                <c:pt idx="4">
                  <c:v>98.17</c:v>
                </c:pt>
              </c:numCache>
            </c:numRef>
          </c:val>
          <c:extLst>
            <c:ext xmlns:c16="http://schemas.microsoft.com/office/drawing/2014/chart" uri="{C3380CC4-5D6E-409C-BE32-E72D297353CC}">
              <c16:uniqueId val="{00000000-0C1B-4A49-A9AD-3DC1273B806F}"/>
            </c:ext>
          </c:extLst>
        </c:ser>
        <c:dLbls>
          <c:showLegendKey val="0"/>
          <c:showVal val="0"/>
          <c:showCatName val="0"/>
          <c:showSerName val="0"/>
          <c:showPercent val="0"/>
          <c:showBubbleSize val="0"/>
        </c:dLbls>
        <c:gapWidth val="150"/>
        <c:axId val="352212880"/>
        <c:axId val="352213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93.88</c:v>
                </c:pt>
                <c:pt idx="1">
                  <c:v>94.07</c:v>
                </c:pt>
                <c:pt idx="2">
                  <c:v>94.13</c:v>
                </c:pt>
                <c:pt idx="3">
                  <c:v>94.45</c:v>
                </c:pt>
                <c:pt idx="4">
                  <c:v>94.58</c:v>
                </c:pt>
              </c:numCache>
            </c:numRef>
          </c:val>
          <c:smooth val="0"/>
          <c:extLst>
            <c:ext xmlns:c16="http://schemas.microsoft.com/office/drawing/2014/chart" uri="{C3380CC4-5D6E-409C-BE32-E72D297353CC}">
              <c16:uniqueId val="{00000001-0C1B-4A49-A9AD-3DC1273B806F}"/>
            </c:ext>
          </c:extLst>
        </c:ser>
        <c:dLbls>
          <c:showLegendKey val="0"/>
          <c:showVal val="0"/>
          <c:showCatName val="0"/>
          <c:showSerName val="0"/>
          <c:showPercent val="0"/>
          <c:showBubbleSize val="0"/>
        </c:dLbls>
        <c:marker val="1"/>
        <c:smooth val="0"/>
        <c:axId val="352212880"/>
        <c:axId val="352213272"/>
      </c:lineChart>
      <c:dateAx>
        <c:axId val="352212880"/>
        <c:scaling>
          <c:orientation val="minMax"/>
        </c:scaling>
        <c:delete val="1"/>
        <c:axPos val="b"/>
        <c:numFmt formatCode="&quot;H&quot;yy" sourceLinked="1"/>
        <c:majorTickMark val="none"/>
        <c:minorTickMark val="none"/>
        <c:tickLblPos val="none"/>
        <c:crossAx val="352213272"/>
        <c:crosses val="autoZero"/>
        <c:auto val="1"/>
        <c:lblOffset val="100"/>
        <c:baseTimeUnit val="years"/>
      </c:dateAx>
      <c:valAx>
        <c:axId val="352213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21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103.84</c:v>
                </c:pt>
                <c:pt idx="1">
                  <c:v>104.57</c:v>
                </c:pt>
                <c:pt idx="2">
                  <c:v>112.88</c:v>
                </c:pt>
                <c:pt idx="3">
                  <c:v>121.36</c:v>
                </c:pt>
                <c:pt idx="4">
                  <c:v>119.13</c:v>
                </c:pt>
              </c:numCache>
            </c:numRef>
          </c:val>
          <c:extLst>
            <c:ext xmlns:c16="http://schemas.microsoft.com/office/drawing/2014/chart" uri="{C3380CC4-5D6E-409C-BE32-E72D297353CC}">
              <c16:uniqueId val="{00000000-4762-422E-AC04-58BAA52C89AC}"/>
            </c:ext>
          </c:extLst>
        </c:ser>
        <c:dLbls>
          <c:showLegendKey val="0"/>
          <c:showVal val="0"/>
          <c:showCatName val="0"/>
          <c:showSerName val="0"/>
          <c:showPercent val="0"/>
          <c:showBubbleSize val="0"/>
        </c:dLbls>
        <c:gapWidth val="150"/>
        <c:axId val="143901264"/>
        <c:axId val="143906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107.45</c:v>
                </c:pt>
                <c:pt idx="2">
                  <c:v>107.43</c:v>
                </c:pt>
                <c:pt idx="3">
                  <c:v>107.64</c:v>
                </c:pt>
                <c:pt idx="4">
                  <c:v>107.03</c:v>
                </c:pt>
              </c:numCache>
            </c:numRef>
          </c:val>
          <c:smooth val="0"/>
          <c:extLst>
            <c:ext xmlns:c16="http://schemas.microsoft.com/office/drawing/2014/chart" uri="{C3380CC4-5D6E-409C-BE32-E72D297353CC}">
              <c16:uniqueId val="{00000001-4762-422E-AC04-58BAA52C89AC}"/>
            </c:ext>
          </c:extLst>
        </c:ser>
        <c:dLbls>
          <c:showLegendKey val="0"/>
          <c:showVal val="0"/>
          <c:showCatName val="0"/>
          <c:showSerName val="0"/>
          <c:showPercent val="0"/>
          <c:showBubbleSize val="0"/>
        </c:dLbls>
        <c:marker val="1"/>
        <c:smooth val="0"/>
        <c:axId val="143901264"/>
        <c:axId val="143906360"/>
      </c:lineChart>
      <c:dateAx>
        <c:axId val="143901264"/>
        <c:scaling>
          <c:orientation val="minMax"/>
        </c:scaling>
        <c:delete val="1"/>
        <c:axPos val="b"/>
        <c:numFmt formatCode="&quot;H&quot;yy" sourceLinked="1"/>
        <c:majorTickMark val="none"/>
        <c:minorTickMark val="none"/>
        <c:tickLblPos val="none"/>
        <c:crossAx val="143906360"/>
        <c:crosses val="autoZero"/>
        <c:auto val="1"/>
        <c:lblOffset val="100"/>
        <c:baseTimeUnit val="years"/>
      </c:dateAx>
      <c:valAx>
        <c:axId val="143906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90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7.42</c:v>
                </c:pt>
                <c:pt idx="1">
                  <c:v>11.04</c:v>
                </c:pt>
                <c:pt idx="2">
                  <c:v>14.57</c:v>
                </c:pt>
                <c:pt idx="3">
                  <c:v>17.93</c:v>
                </c:pt>
                <c:pt idx="4">
                  <c:v>21.2</c:v>
                </c:pt>
              </c:numCache>
            </c:numRef>
          </c:val>
          <c:extLst>
            <c:ext xmlns:c16="http://schemas.microsoft.com/office/drawing/2014/chart" uri="{C3380CC4-5D6E-409C-BE32-E72D297353CC}">
              <c16:uniqueId val="{00000000-B803-4589-96D7-CBEEF7BCBA8A}"/>
            </c:ext>
          </c:extLst>
        </c:ser>
        <c:dLbls>
          <c:showLegendKey val="0"/>
          <c:showVal val="0"/>
          <c:showCatName val="0"/>
          <c:showSerName val="0"/>
          <c:showPercent val="0"/>
          <c:showBubbleSize val="0"/>
        </c:dLbls>
        <c:gapWidth val="150"/>
        <c:axId val="143900872"/>
        <c:axId val="143902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29.48</c:v>
                </c:pt>
                <c:pt idx="1">
                  <c:v>28.95</c:v>
                </c:pt>
                <c:pt idx="2">
                  <c:v>30.11</c:v>
                </c:pt>
                <c:pt idx="3">
                  <c:v>30.45</c:v>
                </c:pt>
                <c:pt idx="4">
                  <c:v>31.01</c:v>
                </c:pt>
              </c:numCache>
            </c:numRef>
          </c:val>
          <c:smooth val="0"/>
          <c:extLst>
            <c:ext xmlns:c16="http://schemas.microsoft.com/office/drawing/2014/chart" uri="{C3380CC4-5D6E-409C-BE32-E72D297353CC}">
              <c16:uniqueId val="{00000001-B803-4589-96D7-CBEEF7BCBA8A}"/>
            </c:ext>
          </c:extLst>
        </c:ser>
        <c:dLbls>
          <c:showLegendKey val="0"/>
          <c:showVal val="0"/>
          <c:showCatName val="0"/>
          <c:showSerName val="0"/>
          <c:showPercent val="0"/>
          <c:showBubbleSize val="0"/>
        </c:dLbls>
        <c:marker val="1"/>
        <c:smooth val="0"/>
        <c:axId val="143900872"/>
        <c:axId val="143902048"/>
      </c:lineChart>
      <c:dateAx>
        <c:axId val="143900872"/>
        <c:scaling>
          <c:orientation val="minMax"/>
        </c:scaling>
        <c:delete val="1"/>
        <c:axPos val="b"/>
        <c:numFmt formatCode="&quot;H&quot;yy" sourceLinked="1"/>
        <c:majorTickMark val="none"/>
        <c:minorTickMark val="none"/>
        <c:tickLblPos val="none"/>
        <c:crossAx val="143902048"/>
        <c:crosses val="autoZero"/>
        <c:auto val="1"/>
        <c:lblOffset val="100"/>
        <c:baseTimeUnit val="years"/>
      </c:dateAx>
      <c:valAx>
        <c:axId val="14390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900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36-46EB-B6AB-D7944C0E3AD4}"/>
            </c:ext>
          </c:extLst>
        </c:ser>
        <c:dLbls>
          <c:showLegendKey val="0"/>
          <c:showVal val="0"/>
          <c:showCatName val="0"/>
          <c:showSerName val="0"/>
          <c:showPercent val="0"/>
          <c:showBubbleSize val="0"/>
        </c:dLbls>
        <c:gapWidth val="150"/>
        <c:axId val="143905184"/>
        <c:axId val="143905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3.89</c:v>
                </c:pt>
                <c:pt idx="1">
                  <c:v>4.07</c:v>
                </c:pt>
                <c:pt idx="2">
                  <c:v>4.54</c:v>
                </c:pt>
                <c:pt idx="3">
                  <c:v>4.8499999999999996</c:v>
                </c:pt>
                <c:pt idx="4">
                  <c:v>4.95</c:v>
                </c:pt>
              </c:numCache>
            </c:numRef>
          </c:val>
          <c:smooth val="0"/>
          <c:extLst>
            <c:ext xmlns:c16="http://schemas.microsoft.com/office/drawing/2014/chart" uri="{C3380CC4-5D6E-409C-BE32-E72D297353CC}">
              <c16:uniqueId val="{00000001-5C36-46EB-B6AB-D7944C0E3AD4}"/>
            </c:ext>
          </c:extLst>
        </c:ser>
        <c:dLbls>
          <c:showLegendKey val="0"/>
          <c:showVal val="0"/>
          <c:showCatName val="0"/>
          <c:showSerName val="0"/>
          <c:showPercent val="0"/>
          <c:showBubbleSize val="0"/>
        </c:dLbls>
        <c:marker val="1"/>
        <c:smooth val="0"/>
        <c:axId val="143905184"/>
        <c:axId val="143905968"/>
      </c:lineChart>
      <c:dateAx>
        <c:axId val="143905184"/>
        <c:scaling>
          <c:orientation val="minMax"/>
        </c:scaling>
        <c:delete val="1"/>
        <c:axPos val="b"/>
        <c:numFmt formatCode="&quot;H&quot;yy" sourceLinked="1"/>
        <c:majorTickMark val="none"/>
        <c:minorTickMark val="none"/>
        <c:tickLblPos val="none"/>
        <c:crossAx val="143905968"/>
        <c:crosses val="autoZero"/>
        <c:auto val="1"/>
        <c:lblOffset val="100"/>
        <c:baseTimeUnit val="years"/>
      </c:dateAx>
      <c:valAx>
        <c:axId val="14390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90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FE-4DDA-9914-BFCBF0ABCFF1}"/>
            </c:ext>
          </c:extLst>
        </c:ser>
        <c:dLbls>
          <c:showLegendKey val="0"/>
          <c:showVal val="0"/>
          <c:showCatName val="0"/>
          <c:showSerName val="0"/>
          <c:showPercent val="0"/>
          <c:showBubbleSize val="0"/>
        </c:dLbls>
        <c:gapWidth val="150"/>
        <c:axId val="352493104"/>
        <c:axId val="352491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12.51</c:v>
                </c:pt>
                <c:pt idx="1">
                  <c:v>11.01</c:v>
                </c:pt>
                <c:pt idx="2">
                  <c:v>10.199999999999999</c:v>
                </c:pt>
                <c:pt idx="3">
                  <c:v>9.1999999999999993</c:v>
                </c:pt>
                <c:pt idx="4">
                  <c:v>7.69</c:v>
                </c:pt>
              </c:numCache>
            </c:numRef>
          </c:val>
          <c:smooth val="0"/>
          <c:extLst>
            <c:ext xmlns:c16="http://schemas.microsoft.com/office/drawing/2014/chart" uri="{C3380CC4-5D6E-409C-BE32-E72D297353CC}">
              <c16:uniqueId val="{00000001-A1FE-4DDA-9914-BFCBF0ABCFF1}"/>
            </c:ext>
          </c:extLst>
        </c:ser>
        <c:dLbls>
          <c:showLegendKey val="0"/>
          <c:showVal val="0"/>
          <c:showCatName val="0"/>
          <c:showSerName val="0"/>
          <c:showPercent val="0"/>
          <c:showBubbleSize val="0"/>
        </c:dLbls>
        <c:marker val="1"/>
        <c:smooth val="0"/>
        <c:axId val="352493104"/>
        <c:axId val="352491536"/>
      </c:lineChart>
      <c:dateAx>
        <c:axId val="352493104"/>
        <c:scaling>
          <c:orientation val="minMax"/>
        </c:scaling>
        <c:delete val="1"/>
        <c:axPos val="b"/>
        <c:numFmt formatCode="&quot;H&quot;yy" sourceLinked="1"/>
        <c:majorTickMark val="none"/>
        <c:minorTickMark val="none"/>
        <c:tickLblPos val="none"/>
        <c:crossAx val="352491536"/>
        <c:crosses val="autoZero"/>
        <c:auto val="1"/>
        <c:lblOffset val="100"/>
        <c:baseTimeUnit val="years"/>
      </c:dateAx>
      <c:valAx>
        <c:axId val="35249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49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165.77</c:v>
                </c:pt>
                <c:pt idx="1">
                  <c:v>188.59</c:v>
                </c:pt>
                <c:pt idx="2">
                  <c:v>282.69</c:v>
                </c:pt>
                <c:pt idx="3">
                  <c:v>352.29</c:v>
                </c:pt>
                <c:pt idx="4">
                  <c:v>467.95</c:v>
                </c:pt>
              </c:numCache>
            </c:numRef>
          </c:val>
          <c:extLst>
            <c:ext xmlns:c16="http://schemas.microsoft.com/office/drawing/2014/chart" uri="{C3380CC4-5D6E-409C-BE32-E72D297353CC}">
              <c16:uniqueId val="{00000000-0DCE-496B-AFFF-B51D02BC2A91}"/>
            </c:ext>
          </c:extLst>
        </c:ser>
        <c:dLbls>
          <c:showLegendKey val="0"/>
          <c:showVal val="0"/>
          <c:showCatName val="0"/>
          <c:showSerName val="0"/>
          <c:showPercent val="0"/>
          <c:showBubbleSize val="0"/>
        </c:dLbls>
        <c:gapWidth val="150"/>
        <c:axId val="352489184"/>
        <c:axId val="352495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54.09</c:v>
                </c:pt>
                <c:pt idx="1">
                  <c:v>54.03</c:v>
                </c:pt>
                <c:pt idx="2">
                  <c:v>65.83</c:v>
                </c:pt>
                <c:pt idx="3">
                  <c:v>72.22</c:v>
                </c:pt>
                <c:pt idx="4">
                  <c:v>73.02</c:v>
                </c:pt>
              </c:numCache>
            </c:numRef>
          </c:val>
          <c:smooth val="0"/>
          <c:extLst>
            <c:ext xmlns:c16="http://schemas.microsoft.com/office/drawing/2014/chart" uri="{C3380CC4-5D6E-409C-BE32-E72D297353CC}">
              <c16:uniqueId val="{00000001-0DCE-496B-AFFF-B51D02BC2A91}"/>
            </c:ext>
          </c:extLst>
        </c:ser>
        <c:dLbls>
          <c:showLegendKey val="0"/>
          <c:showVal val="0"/>
          <c:showCatName val="0"/>
          <c:showSerName val="0"/>
          <c:showPercent val="0"/>
          <c:showBubbleSize val="0"/>
        </c:dLbls>
        <c:marker val="1"/>
        <c:smooth val="0"/>
        <c:axId val="352489184"/>
        <c:axId val="352495064"/>
      </c:lineChart>
      <c:dateAx>
        <c:axId val="352489184"/>
        <c:scaling>
          <c:orientation val="minMax"/>
        </c:scaling>
        <c:delete val="1"/>
        <c:axPos val="b"/>
        <c:numFmt formatCode="&quot;H&quot;yy" sourceLinked="1"/>
        <c:majorTickMark val="none"/>
        <c:minorTickMark val="none"/>
        <c:tickLblPos val="none"/>
        <c:crossAx val="352495064"/>
        <c:crosses val="autoZero"/>
        <c:auto val="1"/>
        <c:lblOffset val="100"/>
        <c:baseTimeUnit val="years"/>
      </c:dateAx>
      <c:valAx>
        <c:axId val="352495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48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166.74</c:v>
                </c:pt>
                <c:pt idx="1">
                  <c:v>152.96</c:v>
                </c:pt>
                <c:pt idx="2">
                  <c:v>109.32</c:v>
                </c:pt>
                <c:pt idx="3">
                  <c:v>91.16</c:v>
                </c:pt>
                <c:pt idx="4">
                  <c:v>84.72</c:v>
                </c:pt>
              </c:numCache>
            </c:numRef>
          </c:val>
          <c:extLst>
            <c:ext xmlns:c16="http://schemas.microsoft.com/office/drawing/2014/chart" uri="{C3380CC4-5D6E-409C-BE32-E72D297353CC}">
              <c16:uniqueId val="{00000000-EAA6-416F-A0A7-878CF0B1D1A4}"/>
            </c:ext>
          </c:extLst>
        </c:ser>
        <c:dLbls>
          <c:showLegendKey val="0"/>
          <c:showVal val="0"/>
          <c:showCatName val="0"/>
          <c:showSerName val="0"/>
          <c:showPercent val="0"/>
          <c:showBubbleSize val="0"/>
        </c:dLbls>
        <c:gapWidth val="150"/>
        <c:axId val="352496632"/>
        <c:axId val="352492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845.86</c:v>
                </c:pt>
                <c:pt idx="1">
                  <c:v>802.49</c:v>
                </c:pt>
                <c:pt idx="2">
                  <c:v>805.14</c:v>
                </c:pt>
                <c:pt idx="3">
                  <c:v>730.93</c:v>
                </c:pt>
                <c:pt idx="4">
                  <c:v>708.89</c:v>
                </c:pt>
              </c:numCache>
            </c:numRef>
          </c:val>
          <c:smooth val="0"/>
          <c:extLst>
            <c:ext xmlns:c16="http://schemas.microsoft.com/office/drawing/2014/chart" uri="{C3380CC4-5D6E-409C-BE32-E72D297353CC}">
              <c16:uniqueId val="{00000001-EAA6-416F-A0A7-878CF0B1D1A4}"/>
            </c:ext>
          </c:extLst>
        </c:ser>
        <c:dLbls>
          <c:showLegendKey val="0"/>
          <c:showVal val="0"/>
          <c:showCatName val="0"/>
          <c:showSerName val="0"/>
          <c:showPercent val="0"/>
          <c:showBubbleSize val="0"/>
        </c:dLbls>
        <c:marker val="1"/>
        <c:smooth val="0"/>
        <c:axId val="352496632"/>
        <c:axId val="352492712"/>
      </c:lineChart>
      <c:dateAx>
        <c:axId val="352496632"/>
        <c:scaling>
          <c:orientation val="minMax"/>
        </c:scaling>
        <c:delete val="1"/>
        <c:axPos val="b"/>
        <c:numFmt formatCode="&quot;H&quot;yy" sourceLinked="1"/>
        <c:majorTickMark val="none"/>
        <c:minorTickMark val="none"/>
        <c:tickLblPos val="none"/>
        <c:crossAx val="352492712"/>
        <c:crosses val="autoZero"/>
        <c:auto val="1"/>
        <c:lblOffset val="100"/>
        <c:baseTimeUnit val="years"/>
      </c:dateAx>
      <c:valAx>
        <c:axId val="352492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496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107.96</c:v>
                </c:pt>
                <c:pt idx="1">
                  <c:v>110.2</c:v>
                </c:pt>
                <c:pt idx="2">
                  <c:v>123.05</c:v>
                </c:pt>
                <c:pt idx="3">
                  <c:v>140.26</c:v>
                </c:pt>
                <c:pt idx="4">
                  <c:v>131.75</c:v>
                </c:pt>
              </c:numCache>
            </c:numRef>
          </c:val>
          <c:extLst>
            <c:ext xmlns:c16="http://schemas.microsoft.com/office/drawing/2014/chart" uri="{C3380CC4-5D6E-409C-BE32-E72D297353CC}">
              <c16:uniqueId val="{00000000-47E4-46AA-8FDF-3F84B46B283A}"/>
            </c:ext>
          </c:extLst>
        </c:ser>
        <c:dLbls>
          <c:showLegendKey val="0"/>
          <c:showVal val="0"/>
          <c:showCatName val="0"/>
          <c:showSerName val="0"/>
          <c:showPercent val="0"/>
          <c:showBubbleSize val="0"/>
        </c:dLbls>
        <c:gapWidth val="150"/>
        <c:axId val="352493888"/>
        <c:axId val="35249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101.88</c:v>
                </c:pt>
                <c:pt idx="1">
                  <c:v>103.18</c:v>
                </c:pt>
                <c:pt idx="2">
                  <c:v>100.22</c:v>
                </c:pt>
                <c:pt idx="3">
                  <c:v>98.09</c:v>
                </c:pt>
                <c:pt idx="4">
                  <c:v>97.91</c:v>
                </c:pt>
              </c:numCache>
            </c:numRef>
          </c:val>
          <c:smooth val="0"/>
          <c:extLst>
            <c:ext xmlns:c16="http://schemas.microsoft.com/office/drawing/2014/chart" uri="{C3380CC4-5D6E-409C-BE32-E72D297353CC}">
              <c16:uniqueId val="{00000001-47E4-46AA-8FDF-3F84B46B283A}"/>
            </c:ext>
          </c:extLst>
        </c:ser>
        <c:dLbls>
          <c:showLegendKey val="0"/>
          <c:showVal val="0"/>
          <c:showCatName val="0"/>
          <c:showSerName val="0"/>
          <c:showPercent val="0"/>
          <c:showBubbleSize val="0"/>
        </c:dLbls>
        <c:marker val="1"/>
        <c:smooth val="0"/>
        <c:axId val="352493888"/>
        <c:axId val="352490752"/>
      </c:lineChart>
      <c:dateAx>
        <c:axId val="352493888"/>
        <c:scaling>
          <c:orientation val="minMax"/>
        </c:scaling>
        <c:delete val="1"/>
        <c:axPos val="b"/>
        <c:numFmt formatCode="&quot;H&quot;yy" sourceLinked="1"/>
        <c:majorTickMark val="none"/>
        <c:minorTickMark val="none"/>
        <c:tickLblPos val="none"/>
        <c:crossAx val="352490752"/>
        <c:crosses val="autoZero"/>
        <c:auto val="1"/>
        <c:lblOffset val="100"/>
        <c:baseTimeUnit val="years"/>
      </c:dateAx>
      <c:valAx>
        <c:axId val="35249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49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99.26</c:v>
                </c:pt>
                <c:pt idx="1">
                  <c:v>97.82</c:v>
                </c:pt>
                <c:pt idx="2">
                  <c:v>106.7</c:v>
                </c:pt>
                <c:pt idx="3">
                  <c:v>103.45</c:v>
                </c:pt>
                <c:pt idx="4">
                  <c:v>110.11</c:v>
                </c:pt>
              </c:numCache>
            </c:numRef>
          </c:val>
          <c:extLst>
            <c:ext xmlns:c16="http://schemas.microsoft.com/office/drawing/2014/chart" uri="{C3380CC4-5D6E-409C-BE32-E72D297353CC}">
              <c16:uniqueId val="{00000000-3AEB-4559-89A0-5B539EFA7658}"/>
            </c:ext>
          </c:extLst>
        </c:ser>
        <c:dLbls>
          <c:showLegendKey val="0"/>
          <c:showVal val="0"/>
          <c:showCatName val="0"/>
          <c:showSerName val="0"/>
          <c:showPercent val="0"/>
          <c:showBubbleSize val="0"/>
        </c:dLbls>
        <c:gapWidth val="150"/>
        <c:axId val="352495456"/>
        <c:axId val="352214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143.15</c:v>
                </c:pt>
                <c:pt idx="1">
                  <c:v>141.11000000000001</c:v>
                </c:pt>
                <c:pt idx="2">
                  <c:v>144.79</c:v>
                </c:pt>
                <c:pt idx="3">
                  <c:v>146.08000000000001</c:v>
                </c:pt>
                <c:pt idx="4">
                  <c:v>144.11000000000001</c:v>
                </c:pt>
              </c:numCache>
            </c:numRef>
          </c:val>
          <c:smooth val="0"/>
          <c:extLst>
            <c:ext xmlns:c16="http://schemas.microsoft.com/office/drawing/2014/chart" uri="{C3380CC4-5D6E-409C-BE32-E72D297353CC}">
              <c16:uniqueId val="{00000001-3AEB-4559-89A0-5B539EFA7658}"/>
            </c:ext>
          </c:extLst>
        </c:ser>
        <c:dLbls>
          <c:showLegendKey val="0"/>
          <c:showVal val="0"/>
          <c:showCatName val="0"/>
          <c:showSerName val="0"/>
          <c:showPercent val="0"/>
          <c:showBubbleSize val="0"/>
        </c:dLbls>
        <c:marker val="1"/>
        <c:smooth val="0"/>
        <c:axId val="352495456"/>
        <c:axId val="352214056"/>
      </c:lineChart>
      <c:dateAx>
        <c:axId val="352495456"/>
        <c:scaling>
          <c:orientation val="minMax"/>
        </c:scaling>
        <c:delete val="1"/>
        <c:axPos val="b"/>
        <c:numFmt formatCode="&quot;H&quot;yy" sourceLinked="1"/>
        <c:majorTickMark val="none"/>
        <c:minorTickMark val="none"/>
        <c:tickLblPos val="none"/>
        <c:crossAx val="352214056"/>
        <c:crosses val="autoZero"/>
        <c:auto val="1"/>
        <c:lblOffset val="100"/>
        <c:baseTimeUnit val="years"/>
      </c:dateAx>
      <c:valAx>
        <c:axId val="352214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49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佐倉市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Ac1</v>
      </c>
      <c r="X8" s="49"/>
      <c r="Y8" s="49"/>
      <c r="Z8" s="49"/>
      <c r="AA8" s="49"/>
      <c r="AB8" s="49"/>
      <c r="AC8" s="49"/>
      <c r="AD8" s="50" t="str">
        <f>データ!$M$6</f>
        <v>自治体職員</v>
      </c>
      <c r="AE8" s="50"/>
      <c r="AF8" s="50"/>
      <c r="AG8" s="50"/>
      <c r="AH8" s="50"/>
      <c r="AI8" s="50"/>
      <c r="AJ8" s="50"/>
      <c r="AK8" s="3"/>
      <c r="AL8" s="51">
        <f>データ!S6</f>
        <v>175045</v>
      </c>
      <c r="AM8" s="51"/>
      <c r="AN8" s="51"/>
      <c r="AO8" s="51"/>
      <c r="AP8" s="51"/>
      <c r="AQ8" s="51"/>
      <c r="AR8" s="51"/>
      <c r="AS8" s="51"/>
      <c r="AT8" s="46">
        <f>データ!T6</f>
        <v>103.69</v>
      </c>
      <c r="AU8" s="46"/>
      <c r="AV8" s="46"/>
      <c r="AW8" s="46"/>
      <c r="AX8" s="46"/>
      <c r="AY8" s="46"/>
      <c r="AZ8" s="46"/>
      <c r="BA8" s="46"/>
      <c r="BB8" s="46">
        <f>データ!U6</f>
        <v>1688.16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91.89</v>
      </c>
      <c r="J10" s="46"/>
      <c r="K10" s="46"/>
      <c r="L10" s="46"/>
      <c r="M10" s="46"/>
      <c r="N10" s="46"/>
      <c r="O10" s="46"/>
      <c r="P10" s="46">
        <f>データ!P6</f>
        <v>91.86</v>
      </c>
      <c r="Q10" s="46"/>
      <c r="R10" s="46"/>
      <c r="S10" s="46"/>
      <c r="T10" s="46"/>
      <c r="U10" s="46"/>
      <c r="V10" s="46"/>
      <c r="W10" s="46">
        <f>データ!Q6</f>
        <v>84.53</v>
      </c>
      <c r="X10" s="46"/>
      <c r="Y10" s="46"/>
      <c r="Z10" s="46"/>
      <c r="AA10" s="46"/>
      <c r="AB10" s="46"/>
      <c r="AC10" s="46"/>
      <c r="AD10" s="51">
        <f>データ!R6</f>
        <v>2472</v>
      </c>
      <c r="AE10" s="51"/>
      <c r="AF10" s="51"/>
      <c r="AG10" s="51"/>
      <c r="AH10" s="51"/>
      <c r="AI10" s="51"/>
      <c r="AJ10" s="51"/>
      <c r="AK10" s="2"/>
      <c r="AL10" s="51">
        <f>データ!V6</f>
        <v>160483</v>
      </c>
      <c r="AM10" s="51"/>
      <c r="AN10" s="51"/>
      <c r="AO10" s="51"/>
      <c r="AP10" s="51"/>
      <c r="AQ10" s="51"/>
      <c r="AR10" s="51"/>
      <c r="AS10" s="51"/>
      <c r="AT10" s="46">
        <f>データ!W6</f>
        <v>25.04</v>
      </c>
      <c r="AU10" s="46"/>
      <c r="AV10" s="46"/>
      <c r="AW10" s="46"/>
      <c r="AX10" s="46"/>
      <c r="AY10" s="46"/>
      <c r="AZ10" s="46"/>
      <c r="BA10" s="46"/>
      <c r="BB10" s="46">
        <f>データ!X6</f>
        <v>6409.07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116</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8zOYSsiiANcX6ENXN1RKdKlAWRTEQqRHZaQWSuxuwHMrVV7vdO84WSZH95Nl+9A6VBs0m4OVaDO6rJQJaZw5+w==" saltValue="iTo7eX4Nvd0wwO0qOcbac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122122</v>
      </c>
      <c r="D6" s="33">
        <f t="shared" si="3"/>
        <v>46</v>
      </c>
      <c r="E6" s="33">
        <f t="shared" si="3"/>
        <v>17</v>
      </c>
      <c r="F6" s="33">
        <f t="shared" si="3"/>
        <v>1</v>
      </c>
      <c r="G6" s="33">
        <f t="shared" si="3"/>
        <v>0</v>
      </c>
      <c r="H6" s="33" t="str">
        <f t="shared" si="3"/>
        <v>千葉県　佐倉市</v>
      </c>
      <c r="I6" s="33" t="str">
        <f t="shared" si="3"/>
        <v>法適用</v>
      </c>
      <c r="J6" s="33" t="str">
        <f t="shared" si="3"/>
        <v>下水道事業</v>
      </c>
      <c r="K6" s="33" t="str">
        <f t="shared" si="3"/>
        <v>公共下水道</v>
      </c>
      <c r="L6" s="33" t="str">
        <f t="shared" si="3"/>
        <v>Ac1</v>
      </c>
      <c r="M6" s="33" t="str">
        <f t="shared" si="3"/>
        <v>自治体職員</v>
      </c>
      <c r="N6" s="34" t="str">
        <f t="shared" si="3"/>
        <v>-</v>
      </c>
      <c r="O6" s="34">
        <f t="shared" si="3"/>
        <v>91.89</v>
      </c>
      <c r="P6" s="34">
        <f t="shared" si="3"/>
        <v>91.86</v>
      </c>
      <c r="Q6" s="34">
        <f t="shared" si="3"/>
        <v>84.53</v>
      </c>
      <c r="R6" s="34">
        <f t="shared" si="3"/>
        <v>2472</v>
      </c>
      <c r="S6" s="34">
        <f t="shared" si="3"/>
        <v>175045</v>
      </c>
      <c r="T6" s="34">
        <f t="shared" si="3"/>
        <v>103.69</v>
      </c>
      <c r="U6" s="34">
        <f t="shared" si="3"/>
        <v>1688.16</v>
      </c>
      <c r="V6" s="34">
        <f t="shared" si="3"/>
        <v>160483</v>
      </c>
      <c r="W6" s="34">
        <f t="shared" si="3"/>
        <v>25.04</v>
      </c>
      <c r="X6" s="34">
        <f t="shared" si="3"/>
        <v>6409.07</v>
      </c>
      <c r="Y6" s="35">
        <f>IF(Y7="",NA(),Y7)</f>
        <v>103.84</v>
      </c>
      <c r="Z6" s="35">
        <f t="shared" ref="Z6:AH6" si="4">IF(Z7="",NA(),Z7)</f>
        <v>104.57</v>
      </c>
      <c r="AA6" s="35">
        <f t="shared" si="4"/>
        <v>112.88</v>
      </c>
      <c r="AB6" s="35">
        <f t="shared" si="4"/>
        <v>121.36</v>
      </c>
      <c r="AC6" s="35">
        <f t="shared" si="4"/>
        <v>119.13</v>
      </c>
      <c r="AD6" s="35">
        <f t="shared" si="4"/>
        <v>106.67</v>
      </c>
      <c r="AE6" s="35">
        <f t="shared" si="4"/>
        <v>107.45</v>
      </c>
      <c r="AF6" s="35">
        <f t="shared" si="4"/>
        <v>107.43</v>
      </c>
      <c r="AG6" s="35">
        <f t="shared" si="4"/>
        <v>107.64</v>
      </c>
      <c r="AH6" s="35">
        <f t="shared" si="4"/>
        <v>107.03</v>
      </c>
      <c r="AI6" s="34" t="str">
        <f>IF(AI7="","",IF(AI7="-","【-】","【"&amp;SUBSTITUTE(TEXT(AI7,"#,##0.00"),"-","△")&amp;"】"))</f>
        <v>【108.07】</v>
      </c>
      <c r="AJ6" s="34">
        <f>IF(AJ7="",NA(),AJ7)</f>
        <v>0</v>
      </c>
      <c r="AK6" s="34">
        <f t="shared" ref="AK6:AS6" si="5">IF(AK7="",NA(),AK7)</f>
        <v>0</v>
      </c>
      <c r="AL6" s="34">
        <f t="shared" si="5"/>
        <v>0</v>
      </c>
      <c r="AM6" s="34">
        <f t="shared" si="5"/>
        <v>0</v>
      </c>
      <c r="AN6" s="34">
        <f t="shared" si="5"/>
        <v>0</v>
      </c>
      <c r="AO6" s="35">
        <f t="shared" si="5"/>
        <v>12.51</v>
      </c>
      <c r="AP6" s="35">
        <f t="shared" si="5"/>
        <v>11.01</v>
      </c>
      <c r="AQ6" s="35">
        <f t="shared" si="5"/>
        <v>10.199999999999999</v>
      </c>
      <c r="AR6" s="35">
        <f t="shared" si="5"/>
        <v>9.1999999999999993</v>
      </c>
      <c r="AS6" s="35">
        <f t="shared" si="5"/>
        <v>7.69</v>
      </c>
      <c r="AT6" s="34" t="str">
        <f>IF(AT7="","",IF(AT7="-","【-】","【"&amp;SUBSTITUTE(TEXT(AT7,"#,##0.00"),"-","△")&amp;"】"))</f>
        <v>【3.09】</v>
      </c>
      <c r="AU6" s="35">
        <f>IF(AU7="",NA(),AU7)</f>
        <v>165.77</v>
      </c>
      <c r="AV6" s="35">
        <f t="shared" ref="AV6:BD6" si="6">IF(AV7="",NA(),AV7)</f>
        <v>188.59</v>
      </c>
      <c r="AW6" s="35">
        <f t="shared" si="6"/>
        <v>282.69</v>
      </c>
      <c r="AX6" s="35">
        <f t="shared" si="6"/>
        <v>352.29</v>
      </c>
      <c r="AY6" s="35">
        <f t="shared" si="6"/>
        <v>467.95</v>
      </c>
      <c r="AZ6" s="35">
        <f t="shared" si="6"/>
        <v>54.09</v>
      </c>
      <c r="BA6" s="35">
        <f t="shared" si="6"/>
        <v>54.03</v>
      </c>
      <c r="BB6" s="35">
        <f t="shared" si="6"/>
        <v>65.83</v>
      </c>
      <c r="BC6" s="35">
        <f t="shared" si="6"/>
        <v>72.22</v>
      </c>
      <c r="BD6" s="35">
        <f t="shared" si="6"/>
        <v>73.02</v>
      </c>
      <c r="BE6" s="34" t="str">
        <f>IF(BE7="","",IF(BE7="-","【-】","【"&amp;SUBSTITUTE(TEXT(BE7,"#,##0.00"),"-","△")&amp;"】"))</f>
        <v>【69.54】</v>
      </c>
      <c r="BF6" s="35">
        <f>IF(BF7="",NA(),BF7)</f>
        <v>166.74</v>
      </c>
      <c r="BG6" s="35">
        <f t="shared" ref="BG6:BO6" si="7">IF(BG7="",NA(),BG7)</f>
        <v>152.96</v>
      </c>
      <c r="BH6" s="35">
        <f t="shared" si="7"/>
        <v>109.32</v>
      </c>
      <c r="BI6" s="35">
        <f t="shared" si="7"/>
        <v>91.16</v>
      </c>
      <c r="BJ6" s="35">
        <f t="shared" si="7"/>
        <v>84.72</v>
      </c>
      <c r="BK6" s="35">
        <f t="shared" si="7"/>
        <v>845.86</v>
      </c>
      <c r="BL6" s="35">
        <f t="shared" si="7"/>
        <v>802.49</v>
      </c>
      <c r="BM6" s="35">
        <f t="shared" si="7"/>
        <v>805.14</v>
      </c>
      <c r="BN6" s="35">
        <f t="shared" si="7"/>
        <v>730.93</v>
      </c>
      <c r="BO6" s="35">
        <f t="shared" si="7"/>
        <v>708.89</v>
      </c>
      <c r="BP6" s="34" t="str">
        <f>IF(BP7="","",IF(BP7="-","【-】","【"&amp;SUBSTITUTE(TEXT(BP7,"#,##0.00"),"-","△")&amp;"】"))</f>
        <v>【682.51】</v>
      </c>
      <c r="BQ6" s="35">
        <f>IF(BQ7="",NA(),BQ7)</f>
        <v>107.96</v>
      </c>
      <c r="BR6" s="35">
        <f t="shared" ref="BR6:BZ6" si="8">IF(BR7="",NA(),BR7)</f>
        <v>110.2</v>
      </c>
      <c r="BS6" s="35">
        <f t="shared" si="8"/>
        <v>123.05</v>
      </c>
      <c r="BT6" s="35">
        <f t="shared" si="8"/>
        <v>140.26</v>
      </c>
      <c r="BU6" s="35">
        <f t="shared" si="8"/>
        <v>131.75</v>
      </c>
      <c r="BV6" s="35">
        <f t="shared" si="8"/>
        <v>101.88</v>
      </c>
      <c r="BW6" s="35">
        <f t="shared" si="8"/>
        <v>103.18</v>
      </c>
      <c r="BX6" s="35">
        <f t="shared" si="8"/>
        <v>100.22</v>
      </c>
      <c r="BY6" s="35">
        <f t="shared" si="8"/>
        <v>98.09</v>
      </c>
      <c r="BZ6" s="35">
        <f t="shared" si="8"/>
        <v>97.91</v>
      </c>
      <c r="CA6" s="34" t="str">
        <f>IF(CA7="","",IF(CA7="-","【-】","【"&amp;SUBSTITUTE(TEXT(CA7,"#,##0.00"),"-","△")&amp;"】"))</f>
        <v>【100.34】</v>
      </c>
      <c r="CB6" s="35">
        <f>IF(CB7="",NA(),CB7)</f>
        <v>99.26</v>
      </c>
      <c r="CC6" s="35">
        <f t="shared" ref="CC6:CK6" si="9">IF(CC7="",NA(),CC7)</f>
        <v>97.82</v>
      </c>
      <c r="CD6" s="35">
        <f t="shared" si="9"/>
        <v>106.7</v>
      </c>
      <c r="CE6" s="35">
        <f t="shared" si="9"/>
        <v>103.45</v>
      </c>
      <c r="CF6" s="35">
        <f t="shared" si="9"/>
        <v>110.11</v>
      </c>
      <c r="CG6" s="35">
        <f t="shared" si="9"/>
        <v>143.15</v>
      </c>
      <c r="CH6" s="35">
        <f t="shared" si="9"/>
        <v>141.11000000000001</v>
      </c>
      <c r="CI6" s="35">
        <f t="shared" si="9"/>
        <v>144.79</v>
      </c>
      <c r="CJ6" s="35">
        <f t="shared" si="9"/>
        <v>146.08000000000001</v>
      </c>
      <c r="CK6" s="35">
        <f t="shared" si="9"/>
        <v>144.11000000000001</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62.5</v>
      </c>
      <c r="CS6" s="35">
        <f t="shared" si="10"/>
        <v>63.26</v>
      </c>
      <c r="CT6" s="35">
        <f t="shared" si="10"/>
        <v>61.54</v>
      </c>
      <c r="CU6" s="35">
        <f t="shared" si="10"/>
        <v>61.93</v>
      </c>
      <c r="CV6" s="35">
        <f t="shared" si="10"/>
        <v>61.32</v>
      </c>
      <c r="CW6" s="34" t="str">
        <f>IF(CW7="","",IF(CW7="-","【-】","【"&amp;SUBSTITUTE(TEXT(CW7,"#,##0.00"),"-","△")&amp;"】"))</f>
        <v>【59.64】</v>
      </c>
      <c r="CX6" s="35">
        <f>IF(CX7="",NA(),CX7)</f>
        <v>97.98</v>
      </c>
      <c r="CY6" s="35">
        <f t="shared" ref="CY6:DG6" si="11">IF(CY7="",NA(),CY7)</f>
        <v>98.01</v>
      </c>
      <c r="CZ6" s="35">
        <f t="shared" si="11"/>
        <v>98.05</v>
      </c>
      <c r="DA6" s="35">
        <f t="shared" si="11"/>
        <v>98.08</v>
      </c>
      <c r="DB6" s="35">
        <f t="shared" si="11"/>
        <v>98.17</v>
      </c>
      <c r="DC6" s="35">
        <f t="shared" si="11"/>
        <v>93.88</v>
      </c>
      <c r="DD6" s="35">
        <f t="shared" si="11"/>
        <v>94.07</v>
      </c>
      <c r="DE6" s="35">
        <f t="shared" si="11"/>
        <v>94.13</v>
      </c>
      <c r="DF6" s="35">
        <f t="shared" si="11"/>
        <v>94.45</v>
      </c>
      <c r="DG6" s="35">
        <f t="shared" si="11"/>
        <v>94.58</v>
      </c>
      <c r="DH6" s="34" t="str">
        <f>IF(DH7="","",IF(DH7="-","【-】","【"&amp;SUBSTITUTE(TEXT(DH7,"#,##0.00"),"-","△")&amp;"】"))</f>
        <v>【95.35】</v>
      </c>
      <c r="DI6" s="35">
        <f>IF(DI7="",NA(),DI7)</f>
        <v>7.42</v>
      </c>
      <c r="DJ6" s="35">
        <f t="shared" ref="DJ6:DR6" si="12">IF(DJ7="",NA(),DJ7)</f>
        <v>11.04</v>
      </c>
      <c r="DK6" s="35">
        <f t="shared" si="12"/>
        <v>14.57</v>
      </c>
      <c r="DL6" s="35">
        <f t="shared" si="12"/>
        <v>17.93</v>
      </c>
      <c r="DM6" s="35">
        <f t="shared" si="12"/>
        <v>21.2</v>
      </c>
      <c r="DN6" s="35">
        <f t="shared" si="12"/>
        <v>29.48</v>
      </c>
      <c r="DO6" s="35">
        <f t="shared" si="12"/>
        <v>28.95</v>
      </c>
      <c r="DP6" s="35">
        <f t="shared" si="12"/>
        <v>30.11</v>
      </c>
      <c r="DQ6" s="35">
        <f t="shared" si="12"/>
        <v>30.45</v>
      </c>
      <c r="DR6" s="35">
        <f t="shared" si="12"/>
        <v>31.01</v>
      </c>
      <c r="DS6" s="34" t="str">
        <f>IF(DS7="","",IF(DS7="-","【-】","【"&amp;SUBSTITUTE(TEXT(DS7,"#,##0.00"),"-","△")&amp;"】"))</f>
        <v>【38.57】</v>
      </c>
      <c r="DT6" s="34">
        <f>IF(DT7="",NA(),DT7)</f>
        <v>0</v>
      </c>
      <c r="DU6" s="34">
        <f t="shared" ref="DU6:EC6" si="13">IF(DU7="",NA(),DU7)</f>
        <v>0</v>
      </c>
      <c r="DV6" s="34">
        <f t="shared" si="13"/>
        <v>0</v>
      </c>
      <c r="DW6" s="34">
        <f t="shared" si="13"/>
        <v>0</v>
      </c>
      <c r="DX6" s="34">
        <f t="shared" si="13"/>
        <v>0</v>
      </c>
      <c r="DY6" s="35">
        <f t="shared" si="13"/>
        <v>3.89</v>
      </c>
      <c r="DZ6" s="35">
        <f t="shared" si="13"/>
        <v>4.07</v>
      </c>
      <c r="EA6" s="35">
        <f t="shared" si="13"/>
        <v>4.54</v>
      </c>
      <c r="EB6" s="35">
        <f t="shared" si="13"/>
        <v>4.8499999999999996</v>
      </c>
      <c r="EC6" s="35">
        <f t="shared" si="13"/>
        <v>4.95</v>
      </c>
      <c r="ED6" s="34" t="str">
        <f>IF(ED7="","",IF(ED7="-","【-】","【"&amp;SUBSTITUTE(TEXT(ED7,"#,##0.00"),"-","△")&amp;"】"))</f>
        <v>【5.90】</v>
      </c>
      <c r="EE6" s="35">
        <f>IF(EE7="",NA(),EE7)</f>
        <v>0.13</v>
      </c>
      <c r="EF6" s="35">
        <f t="shared" ref="EF6:EN6" si="14">IF(EF7="",NA(),EF7)</f>
        <v>0.09</v>
      </c>
      <c r="EG6" s="35">
        <f t="shared" si="14"/>
        <v>0.09</v>
      </c>
      <c r="EH6" s="35">
        <f t="shared" si="14"/>
        <v>0.27</v>
      </c>
      <c r="EI6" s="35">
        <f t="shared" si="14"/>
        <v>0.2</v>
      </c>
      <c r="EJ6" s="35">
        <f t="shared" si="14"/>
        <v>0.12</v>
      </c>
      <c r="EK6" s="35">
        <f t="shared" si="14"/>
        <v>0.13</v>
      </c>
      <c r="EL6" s="35">
        <f t="shared" si="14"/>
        <v>0.17</v>
      </c>
      <c r="EM6" s="35">
        <f t="shared" si="14"/>
        <v>0.21</v>
      </c>
      <c r="EN6" s="35">
        <f t="shared" si="14"/>
        <v>0.19</v>
      </c>
      <c r="EO6" s="34" t="str">
        <f>IF(EO7="","",IF(EO7="-","【-】","【"&amp;SUBSTITUTE(TEXT(EO7,"#,##0.00"),"-","△")&amp;"】"))</f>
        <v>【0.22】</v>
      </c>
    </row>
    <row r="7" spans="1:148" s="36" customFormat="1" x14ac:dyDescent="0.15">
      <c r="A7" s="28"/>
      <c r="B7" s="37">
        <v>2019</v>
      </c>
      <c r="C7" s="37">
        <v>122122</v>
      </c>
      <c r="D7" s="37">
        <v>46</v>
      </c>
      <c r="E7" s="37">
        <v>17</v>
      </c>
      <c r="F7" s="37">
        <v>1</v>
      </c>
      <c r="G7" s="37">
        <v>0</v>
      </c>
      <c r="H7" s="37" t="s">
        <v>96</v>
      </c>
      <c r="I7" s="37" t="s">
        <v>97</v>
      </c>
      <c r="J7" s="37" t="s">
        <v>98</v>
      </c>
      <c r="K7" s="37" t="s">
        <v>99</v>
      </c>
      <c r="L7" s="37" t="s">
        <v>100</v>
      </c>
      <c r="M7" s="37" t="s">
        <v>101</v>
      </c>
      <c r="N7" s="38" t="s">
        <v>102</v>
      </c>
      <c r="O7" s="38">
        <v>91.89</v>
      </c>
      <c r="P7" s="38">
        <v>91.86</v>
      </c>
      <c r="Q7" s="38">
        <v>84.53</v>
      </c>
      <c r="R7" s="38">
        <v>2472</v>
      </c>
      <c r="S7" s="38">
        <v>175045</v>
      </c>
      <c r="T7" s="38">
        <v>103.69</v>
      </c>
      <c r="U7" s="38">
        <v>1688.16</v>
      </c>
      <c r="V7" s="38">
        <v>160483</v>
      </c>
      <c r="W7" s="38">
        <v>25.04</v>
      </c>
      <c r="X7" s="38">
        <v>6409.07</v>
      </c>
      <c r="Y7" s="38">
        <v>103.84</v>
      </c>
      <c r="Z7" s="38">
        <v>104.57</v>
      </c>
      <c r="AA7" s="38">
        <v>112.88</v>
      </c>
      <c r="AB7" s="38">
        <v>121.36</v>
      </c>
      <c r="AC7" s="38">
        <v>119.13</v>
      </c>
      <c r="AD7" s="38">
        <v>106.67</v>
      </c>
      <c r="AE7" s="38">
        <v>107.45</v>
      </c>
      <c r="AF7" s="38">
        <v>107.43</v>
      </c>
      <c r="AG7" s="38">
        <v>107.64</v>
      </c>
      <c r="AH7" s="38">
        <v>107.03</v>
      </c>
      <c r="AI7" s="38">
        <v>108.07</v>
      </c>
      <c r="AJ7" s="38">
        <v>0</v>
      </c>
      <c r="AK7" s="38">
        <v>0</v>
      </c>
      <c r="AL7" s="38">
        <v>0</v>
      </c>
      <c r="AM7" s="38">
        <v>0</v>
      </c>
      <c r="AN7" s="38">
        <v>0</v>
      </c>
      <c r="AO7" s="38">
        <v>12.51</v>
      </c>
      <c r="AP7" s="38">
        <v>11.01</v>
      </c>
      <c r="AQ7" s="38">
        <v>10.199999999999999</v>
      </c>
      <c r="AR7" s="38">
        <v>9.1999999999999993</v>
      </c>
      <c r="AS7" s="38">
        <v>7.69</v>
      </c>
      <c r="AT7" s="38">
        <v>3.09</v>
      </c>
      <c r="AU7" s="38">
        <v>165.77</v>
      </c>
      <c r="AV7" s="38">
        <v>188.59</v>
      </c>
      <c r="AW7" s="38">
        <v>282.69</v>
      </c>
      <c r="AX7" s="38">
        <v>352.29</v>
      </c>
      <c r="AY7" s="38">
        <v>467.95</v>
      </c>
      <c r="AZ7" s="38">
        <v>54.09</v>
      </c>
      <c r="BA7" s="38">
        <v>54.03</v>
      </c>
      <c r="BB7" s="38">
        <v>65.83</v>
      </c>
      <c r="BC7" s="38">
        <v>72.22</v>
      </c>
      <c r="BD7" s="38">
        <v>73.02</v>
      </c>
      <c r="BE7" s="38">
        <v>69.540000000000006</v>
      </c>
      <c r="BF7" s="38">
        <v>166.74</v>
      </c>
      <c r="BG7" s="38">
        <v>152.96</v>
      </c>
      <c r="BH7" s="38">
        <v>109.32</v>
      </c>
      <c r="BI7" s="38">
        <v>91.16</v>
      </c>
      <c r="BJ7" s="38">
        <v>84.72</v>
      </c>
      <c r="BK7" s="38">
        <v>845.86</v>
      </c>
      <c r="BL7" s="38">
        <v>802.49</v>
      </c>
      <c r="BM7" s="38">
        <v>805.14</v>
      </c>
      <c r="BN7" s="38">
        <v>730.93</v>
      </c>
      <c r="BO7" s="38">
        <v>708.89</v>
      </c>
      <c r="BP7" s="38">
        <v>682.51</v>
      </c>
      <c r="BQ7" s="38">
        <v>107.96</v>
      </c>
      <c r="BR7" s="38">
        <v>110.2</v>
      </c>
      <c r="BS7" s="38">
        <v>123.05</v>
      </c>
      <c r="BT7" s="38">
        <v>140.26</v>
      </c>
      <c r="BU7" s="38">
        <v>131.75</v>
      </c>
      <c r="BV7" s="38">
        <v>101.88</v>
      </c>
      <c r="BW7" s="38">
        <v>103.18</v>
      </c>
      <c r="BX7" s="38">
        <v>100.22</v>
      </c>
      <c r="BY7" s="38">
        <v>98.09</v>
      </c>
      <c r="BZ7" s="38">
        <v>97.91</v>
      </c>
      <c r="CA7" s="38">
        <v>100.34</v>
      </c>
      <c r="CB7" s="38">
        <v>99.26</v>
      </c>
      <c r="CC7" s="38">
        <v>97.82</v>
      </c>
      <c r="CD7" s="38">
        <v>106.7</v>
      </c>
      <c r="CE7" s="38">
        <v>103.45</v>
      </c>
      <c r="CF7" s="38">
        <v>110.11</v>
      </c>
      <c r="CG7" s="38">
        <v>143.15</v>
      </c>
      <c r="CH7" s="38">
        <v>141.11000000000001</v>
      </c>
      <c r="CI7" s="38">
        <v>144.79</v>
      </c>
      <c r="CJ7" s="38">
        <v>146.08000000000001</v>
      </c>
      <c r="CK7" s="38">
        <v>144.11000000000001</v>
      </c>
      <c r="CL7" s="38">
        <v>136.15</v>
      </c>
      <c r="CM7" s="38" t="s">
        <v>102</v>
      </c>
      <c r="CN7" s="38" t="s">
        <v>102</v>
      </c>
      <c r="CO7" s="38" t="s">
        <v>102</v>
      </c>
      <c r="CP7" s="38" t="s">
        <v>102</v>
      </c>
      <c r="CQ7" s="38" t="s">
        <v>102</v>
      </c>
      <c r="CR7" s="38">
        <v>62.5</v>
      </c>
      <c r="CS7" s="38">
        <v>63.26</v>
      </c>
      <c r="CT7" s="38">
        <v>61.54</v>
      </c>
      <c r="CU7" s="38">
        <v>61.93</v>
      </c>
      <c r="CV7" s="38">
        <v>61.32</v>
      </c>
      <c r="CW7" s="38">
        <v>59.64</v>
      </c>
      <c r="CX7" s="38">
        <v>97.98</v>
      </c>
      <c r="CY7" s="38">
        <v>98.01</v>
      </c>
      <c r="CZ7" s="38">
        <v>98.05</v>
      </c>
      <c r="DA7" s="38">
        <v>98.08</v>
      </c>
      <c r="DB7" s="38">
        <v>98.17</v>
      </c>
      <c r="DC7" s="38">
        <v>93.88</v>
      </c>
      <c r="DD7" s="38">
        <v>94.07</v>
      </c>
      <c r="DE7" s="38">
        <v>94.13</v>
      </c>
      <c r="DF7" s="38">
        <v>94.45</v>
      </c>
      <c r="DG7" s="38">
        <v>94.58</v>
      </c>
      <c r="DH7" s="38">
        <v>95.35</v>
      </c>
      <c r="DI7" s="38">
        <v>7.42</v>
      </c>
      <c r="DJ7" s="38">
        <v>11.04</v>
      </c>
      <c r="DK7" s="38">
        <v>14.57</v>
      </c>
      <c r="DL7" s="38">
        <v>17.93</v>
      </c>
      <c r="DM7" s="38">
        <v>21.2</v>
      </c>
      <c r="DN7" s="38">
        <v>29.48</v>
      </c>
      <c r="DO7" s="38">
        <v>28.95</v>
      </c>
      <c r="DP7" s="38">
        <v>30.11</v>
      </c>
      <c r="DQ7" s="38">
        <v>30.45</v>
      </c>
      <c r="DR7" s="38">
        <v>31.01</v>
      </c>
      <c r="DS7" s="38">
        <v>38.57</v>
      </c>
      <c r="DT7" s="38">
        <v>0</v>
      </c>
      <c r="DU7" s="38">
        <v>0</v>
      </c>
      <c r="DV7" s="38">
        <v>0</v>
      </c>
      <c r="DW7" s="38">
        <v>0</v>
      </c>
      <c r="DX7" s="38">
        <v>0</v>
      </c>
      <c r="DY7" s="38">
        <v>3.89</v>
      </c>
      <c r="DZ7" s="38">
        <v>4.07</v>
      </c>
      <c r="EA7" s="38">
        <v>4.54</v>
      </c>
      <c r="EB7" s="38">
        <v>4.8499999999999996</v>
      </c>
      <c r="EC7" s="38">
        <v>4.95</v>
      </c>
      <c r="ED7" s="38">
        <v>5.9</v>
      </c>
      <c r="EE7" s="38">
        <v>0.13</v>
      </c>
      <c r="EF7" s="38">
        <v>0.09</v>
      </c>
      <c r="EG7" s="38">
        <v>0.09</v>
      </c>
      <c r="EH7" s="38">
        <v>0.27</v>
      </c>
      <c r="EI7" s="38">
        <v>0.2</v>
      </c>
      <c r="EJ7" s="38">
        <v>0.12</v>
      </c>
      <c r="EK7" s="38">
        <v>0.13</v>
      </c>
      <c r="EL7" s="38">
        <v>0.17</v>
      </c>
      <c r="EM7" s="38">
        <v>0.21</v>
      </c>
      <c r="EN7" s="38">
        <v>0.19</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2020-12-04T02:25:34Z</dcterms:created>
  <dcterms:modified xsi:type="dcterms:W3CDTF">2021-02-20T07:24:44Z</dcterms:modified>
  <cp:category/>
</cp:coreProperties>
</file>