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R1/Fa+GsbA85UeDlTq306U+KJh7xOeec6ivrFL/JpXvJDr6HDa+1R/juF0J91NgEHpq4KNSCC+kGpKUreqKx0A==" workbookSaltValue="yiimX2OdI09Pn2C3UWxpr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<sst xmlns="http://schemas.openxmlformats.org/spreadsheetml/2006/main" count="236" uniqueCount="118">
  <si>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</si>
  <si>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</si>
  <si>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</si>
  <si>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</si>
  <si>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</si>
  <si>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</si>
  <si>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</si>
  <si>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</si>
  <si>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</si>
  <si>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</si>
  <si>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</si>
  <si>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</si>
  <si>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</si>
  <si>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</si>
  <si>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</si>
  <si>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</si>
  <si>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</si>
  <si>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</si>
  <si>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</si>
  <si>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</si>
  <si>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</si>
  <si>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</si>
  <si>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</si>
  <si>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</si>
  <si>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</si>
  <si>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</si>
  <si>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</si>
  <si>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</si>
  <si>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</si>
  <si>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</si>
  <si>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</si>
  <si>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</si>
  <si>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</si>
  <si>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</si>
  <si>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</si>
  <si>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</si>
  <si>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</si>
  <si>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</si>
  <si>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</si>
  <si>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</si>
  <si>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</si>
  <si>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</si>
  <si>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</si>
  <si>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</si>
  <si>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</si>
  <si>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</si>
  <si>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</si>
  <si>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</si>
  <si>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</si>
  <si>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</si>
  <si>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</si>
  <si>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</si>
  <si>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</si>
  <si>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</si>
  <si>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</si>
  <si>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</si>
  <si>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</si>
  <si>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</si>
  <si>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</si>
  <si>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</si>
  <si>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</si>
  <si>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</si>
  <si>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</si>
  <si>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</si>
  <si>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</si>
  <si>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</si>
  <si>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</si>
  <si>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</si>
  <si>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</si>
  <si>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</si>
  <si>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</si>
  <si>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</si>
  <si>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</si>
  <si>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</si>
  <si>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</si>
  <si>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</si>
  <si>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</si>
  <si>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</si>
  <si>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</si>
  <si>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</si>
  <si>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</si>
  <si>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</si>
  <si>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</si>
  <si>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</si>
  <si>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</si>
  <si>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</si>
  <si>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</si>
  <si>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</si>
  <si>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</si>
  <si>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</si>
  <si>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</si>
  <si>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</si>
  <si>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</si>
  <si>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</si>
  <si>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</si>
  <si>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</si>
  <si>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</si>
  <si>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</si>
  <si>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</si>
  <si>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</si>
  <si>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</si>
  <si>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</si>
  <si>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</si>
  <si>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</si>
  <si>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</si>
  <si>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</si>
  <si>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</si>
  <si>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</si>
  <si>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</si>
  <si>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</si>
  <si>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</si>
  <si>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</si>
  <si>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</si>
  <si>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</si>
  <si>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</si>
  <si>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資本費平準化債の影響により若干下がっている。ここ数年は８０％前後で推移しており、黒字を示す１００％には至っていない。また経費回収率も１００％に至っていないため、法適用を機に使用料改定の検討を本格化させていく必要がある。
　企業債残高対事業規模比率は、類似団体や全国の平均より低水準を保っている。これは、供用開始から時間が経過して企業債の償還が順調に進んでいるためと考える。
　汚水処理原価については、類似団体の平均値を下回っている。有収水量はほぼ横ばいで推移しているため、今後も同程度の数値で推移していくと見込まれる。
　施設利用率は１０年弱横ばいの状態が続いている。新規の面整備は休止中であり、有収水量や人口の推計から見ても大きく改善することは見込めないため、農業集落排水施設の統合を検討している。
　水洗化率は例年微増しており、類似団体よりは高い水準にある。しかし、水洗化普及活動における聞き取り調査において、水洗化工事が困難である相当の理由を有するケースがいくつか存在することも把握しており、今後大幅な増加は見込めないものと思われる。</t>
    <rPh sb="1" eb="4">
      <t>シュウエキテキ</t>
    </rPh>
    <rPh sb="4" eb="6">
      <t>シュウシ</t>
    </rPh>
    <rPh sb="6" eb="8">
      <t>ヒリツ</t>
    </rPh>
    <rPh sb="10" eb="12">
      <t>シホン</t>
    </rPh>
    <rPh sb="12" eb="13">
      <t>ヒ</t>
    </rPh>
    <rPh sb="13" eb="16">
      <t>ヘイジュンカ</t>
    </rPh>
    <rPh sb="16" eb="17">
      <t>サイ</t>
    </rPh>
    <rPh sb="18" eb="20">
      <t>エイキョウ</t>
    </rPh>
    <rPh sb="23" eb="25">
      <t>ジャッカン</t>
    </rPh>
    <rPh sb="25" eb="26">
      <t>サ</t>
    </rPh>
    <rPh sb="34" eb="36">
      <t>スウネン</t>
    </rPh>
    <rPh sb="40" eb="42">
      <t>ゼンゴ</t>
    </rPh>
    <rPh sb="43" eb="45">
      <t>スイイ</t>
    </rPh>
    <rPh sb="50" eb="52">
      <t>クロジ</t>
    </rPh>
    <rPh sb="53" eb="54">
      <t>シメ</t>
    </rPh>
    <rPh sb="61" eb="62">
      <t>イタ</t>
    </rPh>
    <rPh sb="121" eb="123">
      <t>キギョウ</t>
    </rPh>
    <rPh sb="123" eb="124">
      <t>サイ</t>
    </rPh>
    <rPh sb="124" eb="126">
      <t>ザンダカ</t>
    </rPh>
    <rPh sb="126" eb="127">
      <t>タイ</t>
    </rPh>
    <rPh sb="127" eb="129">
      <t>ジギョウ</t>
    </rPh>
    <rPh sb="129" eb="131">
      <t>キボ</t>
    </rPh>
    <rPh sb="131" eb="133">
      <t>ヒリツ</t>
    </rPh>
    <rPh sb="135" eb="137">
      <t>ルイジ</t>
    </rPh>
    <rPh sb="137" eb="139">
      <t>ダンタイ</t>
    </rPh>
    <rPh sb="140" eb="142">
      <t>ゼンコク</t>
    </rPh>
    <rPh sb="143" eb="145">
      <t>ヘイキン</t>
    </rPh>
    <rPh sb="147" eb="148">
      <t>ヒク</t>
    </rPh>
    <rPh sb="148" eb="150">
      <t>スイジュン</t>
    </rPh>
    <rPh sb="151" eb="152">
      <t>タモ</t>
    </rPh>
    <rPh sb="161" eb="163">
      <t>キョウヨウ</t>
    </rPh>
    <rPh sb="163" eb="165">
      <t>カイシ</t>
    </rPh>
    <rPh sb="167" eb="169">
      <t>ジカン</t>
    </rPh>
    <rPh sb="170" eb="172">
      <t>ケイカ</t>
    </rPh>
    <rPh sb="174" eb="176">
      <t>キギョウ</t>
    </rPh>
    <rPh sb="176" eb="177">
      <t>サイ</t>
    </rPh>
    <rPh sb="178" eb="180">
      <t>ショウカン</t>
    </rPh>
    <rPh sb="181" eb="183">
      <t>ジュンチョウ</t>
    </rPh>
    <rPh sb="184" eb="185">
      <t>スス</t>
    </rPh>
    <rPh sb="192" eb="193">
      <t>カンガ</t>
    </rPh>
    <rPh sb="198" eb="200">
      <t>オスイ</t>
    </rPh>
    <rPh sb="200" eb="202">
      <t>ショリ</t>
    </rPh>
    <rPh sb="202" eb="204">
      <t>ゲンカ</t>
    </rPh>
    <rPh sb="210" eb="212">
      <t>ルイジ</t>
    </rPh>
    <rPh sb="212" eb="214">
      <t>ダンタイ</t>
    </rPh>
    <rPh sb="215" eb="218">
      <t>ヘイキンチ</t>
    </rPh>
    <rPh sb="219" eb="221">
      <t>シタマワ</t>
    </rPh>
    <rPh sb="226" eb="230">
      <t>ユウシュウスイリョウ</t>
    </rPh>
    <rPh sb="233" eb="234">
      <t>ヨコ</t>
    </rPh>
    <rPh sb="237" eb="239">
      <t>スイイ</t>
    </rPh>
    <rPh sb="246" eb="248">
      <t>コンゴ</t>
    </rPh>
    <rPh sb="249" eb="252">
      <t>ドウテイド</t>
    </rPh>
    <rPh sb="253" eb="255">
      <t>スウチ</t>
    </rPh>
    <rPh sb="256" eb="258">
      <t>スイイ</t>
    </rPh>
    <rPh sb="263" eb="265">
      <t>ミコ</t>
    </rPh>
    <rPh sb="271" eb="273">
      <t>シセツ</t>
    </rPh>
    <rPh sb="273" eb="275">
      <t>リヨウ</t>
    </rPh>
    <rPh sb="275" eb="276">
      <t>リツ</t>
    </rPh>
    <rPh sb="279" eb="280">
      <t>ネン</t>
    </rPh>
    <rPh sb="280" eb="281">
      <t>ジャク</t>
    </rPh>
    <rPh sb="281" eb="282">
      <t>ヨコ</t>
    </rPh>
    <rPh sb="285" eb="287">
      <t>ジョウタイ</t>
    </rPh>
    <rPh sb="288" eb="289">
      <t>ツヅ</t>
    </rPh>
    <rPh sb="310" eb="312">
      <t>スイリョウ</t>
    </rPh>
    <rPh sb="362" eb="365">
      <t>スイセンカ</t>
    </rPh>
    <rPh sb="365" eb="366">
      <t>リツ</t>
    </rPh>
    <rPh sb="367" eb="369">
      <t>レイネン</t>
    </rPh>
    <rPh sb="369" eb="371">
      <t>ビゾウ</t>
    </rPh>
    <rPh sb="376" eb="378">
      <t>ルイジ</t>
    </rPh>
    <rPh sb="378" eb="380">
      <t>ダンタイ</t>
    </rPh>
    <rPh sb="383" eb="384">
      <t>タカ</t>
    </rPh>
    <rPh sb="385" eb="387">
      <t>スイジュン</t>
    </rPh>
    <rPh sb="395" eb="398">
      <t>スイセンカ</t>
    </rPh>
    <rPh sb="398" eb="400">
      <t>フキュウ</t>
    </rPh>
    <rPh sb="400" eb="402">
      <t>カツドウ</t>
    </rPh>
    <rPh sb="406" eb="407">
      <t>キ</t>
    </rPh>
    <rPh sb="408" eb="409">
      <t>ト</t>
    </rPh>
    <rPh sb="410" eb="412">
      <t>チョウサ</t>
    </rPh>
    <rPh sb="417" eb="420">
      <t>スイセンカ</t>
    </rPh>
    <rPh sb="420" eb="422">
      <t>コウジ</t>
    </rPh>
    <rPh sb="423" eb="425">
      <t>コンナン</t>
    </rPh>
    <rPh sb="428" eb="430">
      <t>ソウトウ</t>
    </rPh>
    <rPh sb="431" eb="433">
      <t>リユウ</t>
    </rPh>
    <rPh sb="434" eb="435">
      <t>ユウ</t>
    </rPh>
    <rPh sb="445" eb="447">
      <t>ソンザイ</t>
    </rPh>
    <rPh sb="452" eb="454">
      <t>ハアク</t>
    </rPh>
    <rPh sb="459" eb="461">
      <t>コンゴ</t>
    </rPh>
    <rPh sb="461" eb="463">
      <t>オオハバ</t>
    </rPh>
    <rPh sb="464" eb="466">
      <t>ゾウカ</t>
    </rPh>
    <rPh sb="467" eb="469">
      <t>ミコ</t>
    </rPh>
    <rPh sb="475" eb="476">
      <t>オモ</t>
    </rPh>
    <phoneticPr fontId="4"/>
  </si>
  <si>
    <t>　供用開始から３０年以上が経過し、施設の物理的・機能的な老朽化が進んだため、長寿命化計画に基づいて計画的に工事を実施している。処理場、ポンプ場及びマンホールポンプの改築更新工事については令和２年度まで実施する。
　管渠については、改善率が低い水準にある。管渠改善が遅れている要因には、これまで処理場等の改築更新を進めていたことや、ストックマネジメント計画が未策定であることが挙げられる。現在は陥没等発生後の事後保全工事に止まっているが、令和２年度にはストックマネジメント計画を策定する予定なので、今後はこれに基づいて対策を講じていくこととなり、率の改善が見込まれる。</t>
    <rPh sb="1" eb="3">
      <t>キョウヨウ</t>
    </rPh>
    <rPh sb="3" eb="5">
      <t>カイシ</t>
    </rPh>
    <rPh sb="9" eb="12">
      <t>ネンイジョウ</t>
    </rPh>
    <rPh sb="13" eb="15">
      <t>ケイカ</t>
    </rPh>
    <rPh sb="17" eb="19">
      <t>シセツ</t>
    </rPh>
    <rPh sb="20" eb="23">
      <t>ブツリテキ</t>
    </rPh>
    <rPh sb="24" eb="27">
      <t>キノウテキ</t>
    </rPh>
    <rPh sb="28" eb="31">
      <t>ロウキュウカ</t>
    </rPh>
    <rPh sb="32" eb="33">
      <t>スス</t>
    </rPh>
    <rPh sb="38" eb="42">
      <t>チョウジュミョウカ</t>
    </rPh>
    <rPh sb="42" eb="44">
      <t>ケイカク</t>
    </rPh>
    <rPh sb="45" eb="46">
      <t>モト</t>
    </rPh>
    <rPh sb="49" eb="52">
      <t>ケイカクテキ</t>
    </rPh>
    <rPh sb="53" eb="55">
      <t>コウジ</t>
    </rPh>
    <rPh sb="56" eb="58">
      <t>ジッシ</t>
    </rPh>
    <rPh sb="63" eb="65">
      <t>ショリ</t>
    </rPh>
    <rPh sb="65" eb="66">
      <t>ジョウ</t>
    </rPh>
    <rPh sb="70" eb="71">
      <t>ジョウ</t>
    </rPh>
    <rPh sb="71" eb="72">
      <t>オヨ</t>
    </rPh>
    <rPh sb="82" eb="84">
      <t>カイチク</t>
    </rPh>
    <rPh sb="84" eb="86">
      <t>コウシン</t>
    </rPh>
    <rPh sb="86" eb="88">
      <t>コウジ</t>
    </rPh>
    <rPh sb="93" eb="95">
      <t>レイワ</t>
    </rPh>
    <rPh sb="96" eb="97">
      <t>ネン</t>
    </rPh>
    <rPh sb="97" eb="98">
      <t>ド</t>
    </rPh>
    <rPh sb="100" eb="102">
      <t>ジッシ</t>
    </rPh>
    <rPh sb="107" eb="109">
      <t>カンキョ</t>
    </rPh>
    <rPh sb="115" eb="117">
      <t>カイゼン</t>
    </rPh>
    <rPh sb="117" eb="118">
      <t>リツ</t>
    </rPh>
    <rPh sb="127" eb="129">
      <t>カンキョ</t>
    </rPh>
    <rPh sb="129" eb="131">
      <t>カイゼン</t>
    </rPh>
    <rPh sb="132" eb="133">
      <t>オク</t>
    </rPh>
    <rPh sb="137" eb="139">
      <t>ヨウイン</t>
    </rPh>
    <rPh sb="146" eb="148">
      <t>ショリ</t>
    </rPh>
    <rPh sb="148" eb="149">
      <t>ジョウ</t>
    </rPh>
    <rPh sb="149" eb="150">
      <t>トウ</t>
    </rPh>
    <rPh sb="151" eb="153">
      <t>カイチク</t>
    </rPh>
    <rPh sb="153" eb="155">
      <t>コウシン</t>
    </rPh>
    <rPh sb="156" eb="157">
      <t>スス</t>
    </rPh>
    <rPh sb="175" eb="177">
      <t>ケイカク</t>
    </rPh>
    <rPh sb="178" eb="179">
      <t>ミ</t>
    </rPh>
    <rPh sb="179" eb="181">
      <t>サクテイ</t>
    </rPh>
    <rPh sb="187" eb="188">
      <t>ア</t>
    </rPh>
    <rPh sb="193" eb="195">
      <t>ゲンザイ</t>
    </rPh>
    <rPh sb="196" eb="198">
      <t>カンボツ</t>
    </rPh>
    <rPh sb="198" eb="199">
      <t>トウ</t>
    </rPh>
    <rPh sb="199" eb="201">
      <t>ハッセイ</t>
    </rPh>
    <rPh sb="201" eb="202">
      <t>アト</t>
    </rPh>
    <rPh sb="203" eb="205">
      <t>ジゴ</t>
    </rPh>
    <rPh sb="205" eb="207">
      <t>ホゼン</t>
    </rPh>
    <rPh sb="207" eb="209">
      <t>コウジ</t>
    </rPh>
    <rPh sb="210" eb="211">
      <t>トド</t>
    </rPh>
    <rPh sb="238" eb="240">
      <t>サクテイ</t>
    </rPh>
    <rPh sb="242" eb="244">
      <t>ヨテイ</t>
    </rPh>
    <rPh sb="248" eb="250">
      <t>コンゴ</t>
    </rPh>
    <rPh sb="254" eb="255">
      <t>モト</t>
    </rPh>
    <rPh sb="258" eb="260">
      <t>タイサク</t>
    </rPh>
    <rPh sb="261" eb="262">
      <t>コウ</t>
    </rPh>
    <rPh sb="272" eb="273">
      <t>リツ</t>
    </rPh>
    <rPh sb="274" eb="276">
      <t>カイゼン</t>
    </rPh>
    <rPh sb="277" eb="279">
      <t>ミコ</t>
    </rPh>
    <phoneticPr fontId="4"/>
  </si>
  <si>
    <t xml:space="preserve">　東金市の公共下水道事業の経営状況は、比較的良好であると考える。使用料単価は約１５０円／㎥で十分な水準であり、経費回収率も、１００％には至っていないが高水準を維持している。
　令和２年度から法適用企業へと移行したことにより経営状況が明確になることから、より詳細なデータを得ることで経営戦略の策定や料金改定の算定に利用することを考えている。
</t>
    <rPh sb="19" eb="22">
      <t>ヒカクテキ</t>
    </rPh>
    <rPh sb="22" eb="24">
      <t>リョウコウ</t>
    </rPh>
    <rPh sb="28" eb="29">
      <t>カンガ</t>
    </rPh>
    <rPh sb="32" eb="35">
      <t>シヨウリョウ</t>
    </rPh>
    <rPh sb="35" eb="37">
      <t>タンカ</t>
    </rPh>
    <rPh sb="38" eb="39">
      <t>ヤク</t>
    </rPh>
    <rPh sb="42" eb="43">
      <t>エン</t>
    </rPh>
    <rPh sb="46" eb="48">
      <t>ジュウブン</t>
    </rPh>
    <rPh sb="49" eb="51">
      <t>スイジュン</t>
    </rPh>
    <rPh sb="68" eb="69">
      <t>イタ</t>
    </rPh>
    <rPh sb="88" eb="90">
      <t>レイワ</t>
    </rPh>
    <rPh sb="95" eb="96">
      <t>ホウ</t>
    </rPh>
    <rPh sb="96" eb="98">
      <t>テキヨウ</t>
    </rPh>
    <rPh sb="98" eb="100">
      <t>キギョウ</t>
    </rPh>
    <rPh sb="102" eb="104">
      <t>イコウ</t>
    </rPh>
    <rPh sb="142" eb="144">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</si>
</sst>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0.02</c:v>
                </c:pt>
                <c:pt idx="1">
                  <c:v>0.03</c:v>
                </c:pt>
                <c:pt idx="2">
                  <c:v>0.01</c:v>
                </c:pt>
                <c:pt idx="3" formatCode="#,##0.00;&quot;△&quot;#,##0.00">
                  <c:v>0</c:v>
                </c:pt>
                <c:pt idx="4" formatCode="#,##0.00;&quot;△&quot;#,##0.00">
                  <c:v>0</c:v>
                </c:pt>
              </c:numCache>
            </c:numRef>
          </c:val>
          <c:extLst>
            <c:ext xmlns:c16="http://schemas.microsoft.com/office/drawing/2014/chart" uri="{C3380CC4-5D6E-409C-BE32-E72D297353CC}">
              <c16:uniqueId val="{00000000-1EA8-4533-A919-8378EAC3D833}"/>
            </c:ext>
          </c:extLst>
        </c:ser>
        <c:dLbls>
          <c:showLegendKey val="0"/>
          <c:showVal val="0"/>
          <c:showCatName val="0"/>
          <c:showSerName val="0"/>
          <c:showPercent val="0"/>
          <c:showBubbleSize val="0"/>
        </c:dLbls>
        <c:gapWidth val="150"/>
        <c:axId val="583271344"/>
        <c:axId val="58328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1EA8-4533-A919-8378EAC3D833}"/>
            </c:ext>
          </c:extLst>
        </c:ser>
        <c:dLbls>
          <c:showLegendKey val="0"/>
          <c:showVal val="0"/>
          <c:showCatName val="0"/>
          <c:showSerName val="0"/>
          <c:showPercent val="0"/>
          <c:showBubbleSize val="0"/>
        </c:dLbls>
        <c:marker val="1"/>
        <c:smooth val="0"/>
        <c:axId val="583271344"/>
        <c:axId val="583283104"/>
      </c:lineChart>
      <c:dateAx>
        <c:axId val="583271344"/>
        <c:scaling>
          <c:orientation val="minMax"/>
        </c:scaling>
        <c:delete val="1"/>
        <c:axPos val="b"/>
        <c:numFmt formatCode="&quot;H&quot;yy" sourceLinked="1"/>
        <c:majorTickMark val="none"/>
        <c:minorTickMark val="none"/>
        <c:tickLblPos val="none"/>
        <c:crossAx val="583283104"/>
        <c:crosses val="autoZero"/>
        <c:auto val="1"/>
        <c:lblOffset val="100"/>
        <c:baseTimeUnit val="years"/>
      </c:dateAx>
      <c:valAx>
        <c:axId val="5832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7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59.54</c:v>
                </c:pt>
                <c:pt idx="1">
                  <c:v>57.62</c:v>
                </c:pt>
                <c:pt idx="2">
                  <c:v>58</c:v>
                </c:pt>
                <c:pt idx="3">
                  <c:v>57.02</c:v>
                </c:pt>
                <c:pt idx="4">
                  <c:v>59.47</c:v>
                </c:pt>
              </c:numCache>
            </c:numRef>
          </c:val>
          <c:extLst>
            <c:ext xmlns:c16="http://schemas.microsoft.com/office/drawing/2014/chart" uri="{C3380CC4-5D6E-409C-BE32-E72D297353CC}">
              <c16:uniqueId val="{00000000-BB1A-4EE2-AC58-FBD8FDD6789E}"/>
            </c:ext>
          </c:extLst>
        </c:ser>
        <c:dLbls>
          <c:showLegendKey val="0"/>
          <c:showVal val="0"/>
          <c:showCatName val="0"/>
          <c:showSerName val="0"/>
          <c:showPercent val="0"/>
          <c:showBubbleSize val="0"/>
        </c:dLbls>
        <c:gapWidth val="150"/>
        <c:axId val="580766488"/>
        <c:axId val="58075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BB1A-4EE2-AC58-FBD8FDD6789E}"/>
            </c:ext>
          </c:extLst>
        </c:ser>
        <c:dLbls>
          <c:showLegendKey val="0"/>
          <c:showVal val="0"/>
          <c:showCatName val="0"/>
          <c:showSerName val="0"/>
          <c:showPercent val="0"/>
          <c:showBubbleSize val="0"/>
        </c:dLbls>
        <c:marker val="1"/>
        <c:smooth val="0"/>
        <c:axId val="580766488"/>
        <c:axId val="580755904"/>
      </c:lineChart>
      <c:dateAx>
        <c:axId val="580766488"/>
        <c:scaling>
          <c:orientation val="minMax"/>
        </c:scaling>
        <c:delete val="1"/>
        <c:axPos val="b"/>
        <c:numFmt formatCode="&quot;H&quot;yy" sourceLinked="1"/>
        <c:majorTickMark val="none"/>
        <c:minorTickMark val="none"/>
        <c:tickLblPos val="none"/>
        <c:crossAx val="580755904"/>
        <c:crosses val="autoZero"/>
        <c:auto val="1"/>
        <c:lblOffset val="100"/>
        <c:baseTimeUnit val="years"/>
      </c:dateAx>
      <c:valAx>
        <c:axId val="5807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6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90.44</c:v>
                </c:pt>
                <c:pt idx="1">
                  <c:v>90.74</c:v>
                </c:pt>
                <c:pt idx="2">
                  <c:v>91</c:v>
                </c:pt>
                <c:pt idx="3">
                  <c:v>91.15</c:v>
                </c:pt>
                <c:pt idx="4">
                  <c:v>91.37</c:v>
                </c:pt>
              </c:numCache>
            </c:numRef>
          </c:val>
          <c:extLst>
            <c:ext xmlns:c16="http://schemas.microsoft.com/office/drawing/2014/chart" uri="{C3380CC4-5D6E-409C-BE32-E72D297353CC}">
              <c16:uniqueId val="{00000000-3768-4A7C-9564-A9086FAEE954}"/>
            </c:ext>
          </c:extLst>
        </c:ser>
        <c:dLbls>
          <c:showLegendKey val="0"/>
          <c:showVal val="0"/>
          <c:showCatName val="0"/>
          <c:showSerName val="0"/>
          <c:showPercent val="0"/>
          <c:showBubbleSize val="0"/>
        </c:dLbls>
        <c:gapWidth val="150"/>
        <c:axId val="580758648"/>
        <c:axId val="5807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3768-4A7C-9564-A9086FAEE954}"/>
            </c:ext>
          </c:extLst>
        </c:ser>
        <c:dLbls>
          <c:showLegendKey val="0"/>
          <c:showVal val="0"/>
          <c:showCatName val="0"/>
          <c:showSerName val="0"/>
          <c:showPercent val="0"/>
          <c:showBubbleSize val="0"/>
        </c:dLbls>
        <c:marker val="1"/>
        <c:smooth val="0"/>
        <c:axId val="580758648"/>
        <c:axId val="580759040"/>
      </c:lineChart>
      <c:dateAx>
        <c:axId val="580758648"/>
        <c:scaling>
          <c:orientation val="minMax"/>
        </c:scaling>
        <c:delete val="1"/>
        <c:axPos val="b"/>
        <c:numFmt formatCode="&quot;H&quot;yy" sourceLinked="1"/>
        <c:majorTickMark val="none"/>
        <c:minorTickMark val="none"/>
        <c:tickLblPos val="none"/>
        <c:crossAx val="580759040"/>
        <c:crosses val="autoZero"/>
        <c:auto val="1"/>
        <c:lblOffset val="100"/>
        <c:baseTimeUnit val="years"/>
      </c:dateAx>
      <c:valAx>
        <c:axId val="5807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5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86.03</c:v>
                </c:pt>
                <c:pt idx="1">
                  <c:v>82.88</c:v>
                </c:pt>
                <c:pt idx="2">
                  <c:v>80.38</c:v>
                </c:pt>
                <c:pt idx="3">
                  <c:v>84.1</c:v>
                </c:pt>
                <c:pt idx="4">
                  <c:v>79.44</c:v>
                </c:pt>
              </c:numCache>
            </c:numRef>
          </c:val>
          <c:extLst>
            <c:ext xmlns:c16="http://schemas.microsoft.com/office/drawing/2014/chart" uri="{C3380CC4-5D6E-409C-BE32-E72D297353CC}">
              <c16:uniqueId val="{00000000-CB9E-45F9-BBD6-9832F9E4EFB5}"/>
            </c:ext>
          </c:extLst>
        </c:ser>
        <c:dLbls>
          <c:showLegendKey val="0"/>
          <c:showVal val="0"/>
          <c:showCatName val="0"/>
          <c:showSerName val="0"/>
          <c:showPercent val="0"/>
          <c:showBubbleSize val="0"/>
        </c:dLbls>
        <c:gapWidth val="150"/>
        <c:axId val="583285456"/>
        <c:axId val="58328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9E-45F9-BBD6-9832F9E4EFB5}"/>
            </c:ext>
          </c:extLst>
        </c:ser>
        <c:dLbls>
          <c:showLegendKey val="0"/>
          <c:showVal val="0"/>
          <c:showCatName val="0"/>
          <c:showSerName val="0"/>
          <c:showPercent val="0"/>
          <c:showBubbleSize val="0"/>
        </c:dLbls>
        <c:marker val="1"/>
        <c:smooth val="0"/>
        <c:axId val="583285456"/>
        <c:axId val="583282712"/>
      </c:lineChart>
      <c:dateAx>
        <c:axId val="583285456"/>
        <c:scaling>
          <c:orientation val="minMax"/>
        </c:scaling>
        <c:delete val="1"/>
        <c:axPos val="b"/>
        <c:numFmt formatCode="&quot;H&quot;yy" sourceLinked="1"/>
        <c:majorTickMark val="none"/>
        <c:minorTickMark val="none"/>
        <c:tickLblPos val="none"/>
        <c:crossAx val="583282712"/>
        <c:crosses val="autoZero"/>
        <c:auto val="1"/>
        <c:lblOffset val="100"/>
        <c:baseTimeUnit val="years"/>
      </c:dateAx>
      <c:valAx>
        <c:axId val="58328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8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5-4BFE-BB82-A06FD1A547DE}"/>
            </c:ext>
          </c:extLst>
        </c:ser>
        <c:dLbls>
          <c:showLegendKey val="0"/>
          <c:showVal val="0"/>
          <c:showCatName val="0"/>
          <c:showSerName val="0"/>
          <c:showPercent val="0"/>
          <c:showBubbleSize val="0"/>
        </c:dLbls>
        <c:gapWidth val="150"/>
        <c:axId val="583283888"/>
        <c:axId val="58328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5-4BFE-BB82-A06FD1A547DE}"/>
            </c:ext>
          </c:extLst>
        </c:ser>
        <c:dLbls>
          <c:showLegendKey val="0"/>
          <c:showVal val="0"/>
          <c:showCatName val="0"/>
          <c:showSerName val="0"/>
          <c:showPercent val="0"/>
          <c:showBubbleSize val="0"/>
        </c:dLbls>
        <c:marker val="1"/>
        <c:smooth val="0"/>
        <c:axId val="583283888"/>
        <c:axId val="583284280"/>
      </c:lineChart>
      <c:dateAx>
        <c:axId val="583283888"/>
        <c:scaling>
          <c:orientation val="minMax"/>
        </c:scaling>
        <c:delete val="1"/>
        <c:axPos val="b"/>
        <c:numFmt formatCode="&quot;H&quot;yy" sourceLinked="1"/>
        <c:majorTickMark val="none"/>
        <c:minorTickMark val="none"/>
        <c:tickLblPos val="none"/>
        <c:crossAx val="583284280"/>
        <c:crosses val="autoZero"/>
        <c:auto val="1"/>
        <c:lblOffset val="100"/>
        <c:baseTimeUnit val="years"/>
      </c:dateAx>
      <c:valAx>
        <c:axId val="58328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8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15-4CE0-9875-CA64F170806A}"/>
            </c:ext>
          </c:extLst>
        </c:ser>
        <c:dLbls>
          <c:showLegendKey val="0"/>
          <c:showVal val="0"/>
          <c:showCatName val="0"/>
          <c:showSerName val="0"/>
          <c:showPercent val="0"/>
          <c:showBubbleSize val="0"/>
        </c:dLbls>
        <c:gapWidth val="150"/>
        <c:axId val="583286240"/>
        <c:axId val="58327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15-4CE0-9875-CA64F170806A}"/>
            </c:ext>
          </c:extLst>
        </c:ser>
        <c:dLbls>
          <c:showLegendKey val="0"/>
          <c:showVal val="0"/>
          <c:showCatName val="0"/>
          <c:showSerName val="0"/>
          <c:showPercent val="0"/>
          <c:showBubbleSize val="0"/>
        </c:dLbls>
        <c:marker val="1"/>
        <c:smooth val="0"/>
        <c:axId val="583286240"/>
        <c:axId val="583279576"/>
      </c:lineChart>
      <c:dateAx>
        <c:axId val="583286240"/>
        <c:scaling>
          <c:orientation val="minMax"/>
        </c:scaling>
        <c:delete val="1"/>
        <c:axPos val="b"/>
        <c:numFmt formatCode="&quot;H&quot;yy" sourceLinked="1"/>
        <c:majorTickMark val="none"/>
        <c:minorTickMark val="none"/>
        <c:tickLblPos val="none"/>
        <c:crossAx val="583279576"/>
        <c:crosses val="autoZero"/>
        <c:auto val="1"/>
        <c:lblOffset val="100"/>
        <c:baseTimeUnit val="years"/>
      </c:dateAx>
      <c:valAx>
        <c:axId val="58327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4C-4926-8D1F-55B6C62B3788}"/>
            </c:ext>
          </c:extLst>
        </c:ser>
        <c:dLbls>
          <c:showLegendKey val="0"/>
          <c:showVal val="0"/>
          <c:showCatName val="0"/>
          <c:showSerName val="0"/>
          <c:showPercent val="0"/>
          <c:showBubbleSize val="0"/>
        </c:dLbls>
        <c:gapWidth val="150"/>
        <c:axId val="583280360"/>
        <c:axId val="58328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4C-4926-8D1F-55B6C62B3788}"/>
            </c:ext>
          </c:extLst>
        </c:ser>
        <c:dLbls>
          <c:showLegendKey val="0"/>
          <c:showVal val="0"/>
          <c:showCatName val="0"/>
          <c:showSerName val="0"/>
          <c:showPercent val="0"/>
          <c:showBubbleSize val="0"/>
        </c:dLbls>
        <c:marker val="1"/>
        <c:smooth val="0"/>
        <c:axId val="583280360"/>
        <c:axId val="583280752"/>
      </c:lineChart>
      <c:dateAx>
        <c:axId val="583280360"/>
        <c:scaling>
          <c:orientation val="minMax"/>
        </c:scaling>
        <c:delete val="1"/>
        <c:axPos val="b"/>
        <c:numFmt formatCode="&quot;H&quot;yy" sourceLinked="1"/>
        <c:majorTickMark val="none"/>
        <c:minorTickMark val="none"/>
        <c:tickLblPos val="none"/>
        <c:crossAx val="583280752"/>
        <c:crosses val="autoZero"/>
        <c:auto val="1"/>
        <c:lblOffset val="100"/>
        <c:baseTimeUnit val="years"/>
      </c:dateAx>
      <c:valAx>
        <c:axId val="58328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8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7-455B-842D-9E89AF01F88D}"/>
            </c:ext>
          </c:extLst>
        </c:ser>
        <c:dLbls>
          <c:showLegendKey val="0"/>
          <c:showVal val="0"/>
          <c:showCatName val="0"/>
          <c:showSerName val="0"/>
          <c:showPercent val="0"/>
          <c:showBubbleSize val="0"/>
        </c:dLbls>
        <c:gapWidth val="150"/>
        <c:axId val="580760216"/>
        <c:axId val="5807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7-455B-842D-9E89AF01F88D}"/>
            </c:ext>
          </c:extLst>
        </c:ser>
        <c:dLbls>
          <c:showLegendKey val="0"/>
          <c:showVal val="0"/>
          <c:showCatName val="0"/>
          <c:showSerName val="0"/>
          <c:showPercent val="0"/>
          <c:showBubbleSize val="0"/>
        </c:dLbls>
        <c:marker val="1"/>
        <c:smooth val="0"/>
        <c:axId val="580760216"/>
        <c:axId val="580765312"/>
      </c:lineChart>
      <c:dateAx>
        <c:axId val="580760216"/>
        <c:scaling>
          <c:orientation val="minMax"/>
        </c:scaling>
        <c:delete val="1"/>
        <c:axPos val="b"/>
        <c:numFmt formatCode="&quot;H&quot;yy" sourceLinked="1"/>
        <c:majorTickMark val="none"/>
        <c:minorTickMark val="none"/>
        <c:tickLblPos val="none"/>
        <c:crossAx val="580765312"/>
        <c:crosses val="autoZero"/>
        <c:auto val="1"/>
        <c:lblOffset val="100"/>
        <c:baseTimeUnit val="years"/>
      </c:dateAx>
      <c:valAx>
        <c:axId val="5807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6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135.1</c:v>
                </c:pt>
                <c:pt idx="1">
                  <c:v>265.02</c:v>
                </c:pt>
                <c:pt idx="2">
                  <c:v>287.44</c:v>
                </c:pt>
                <c:pt idx="3">
                  <c:v>230.71</c:v>
                </c:pt>
                <c:pt idx="4">
                  <c:v>250.94</c:v>
                </c:pt>
              </c:numCache>
            </c:numRef>
          </c:val>
          <c:extLst>
            <c:ext xmlns:c16="http://schemas.microsoft.com/office/drawing/2014/chart" uri="{C3380CC4-5D6E-409C-BE32-E72D297353CC}">
              <c16:uniqueId val="{00000000-A926-41BA-9257-02E16296D40C}"/>
            </c:ext>
          </c:extLst>
        </c:ser>
        <c:dLbls>
          <c:showLegendKey val="0"/>
          <c:showVal val="0"/>
          <c:showCatName val="0"/>
          <c:showSerName val="0"/>
          <c:showPercent val="0"/>
          <c:showBubbleSize val="0"/>
        </c:dLbls>
        <c:gapWidth val="150"/>
        <c:axId val="580756296"/>
        <c:axId val="58075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A926-41BA-9257-02E16296D40C}"/>
            </c:ext>
          </c:extLst>
        </c:ser>
        <c:dLbls>
          <c:showLegendKey val="0"/>
          <c:showVal val="0"/>
          <c:showCatName val="0"/>
          <c:showSerName val="0"/>
          <c:showPercent val="0"/>
          <c:showBubbleSize val="0"/>
        </c:dLbls>
        <c:marker val="1"/>
        <c:smooth val="0"/>
        <c:axId val="580756296"/>
        <c:axId val="580755512"/>
      </c:lineChart>
      <c:dateAx>
        <c:axId val="580756296"/>
        <c:scaling>
          <c:orientation val="minMax"/>
        </c:scaling>
        <c:delete val="1"/>
        <c:axPos val="b"/>
        <c:numFmt formatCode="&quot;H&quot;yy" sourceLinked="1"/>
        <c:majorTickMark val="none"/>
        <c:minorTickMark val="none"/>
        <c:tickLblPos val="none"/>
        <c:crossAx val="580755512"/>
        <c:crosses val="autoZero"/>
        <c:auto val="1"/>
        <c:lblOffset val="100"/>
        <c:baseTimeUnit val="years"/>
      </c:dateAx>
      <c:valAx>
        <c:axId val="58075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5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93.49</c:v>
                </c:pt>
                <c:pt idx="1">
                  <c:v>97.05</c:v>
                </c:pt>
                <c:pt idx="2">
                  <c:v>92.41</c:v>
                </c:pt>
                <c:pt idx="3">
                  <c:v>97.23</c:v>
                </c:pt>
                <c:pt idx="4">
                  <c:v>98.61</c:v>
                </c:pt>
              </c:numCache>
            </c:numRef>
          </c:val>
          <c:extLst>
            <c:ext xmlns:c16="http://schemas.microsoft.com/office/drawing/2014/chart" uri="{C3380CC4-5D6E-409C-BE32-E72D297353CC}">
              <c16:uniqueId val="{00000000-27F0-43DF-AD01-335D3FBE7050}"/>
            </c:ext>
          </c:extLst>
        </c:ser>
        <c:dLbls>
          <c:showLegendKey val="0"/>
          <c:showVal val="0"/>
          <c:showCatName val="0"/>
          <c:showSerName val="0"/>
          <c:showPercent val="0"/>
          <c:showBubbleSize val="0"/>
        </c:dLbls>
        <c:gapWidth val="150"/>
        <c:axId val="580767272"/>
        <c:axId val="58076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27F0-43DF-AD01-335D3FBE7050}"/>
            </c:ext>
          </c:extLst>
        </c:ser>
        <c:dLbls>
          <c:showLegendKey val="0"/>
          <c:showVal val="0"/>
          <c:showCatName val="0"/>
          <c:showSerName val="0"/>
          <c:showPercent val="0"/>
          <c:showBubbleSize val="0"/>
        </c:dLbls>
        <c:marker val="1"/>
        <c:smooth val="0"/>
        <c:axId val="580767272"/>
        <c:axId val="580761392"/>
      </c:lineChart>
      <c:dateAx>
        <c:axId val="580767272"/>
        <c:scaling>
          <c:orientation val="minMax"/>
        </c:scaling>
        <c:delete val="1"/>
        <c:axPos val="b"/>
        <c:numFmt formatCode="&quot;H&quot;yy" sourceLinked="1"/>
        <c:majorTickMark val="none"/>
        <c:minorTickMark val="none"/>
        <c:tickLblPos val="none"/>
        <c:crossAx val="580761392"/>
        <c:crosses val="autoZero"/>
        <c:auto val="1"/>
        <c:lblOffset val="100"/>
        <c:baseTimeUnit val="years"/>
      </c:dateAx>
      <c:valAx>
        <c:axId val="58076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6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172.92</c:v>
                </c:pt>
                <c:pt idx="1">
                  <c:v>166.67</c:v>
                </c:pt>
                <c:pt idx="2">
                  <c:v>174.29</c:v>
                </c:pt>
                <c:pt idx="3">
                  <c:v>166.32</c:v>
                </c:pt>
                <c:pt idx="4">
                  <c:v>151.66999999999999</c:v>
                </c:pt>
              </c:numCache>
            </c:numRef>
          </c:val>
          <c:extLst>
            <c:ext xmlns:c16="http://schemas.microsoft.com/office/drawing/2014/chart" uri="{C3380CC4-5D6E-409C-BE32-E72D297353CC}">
              <c16:uniqueId val="{00000000-4C0F-494A-A833-7FEC534091A7}"/>
            </c:ext>
          </c:extLst>
        </c:ser>
        <c:dLbls>
          <c:showLegendKey val="0"/>
          <c:showVal val="0"/>
          <c:showCatName val="0"/>
          <c:showSerName val="0"/>
          <c:showPercent val="0"/>
          <c:showBubbleSize val="0"/>
        </c:dLbls>
        <c:gapWidth val="150"/>
        <c:axId val="580758256"/>
        <c:axId val="58076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4C0F-494A-A833-7FEC534091A7}"/>
            </c:ext>
          </c:extLst>
        </c:ser>
        <c:dLbls>
          <c:showLegendKey val="0"/>
          <c:showVal val="0"/>
          <c:showCatName val="0"/>
          <c:showSerName val="0"/>
          <c:showPercent val="0"/>
          <c:showBubbleSize val="0"/>
        </c:dLbls>
        <c:marker val="1"/>
        <c:smooth val="0"/>
        <c:axId val="580758256"/>
        <c:axId val="580764136"/>
      </c:lineChart>
      <c:dateAx>
        <c:axId val="580758256"/>
        <c:scaling>
          <c:orientation val="minMax"/>
        </c:scaling>
        <c:delete val="1"/>
        <c:axPos val="b"/>
        <c:numFmt formatCode="&quot;H&quot;yy" sourceLinked="1"/>
        <c:majorTickMark val="none"/>
        <c:minorTickMark val="none"/>
        <c:tickLblPos val="none"/>
        <c:crossAx val="580764136"/>
        <c:crosses val="autoZero"/>
        <c:auto val="1"/>
        <c:lblOffset val="100"/>
        <c:baseTimeUnit val="years"/>
      </c:dateAx>
      <c:valAx>
        <c:axId val="58076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75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東金市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58484</v>
      </c>
      <c r="AM8" s="69"/>
      <c r="AN8" s="69"/>
      <c r="AO8" s="69"/>
      <c r="AP8" s="69"/>
      <c r="AQ8" s="69"/>
      <c r="AR8" s="69"/>
      <c r="AS8" s="69"/>
      <c r="AT8" s="68">
        <f>データ!T6</f>
        <v>89.12</v>
      </c>
      <c r="AU8" s="68"/>
      <c r="AV8" s="68"/>
      <c r="AW8" s="68"/>
      <c r="AX8" s="68"/>
      <c r="AY8" s="68"/>
      <c r="AZ8" s="68"/>
      <c r="BA8" s="68"/>
      <c r="BB8" s="68">
        <f>データ!U6</f>
        <v>656.24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41.52</v>
      </c>
      <c r="Q10" s="68"/>
      <c r="R10" s="68"/>
      <c r="S10" s="68"/>
      <c r="T10" s="68"/>
      <c r="U10" s="68"/>
      <c r="V10" s="68"/>
      <c r="W10" s="68">
        <f>データ!Q6</f>
        <v>76.05</v>
      </c>
      <c r="X10" s="68"/>
      <c r="Y10" s="68"/>
      <c r="Z10" s="68"/>
      <c r="AA10" s="68"/>
      <c r="AB10" s="68"/>
      <c r="AC10" s="68"/>
      <c r="AD10" s="69">
        <f>データ!R6</f>
        <v>2714</v>
      </c>
      <c r="AE10" s="69"/>
      <c r="AF10" s="69"/>
      <c r="AG10" s="69"/>
      <c r="AH10" s="69"/>
      <c r="AI10" s="69"/>
      <c r="AJ10" s="69"/>
      <c r="AK10" s="2"/>
      <c r="AL10" s="69">
        <f>データ!V6</f>
        <v>24047</v>
      </c>
      <c r="AM10" s="69"/>
      <c r="AN10" s="69"/>
      <c r="AO10" s="69"/>
      <c r="AP10" s="69"/>
      <c r="AQ10" s="69"/>
      <c r="AR10" s="69"/>
      <c r="AS10" s="69"/>
      <c r="AT10" s="68">
        <f>データ!W6</f>
        <v>8.07</v>
      </c>
      <c r="AU10" s="68"/>
      <c r="AV10" s="68"/>
      <c r="AW10" s="68"/>
      <c r="AX10" s="68"/>
      <c r="AY10" s="68"/>
      <c r="AZ10" s="68"/>
      <c r="BA10" s="68"/>
      <c r="BB10" s="68">
        <f>データ!X6</f>
        <v>2979.8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qA1ZZMUY9VCftufqrXcKwL+LEoXSAyIk7S/EkWaM0ADt4QaCZMGFd0uvrcQs6Yy5NXvVw4DhV20xkqyURvCWvw==" saltValue="hbB3jWyWAY6FnKE9TIDz5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122131</v>
      </c>
      <c r="D6" s="33">
        <f t="shared" si="3"/>
        <v>47</v>
      </c>
      <c r="E6" s="33">
        <f t="shared" si="3"/>
        <v>17</v>
      </c>
      <c r="F6" s="33">
        <f t="shared" si="3"/>
        <v>1</v>
      </c>
      <c r="G6" s="33">
        <f t="shared" si="3"/>
        <v>0</v>
      </c>
      <c r="H6" s="33" t="str">
        <f t="shared" si="3"/>
        <v>千葉県　東金市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41.52</v>
      </c>
      <c r="Q6" s="34">
        <f t="shared" si="3"/>
        <v>76.05</v>
      </c>
      <c r="R6" s="34">
        <f t="shared" si="3"/>
        <v>2714</v>
      </c>
      <c r="S6" s="34">
        <f t="shared" si="3"/>
        <v>58484</v>
      </c>
      <c r="T6" s="34">
        <f t="shared" si="3"/>
        <v>89.12</v>
      </c>
      <c r="U6" s="34">
        <f t="shared" si="3"/>
        <v>656.24</v>
      </c>
      <c r="V6" s="34">
        <f t="shared" si="3"/>
        <v>24047</v>
      </c>
      <c r="W6" s="34">
        <f t="shared" si="3"/>
        <v>8.07</v>
      </c>
      <c r="X6" s="34">
        <f t="shared" si="3"/>
        <v>2979.8</v>
      </c>
      <c r="Y6" s="35">
        <f>IF(Y7="",NA(),Y7)</f>
        <v>86.03</v>
      </c>
      <c r="Z6" s="35">
        <f t="shared" ref="Z6:AH6" si="4">IF(Z7="",NA(),Z7)</f>
        <v>82.88</v>
      </c>
      <c r="AA6" s="35">
        <f t="shared" si="4"/>
        <v>80.38</v>
      </c>
      <c r="AB6" s="35">
        <f t="shared" si="4"/>
        <v>84.1</v>
      </c>
      <c r="AC6" s="35">
        <f t="shared" si="4"/>
        <v>79.44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135.1</v>
      </c>
      <c r="BG6" s="35">
        <f t="shared" ref="BG6:BO6" si="7">IF(BG7="",NA(),BG7)</f>
        <v>265.02</v>
      </c>
      <c r="BH6" s="35">
        <f t="shared" si="7"/>
        <v>287.44</v>
      </c>
      <c r="BI6" s="35">
        <f t="shared" si="7"/>
        <v>230.71</v>
      </c>
      <c r="BJ6" s="35">
        <f t="shared" si="7"/>
        <v>250.94</v>
      </c>
      <c r="BK6" s="35">
        <f t="shared" si="7"/>
        <v>862.87</v>
      </c>
      <c r="BL6" s="35">
        <f t="shared" si="7"/>
        <v>716.96</v>
      </c>
      <c r="BM6" s="35">
        <f t="shared" si="7"/>
        <v>799.11</v>
      </c>
      <c r="BN6" s="35">
        <f t="shared" si="7"/>
        <v>768.62</v>
      </c>
      <c r="BO6" s="35">
        <f t="shared" si="7"/>
        <v>789.44</v>
      </c>
      <c r="BP6" s="34" t="str">
        <f>IF(BP7="","",IF(BP7="-","【-】","【"&amp;SUBSTITUTE(TEXT(BP7,"#,##0.00"),"-","△")&amp;"】"))</f>
        <v>【682.51】</v>
      </c>
      <c r="BQ6" s="35">
        <f>IF(BQ7="",NA(),BQ7)</f>
        <v>93.49</v>
      </c>
      <c r="BR6" s="35">
        <f t="shared" ref="BR6:BZ6" si="8">IF(BR7="",NA(),BR7)</f>
        <v>97.05</v>
      </c>
      <c r="BS6" s="35">
        <f t="shared" si="8"/>
        <v>92.41</v>
      </c>
      <c r="BT6" s="35">
        <f t="shared" si="8"/>
        <v>97.23</v>
      </c>
      <c r="BU6" s="35">
        <f t="shared" si="8"/>
        <v>98.61</v>
      </c>
      <c r="BV6" s="35">
        <f t="shared" si="8"/>
        <v>85.39</v>
      </c>
      <c r="BW6" s="35">
        <f t="shared" si="8"/>
        <v>88.09</v>
      </c>
      <c r="BX6" s="35">
        <f t="shared" si="8"/>
        <v>87.69</v>
      </c>
      <c r="BY6" s="35">
        <f t="shared" si="8"/>
        <v>88.06</v>
      </c>
      <c r="BZ6" s="35">
        <f t="shared" si="8"/>
        <v>87.29</v>
      </c>
      <c r="CA6" s="34" t="str">
        <f>IF(CA7="","",IF(CA7="-","【-】","【"&amp;SUBSTITUTE(TEXT(CA7,"#,##0.00"),"-","△")&amp;"】"))</f>
        <v>【100.34】</v>
      </c>
      <c r="CB6" s="35">
        <f>IF(CB7="",NA(),CB7)</f>
        <v>172.92</v>
      </c>
      <c r="CC6" s="35">
        <f t="shared" ref="CC6:CK6" si="9">IF(CC7="",NA(),CC7)</f>
        <v>166.67</v>
      </c>
      <c r="CD6" s="35">
        <f t="shared" si="9"/>
        <v>174.29</v>
      </c>
      <c r="CE6" s="35">
        <f t="shared" si="9"/>
        <v>166.32</v>
      </c>
      <c r="CF6" s="35">
        <f t="shared" si="9"/>
        <v>151.66999999999999</v>
      </c>
      <c r="CG6" s="35">
        <f t="shared" si="9"/>
        <v>188.79</v>
      </c>
      <c r="CH6" s="35">
        <f t="shared" si="9"/>
        <v>181.8</v>
      </c>
      <c r="CI6" s="35">
        <f t="shared" si="9"/>
        <v>180.07</v>
      </c>
      <c r="CJ6" s="35">
        <f t="shared" si="9"/>
        <v>179.32</v>
      </c>
      <c r="CK6" s="35">
        <f t="shared" si="9"/>
        <v>176.67</v>
      </c>
      <c r="CL6" s="34" t="str">
        <f>IF(CL7="","",IF(CL7="-","【-】","【"&amp;SUBSTITUTE(TEXT(CL7,"#,##0.00"),"-","△")&amp;"】"))</f>
        <v>【136.15】</v>
      </c>
      <c r="CM6" s="35">
        <f>IF(CM7="",NA(),CM7)</f>
        <v>59.54</v>
      </c>
      <c r="CN6" s="35">
        <f t="shared" ref="CN6:CV6" si="10">IF(CN7="",NA(),CN7)</f>
        <v>57.62</v>
      </c>
      <c r="CO6" s="35">
        <f t="shared" si="10"/>
        <v>58</v>
      </c>
      <c r="CP6" s="35">
        <f t="shared" si="10"/>
        <v>57.02</v>
      </c>
      <c r="CQ6" s="35">
        <f t="shared" si="10"/>
        <v>59.47</v>
      </c>
      <c r="CR6" s="35">
        <f t="shared" si="10"/>
        <v>59.4</v>
      </c>
      <c r="CS6" s="35">
        <f t="shared" si="10"/>
        <v>59.35</v>
      </c>
      <c r="CT6" s="35">
        <f t="shared" si="10"/>
        <v>58.4</v>
      </c>
      <c r="CU6" s="35">
        <f t="shared" si="10"/>
        <v>58</v>
      </c>
      <c r="CV6" s="35">
        <f t="shared" si="10"/>
        <v>57.42</v>
      </c>
      <c r="CW6" s="34" t="str">
        <f>IF(CW7="","",IF(CW7="-","【-】","【"&amp;SUBSTITUTE(TEXT(CW7,"#,##0.00"),"-","△")&amp;"】"))</f>
        <v>【59.64】</v>
      </c>
      <c r="CX6" s="35">
        <f>IF(CX7="",NA(),CX7)</f>
        <v>90.44</v>
      </c>
      <c r="CY6" s="35">
        <f t="shared" ref="CY6:DG6" si="11">IF(CY7="",NA(),CY7)</f>
        <v>90.74</v>
      </c>
      <c r="CZ6" s="35">
        <f t="shared" si="11"/>
        <v>91</v>
      </c>
      <c r="DA6" s="35">
        <f t="shared" si="11"/>
        <v>91.15</v>
      </c>
      <c r="DB6" s="35">
        <f t="shared" si="11"/>
        <v>91.37</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5">
        <f t="shared" ref="EF6:EN6" si="14">IF(EF7="",NA(),EF7)</f>
        <v>0.03</v>
      </c>
      <c r="EG6" s="35">
        <f t="shared" si="14"/>
        <v>0.01</v>
      </c>
      <c r="EH6" s="34">
        <f t="shared" si="14"/>
        <v>0</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122131</v>
      </c>
      <c r="D7" s="37">
        <v>47</v>
      </c>
      <c r="E7" s="37">
        <v>17</v>
      </c>
      <c r="F7" s="37">
        <v>1</v>
      </c>
      <c r="G7" s="37">
        <v>0</v>
      </c>
      <c r="H7" s="37" t="s">
        <v>97</v>
      </c>
      <c r="I7" s="37" t="s">
        <v>98</v>
      </c>
      <c r="J7" s="37" t="s">
        <v>99</v>
      </c>
      <c r="K7" s="37" t="s">
        <v>100</v>
      </c>
      <c r="L7" s="37" t="s">
        <v>101</v>
      </c>
      <c r="M7" s="37" t="s">
        <v>102</v>
      </c>
      <c r="N7" s="38" t="s">
        <v>103</v>
      </c>
      <c r="O7" s="38" t="s">
        <v>104</v>
      </c>
      <c r="P7" s="38">
        <v>41.52</v>
      </c>
      <c r="Q7" s="38">
        <v>76.05</v>
      </c>
      <c r="R7" s="38">
        <v>2714</v>
      </c>
      <c r="S7" s="38">
        <v>58484</v>
      </c>
      <c r="T7" s="38">
        <v>89.12</v>
      </c>
      <c r="U7" s="38">
        <v>656.24</v>
      </c>
      <c r="V7" s="38">
        <v>24047</v>
      </c>
      <c r="W7" s="38">
        <v>8.07</v>
      </c>
      <c r="X7" s="38">
        <v>2979.8</v>
      </c>
      <c r="Y7" s="38">
        <v>86.03</v>
      </c>
      <c r="Z7" s="38">
        <v>82.88</v>
      </c>
      <c r="AA7" s="38">
        <v>80.38</v>
      </c>
      <c r="AB7" s="38">
        <v>84.1</v>
      </c>
      <c r="AC7" s="38">
        <v>79.44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135.1</v>
      </c>
      <c r="BG7" s="38">
        <v>265.02</v>
      </c>
      <c r="BH7" s="38">
        <v>287.44</v>
      </c>
      <c r="BI7" s="38">
        <v>230.71</v>
      </c>
      <c r="BJ7" s="38">
        <v>250.94</v>
      </c>
      <c r="BK7" s="38">
        <v>862.87</v>
      </c>
      <c r="BL7" s="38">
        <v>716.96</v>
      </c>
      <c r="BM7" s="38">
        <v>799.11</v>
      </c>
      <c r="BN7" s="38">
        <v>768.62</v>
      </c>
      <c r="BO7" s="38">
        <v>789.44</v>
      </c>
      <c r="BP7" s="38">
        <v>682.51</v>
      </c>
      <c r="BQ7" s="38">
        <v>93.49</v>
      </c>
      <c r="BR7" s="38">
        <v>97.05</v>
      </c>
      <c r="BS7" s="38">
        <v>92.41</v>
      </c>
      <c r="BT7" s="38">
        <v>97.23</v>
      </c>
      <c r="BU7" s="38">
        <v>98.61</v>
      </c>
      <c r="BV7" s="38">
        <v>85.39</v>
      </c>
      <c r="BW7" s="38">
        <v>88.09</v>
      </c>
      <c r="BX7" s="38">
        <v>87.69</v>
      </c>
      <c r="BY7" s="38">
        <v>88.06</v>
      </c>
      <c r="BZ7" s="38">
        <v>87.29</v>
      </c>
      <c r="CA7" s="38">
        <v>100.34</v>
      </c>
      <c r="CB7" s="38">
        <v>172.92</v>
      </c>
      <c r="CC7" s="38">
        <v>166.67</v>
      </c>
      <c r="CD7" s="38">
        <v>174.29</v>
      </c>
      <c r="CE7" s="38">
        <v>166.32</v>
      </c>
      <c r="CF7" s="38">
        <v>151.66999999999999</v>
      </c>
      <c r="CG7" s="38">
        <v>188.79</v>
      </c>
      <c r="CH7" s="38">
        <v>181.8</v>
      </c>
      <c r="CI7" s="38">
        <v>180.07</v>
      </c>
      <c r="CJ7" s="38">
        <v>179.32</v>
      </c>
      <c r="CK7" s="38">
        <v>176.67</v>
      </c>
      <c r="CL7" s="38">
        <v>136.15</v>
      </c>
      <c r="CM7" s="38">
        <v>59.54</v>
      </c>
      <c r="CN7" s="38">
        <v>57.62</v>
      </c>
      <c r="CO7" s="38">
        <v>58</v>
      </c>
      <c r="CP7" s="38">
        <v>57.02</v>
      </c>
      <c r="CQ7" s="38">
        <v>59.47</v>
      </c>
      <c r="CR7" s="38">
        <v>59.4</v>
      </c>
      <c r="CS7" s="38">
        <v>59.35</v>
      </c>
      <c r="CT7" s="38">
        <v>58.4</v>
      </c>
      <c r="CU7" s="38">
        <v>58</v>
      </c>
      <c r="CV7" s="38">
        <v>57.42</v>
      </c>
      <c r="CW7" s="38">
        <v>59.64</v>
      </c>
      <c r="CX7" s="38">
        <v>90.44</v>
      </c>
      <c r="CY7" s="38">
        <v>90.74</v>
      </c>
      <c r="CZ7" s="38">
        <v>91</v>
      </c>
      <c r="DA7" s="38">
        <v>91.15</v>
      </c>
      <c r="DB7" s="38">
        <v>91.37</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0.02</v>
      </c>
      <c r="EF7" s="38">
        <v>0.03</v>
      </c>
      <c r="EG7" s="38">
        <v>0.01</v>
      </c>
      <c r="EH7" s="38">
        <v>0</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2020-12-04T02:45:00Z</dcterms:created>
  <dcterms:modified xsi:type="dcterms:W3CDTF">2021-02-20T07:25:04Z</dcterms:modified>
  <cp:category/>
</cp:coreProperties>
</file>