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6 経営比較分析表\20210108_1月定例照会\04 事業毎振分け\171下水道\174 特環\"/>
    </mc:Choice>
  </mc:AlternateContent>
  <workbookProtection workbookAlgorithmName="SHA-512" workbookHashValue="oZdUdmX+qVvtF+JfFEtNWFavblVOyQybJNN/iIhh62I2UWLNreFPv8ErU7vGG96KTMNXKt4V6E2VHkS5Rr4HdQ==" workbookSaltValue="JpkxB2yDlqX5QRF8F4ZRng==" workbookSpinCount="100000" lockStructure="1"/>
  <bookViews>
    <workbookView xWindow="0" yWindow="0" windowWidth="15360" windowHeight="7635"/>
  </bookViews>
  <sheets>
    <sheet name="法適用_下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F85" i="4"/>
  <c r="E85" i="4"/>
  <c r="BB10" i="4"/>
  <c r="AT10" i="4"/>
  <c r="AL10" i="4"/>
  <c r="AD10" i="4"/>
  <c r="W10" i="4"/>
  <c r="P10" i="4"/>
  <c r="I10" i="4"/>
  <c r="B10" i="4"/>
  <c r="BB8" i="4"/>
  <c r="AT8" i="4"/>
  <c r="AL8" i="4"/>
  <c r="AD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<sst xmlns="http://schemas.openxmlformats.org/spreadsheetml/2006/main" count="236" uniqueCount="117">
  <si>
    <t>経営比較分析表（令和元年度決算）</t>
    <rPh sb="8" eb="10">
      <t>レイワ</t>
    </rPh>
    <rPh sb="10" eb="12">
      <t>ガンネン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</si>
  <si>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</si>
  <si>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</si>
  <si>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</si>
  <si>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</si>
  <si>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</si>
  <si>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</si>
  <si>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</si>
  <si>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</si>
  <si>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</si>
  <si>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</si>
  <si>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</si>
  <si>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</si>
  <si>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</si>
  <si>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</si>
  <si>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</si>
  <si>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</si>
  <si>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</si>
  <si>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</si>
  <si>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</si>
  <si>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</si>
  <si>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</si>
  <si>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</si>
  <si>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令和元年度全国平均</t>
    <rPh sb="0" eb="2">
      <t>レイワ</t>
    </rPh>
    <rPh sb="2" eb="4">
      <t>ガンネン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</si>
  <si>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</si>
  <si>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</si>
  <si>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</si>
  <si>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</si>
  <si>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</si>
  <si>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</si>
  <si>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「経常収支比率」、「累積欠損金比率」、「流動比率」、「有形固定資産減価償却率」及び「管渠老朽化率」については、法非適用企業では算出できないため、法適用企業のみの類似団体平均値及び全国平均を算出しています。</t>
    <rPh sb="3" eb="5">
      <t>ケイジョウ</t>
    </rPh>
    <rPh sb="5" eb="7">
      <t>シュウシ</t>
    </rPh>
    <rPh sb="7" eb="9">
      <t>ヒリツ</t>
    </rPh>
    <rPh sb="12" eb="14">
      <t>ルイセキ</t>
    </rPh>
    <rPh sb="14" eb="17">
      <t>ケッソンキン</t>
    </rPh>
    <rPh sb="17" eb="19">
      <t>ヒリツ</t>
    </rPh>
    <rPh sb="22" eb="24">
      <t>リュウドウ</t>
    </rPh>
    <rPh sb="24" eb="26">
      <t>ヒリツ</t>
    </rPh>
    <rPh sb="29" eb="31">
      <t>ユウケイ</t>
    </rPh>
    <rPh sb="31" eb="35">
      <t>コテイシサン</t>
    </rPh>
    <rPh sb="35" eb="37">
      <t>ゲンカ</t>
    </rPh>
    <rPh sb="37" eb="39">
      <t>ショウキャク</t>
    </rPh>
    <rPh sb="39" eb="40">
      <t>リツ</t>
    </rPh>
    <rPh sb="41" eb="42">
      <t>オヨ</t>
    </rPh>
    <rPh sb="44" eb="46">
      <t>カンキョ</t>
    </rPh>
    <rPh sb="46" eb="49">
      <t>ロウキュウカ</t>
    </rPh>
    <rPh sb="49" eb="50">
      <t>リツ</t>
    </rPh>
    <rPh sb="57" eb="59">
      <t>ホウヒ</t>
    </rPh>
    <rPh sb="59" eb="61">
      <t>テキヨウ</t>
    </rPh>
    <rPh sb="61" eb="63">
      <t>キギョウ</t>
    </rPh>
    <rPh sb="65" eb="67">
      <t>サンシュツ</t>
    </rPh>
    <rPh sb="74" eb="77">
      <t>ホウテキヨウ</t>
    </rPh>
    <rPh sb="77" eb="79">
      <t>キギョウ</t>
    </rPh>
    <rPh sb="82" eb="84">
      <t>ルイジ</t>
    </rPh>
    <rPh sb="84" eb="86">
      <t>ダンタイ</t>
    </rPh>
    <rPh sb="86" eb="88">
      <t>ヘイキン</t>
    </rPh>
    <rPh sb="88" eb="89">
      <t>アタイ</t>
    </rPh>
    <rPh sb="89" eb="90">
      <t>オヨ</t>
    </rPh>
    <rPh sb="91" eb="93">
      <t>ゼンコク</t>
    </rPh>
    <rPh sb="93" eb="95">
      <t>ヘイキン</t>
    </rPh>
    <rPh sb="96" eb="98">
      <t>サンシュツ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</si>
  <si>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</si>
  <si>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</si>
  <si>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</si>
  <si>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</si>
  <si>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</si>
  <si>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</si>
  <si>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</si>
  <si>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</si>
  <si>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</si>
  <si>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</si>
  <si>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</si>
  <si>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</si>
  <si>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下水道事業(法適用)</t>
    <rPh sb="3" eb="5">
      <t>ジギョウ</t>
    </rPh>
    <rPh sb="6" eb="7">
      <t>ホウ</t>
    </rPh>
    <rPh sb="7" eb="9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</si>
  <si>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</si>
  <si>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</si>
  <si>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</si>
  <si>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</si>
  <si>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</si>
  <si>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</si>
  <si>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</si>
  <si>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</si>
  <si>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</si>
  <si>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</si>
  <si>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</si>
  <si>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</si>
  <si>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</si>
  <si>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</si>
  <si>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</si>
  <si>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</si>
  <si>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</si>
  <si>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</si>
  <si>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</si>
  <si>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</si>
  <si>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</si>
  <si>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</si>
  <si>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</si>
  <si>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</si>
  <si>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</si>
  <si>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</si>
  <si>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</si>
  <si>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</si>
  <si>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</si>
  <si>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</si>
  <si>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</si>
  <si>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</si>
  <si>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</si>
  <si>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</si>
  <si>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</si>
  <si>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</si>
  <si>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</si>
  <si>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</si>
  <si>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</si>
  <si>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</si>
  <si>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</si>
  <si>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</si>
  <si>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</si>
  <si>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</si>
  <si>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</si>
  <si>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</si>
  <si>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</si>
  <si>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</si>
  <si>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</si>
  <si>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</si>
  <si>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</si>
  <si>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</si>
  <si>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千葉県　柏市</t>
  </si>
  <si>
    <t>法適用</t>
  </si>
  <si>
    <t>下水道事業</t>
  </si>
  <si>
    <t>特定環境保全公共下水道</t>
  </si>
  <si>
    <t>D2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</si>
  <si>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</si>
  <si>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</si>
  <si>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</si>
  <si>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</si>
  <si>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</si>
  <si>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</si>
  <si>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</si>
  <si>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</si>
  <si>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</si>
  <si>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</si>
  <si>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</si>
  <si>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</si>
  <si>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</si>
  <si>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　平成７年に供用開始されたこともあり，現在のところ老朽化の問題には直面していない。
　ストックマネジメント計画に則り，適切に管理していく。</t>
    <phoneticPr fontId="4"/>
  </si>
  <si>
    <t>　事業の性質上，地域の環境変化を踏まえつつ運営してゆくことが重要である。
　経常費用の圧縮などを行い，引き続き安定運営を心掛けたい。</t>
    <rPh sb="60" eb="62">
      <t>ココロガ</t>
    </rPh>
    <phoneticPr fontId="4"/>
  </si>
  <si>
    <t>　柏市における令和元年度時点の特定環境公共下水道の管渠延長は，全体の０．７％であり，対象区域の環境保全を目的に実施している。対象区域は市街化調整区域であり，その運営状況に大規模な変化は予測されていない。
　経営状況としては，経常収支比率及び経費回収率共に適正な水準を保っており，経営状況は安定している。
　</t>
    <rPh sb="7" eb="9">
      <t>レイワ</t>
    </rPh>
    <rPh sb="9" eb="10">
      <t>ガン</t>
    </rPh>
    <rPh sb="10" eb="11">
      <t>ネン</t>
    </rPh>
    <rPh sb="11" eb="12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</si>
</sst>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H&quot;yy"/>
    <numFmt numFmtId="181" formatCode="&quot;R&quot;dd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181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8C-47ED-BD70-94CC3199B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1920"/>
        <c:axId val="214084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7.0000000000000007E-2</c:v>
                </c:pt>
                <c:pt idx="1">
                  <c:v>0.09</c:v>
                </c:pt>
                <c:pt idx="2">
                  <c:v>0.09</c:v>
                </c:pt>
                <c:pt idx="3">
                  <c:v>0.13</c:v>
                </c:pt>
                <c:pt idx="4">
                  <c:v>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8C-47ED-BD70-94CC3199B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1920"/>
        <c:axId val="214084224"/>
      </c:lineChart>
      <c:dateAx>
        <c:axId val="2140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4084224"/>
        <c:crosses val="autoZero"/>
        <c:auto val="1"/>
        <c:lblOffset val="100"/>
        <c:baseTimeUnit val="years"/>
      </c:dateAx>
      <c:valAx>
        <c:axId val="214084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59"/>
          <c:y val="0.15806945669028433"/>
          <c:w val="0.8602616255212191"/>
          <c:h val="0.5593443873839997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184.59</c:v>
                </c:pt>
                <c:pt idx="1">
                  <c:v>161.53</c:v>
                </c:pt>
                <c:pt idx="2">
                  <c:v>161.82</c:v>
                </c:pt>
                <c:pt idx="3">
                  <c:v>166.64</c:v>
                </c:pt>
                <c:pt idx="4">
                  <c:v>179.12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B1-4361-9B9A-C0195C442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880"/>
        <c:axId val="218299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#,##0.00;"△"#,##0.00;"-"</c:formatCode>
                <c:ptCount val="5"/>
                <c:pt idx="0">
                  <c:v>100.94</c:v>
                </c:pt>
                <c:pt idx="1">
                  <c:v>100.85</c:v>
                </c:pt>
                <c:pt idx="2">
                  <c:v>102.13</c:v>
                </c:pt>
                <c:pt idx="3">
                  <c:v>101.72</c:v>
                </c:pt>
                <c:pt idx="4">
                  <c:v>102.73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B1-4361-9B9A-C0195C442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880"/>
        <c:axId val="218299008"/>
      </c:lineChart>
      <c:dateAx>
        <c:axId val="21761088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8299008"/>
        <c:crosses val="autoZero"/>
        <c:auto val="1"/>
        <c:lblOffset val="100"/>
        <c:baseTimeUnit val="years"/>
      </c:dateAx>
      <c:valAx>
        <c:axId val="2182990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8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77" l="0.70000000000000062" r="0.70000000000000062" t="0.7500000000000107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データ!$DI$6:$DM$6</c:f>
              <c:numCache>
                <c:formatCode>#,##0.00;"△"#,##0.00;"-"</c:formatCode>
                <c:ptCount val="5"/>
                <c:pt idx="0">
                  <c:v>5.23</c:v>
                </c:pt>
                <c:pt idx="1">
                  <c:v>7.76</c:v>
                </c:pt>
                <c:pt idx="2">
                  <c:v>7.76</c:v>
                </c:pt>
                <c:pt idx="3">
                  <c:v>9.92</c:v>
                </c:pt>
                <c:pt idx="4">
                  <c:v>15.45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C-453A-8DBE-3F292F993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672"/>
        <c:axId val="732305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#,##0.00;"△"#,##0.00;"-"</c:formatCode>
                <c:ptCount val="5"/>
                <c:pt idx="0">
                  <c:v>22.79</c:v>
                </c:pt>
                <c:pt idx="1">
                  <c:v>22.77</c:v>
                </c:pt>
                <c:pt idx="2">
                  <c:v>23.93</c:v>
                </c:pt>
                <c:pt idx="3">
                  <c:v>24.68</c:v>
                </c:pt>
                <c:pt idx="4">
                  <c:v>24.68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6C-453A-8DBE-3F292F993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672"/>
        <c:axId val="73230592"/>
      </c:lineChart>
      <c:dateAx>
        <c:axId val="7322867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30592"/>
        <c:crosses val="autoZero"/>
        <c:auto val="1"/>
        <c:lblOffset val="100"/>
        <c:baseTimeUnit val="years"/>
      </c:dateAx>
      <c:valAx>
        <c:axId val="732305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6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4"/>
          <c:y val="0.158069456690284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D0-4FF1-8EA8-B1F9453EF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40576"/>
        <c:axId val="73242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 formatCode="#,##0.00;&quot;△&quot;#,##0.00;&quot;-&quot;">
                  <c:v>0.04</c:v>
                </c:pt>
                <c:pt idx="1">
                  <c:v>0</c:v>
                </c:pt>
                <c:pt idx="2">
                  <c:v>0</c:v>
                </c:pt>
                <c:pt idx="3" formatCode="#,##0.00;&quot;△&quot;#,##0.00;&quot;-&quot;">
                  <c:v>0.01</c:v>
                </c:pt>
                <c:pt idx="4" formatCode="#,##0.00;&quot;△&quot;#,##0.00;&quot;-&quot;">
                  <c:v>8.6199999999999992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D0-4FF1-8EA8-B1F9453EF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40576"/>
        <c:axId val="73242496"/>
      </c:lineChart>
      <c:dateAx>
        <c:axId val="7324057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42496"/>
        <c:crosses val="autoZero"/>
        <c:auto val="1"/>
        <c:lblOffset val="100"/>
        <c:baseTimeUnit val="years"/>
      </c:dateAx>
      <c:valAx>
        <c:axId val="73242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405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21" l="0.70000000000000062" r="0.70000000000000062" t="0.7500000000000112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44-473A-98AD-425082BC25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56320"/>
        <c:axId val="73258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#,##0.00;"△"#,##0.00;"-"</c:formatCode>
                <c:ptCount val="5"/>
                <c:pt idx="0">
                  <c:v>101.85</c:v>
                </c:pt>
                <c:pt idx="1">
                  <c:v>110.77</c:v>
                </c:pt>
                <c:pt idx="2">
                  <c:v>109.51</c:v>
                </c:pt>
                <c:pt idx="3">
                  <c:v>112.88</c:v>
                </c:pt>
                <c:pt idx="4">
                  <c:v>94.97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44-473A-98AD-425082BC25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56320"/>
        <c:axId val="73258496"/>
      </c:lineChart>
      <c:dateAx>
        <c:axId val="732563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58496"/>
        <c:crosses val="autoZero"/>
        <c:auto val="1"/>
        <c:lblOffset val="100"/>
        <c:baseTimeUnit val="years"/>
      </c:dateAx>
      <c:valAx>
        <c:axId val="73258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56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データ!$AU$6:$AY$6</c:f>
              <c:numCache>
                <c:formatCode>#,##0.00;"△"#,##0.00;"-"</c:formatCode>
                <c:ptCount val="5"/>
                <c:pt idx="0">
                  <c:v>539.83000000000004</c:v>
                </c:pt>
                <c:pt idx="1">
                  <c:v>619.76</c:v>
                </c:pt>
                <c:pt idx="2">
                  <c:v>823.94</c:v>
                </c:pt>
                <c:pt idx="3">
                  <c:v>990.78</c:v>
                </c:pt>
                <c:pt idx="4">
                  <c:v>1127.6300000000001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B9-47E4-B6AD-CEB582FDB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8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#,##0.00;"△"#,##0.00;"-"</c:formatCode>
                <c:ptCount val="5"/>
                <c:pt idx="0">
                  <c:v>49.07</c:v>
                </c:pt>
                <c:pt idx="1">
                  <c:v>46.78</c:v>
                </c:pt>
                <c:pt idx="2">
                  <c:v>47.44</c:v>
                </c:pt>
                <c:pt idx="3">
                  <c:v>49.18</c:v>
                </c:pt>
                <c:pt idx="4">
                  <c:v>47.72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B9-47E4-B6AD-CEB582FDB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8224"/>
      </c:lineChart>
      <c:dateAx>
        <c:axId val="73337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48224"/>
        <c:crosses val="autoZero"/>
        <c:auto val="1"/>
        <c:lblOffset val="100"/>
        <c:baseTimeUnit val="years"/>
      </c:dateAx>
      <c:valAx>
        <c:axId val="73348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404.3</c:v>
                </c:pt>
                <c:pt idx="1">
                  <c:v>394.93</c:v>
                </c:pt>
                <c:pt idx="2">
                  <c:v>363.03</c:v>
                </c:pt>
                <c:pt idx="3">
                  <c:v>334.51</c:v>
                </c:pt>
                <c:pt idx="4">
                  <c:v>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18-48E9-A4AB-F4AEDCB9E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6144"/>
        <c:axId val="73368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1434.89</c:v>
                </c:pt>
                <c:pt idx="1">
                  <c:v>1298.9100000000001</c:v>
                </c:pt>
                <c:pt idx="2">
                  <c:v>1243.71</c:v>
                </c:pt>
                <c:pt idx="3">
                  <c:v>1194.1500000000001</c:v>
                </c:pt>
                <c:pt idx="4">
                  <c:v>1206.79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18-48E9-A4AB-F4AEDCB9E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6144"/>
        <c:axId val="73368320"/>
      </c:lineChart>
      <c:dateAx>
        <c:axId val="7336614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68320"/>
        <c:crosses val="autoZero"/>
        <c:auto val="1"/>
        <c:lblOffset val="100"/>
        <c:baseTimeUnit val="years"/>
      </c:dateAx>
      <c:valAx>
        <c:axId val="73368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6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221.92</c:v>
                </c:pt>
                <c:pt idx="1">
                  <c:v>187.76</c:v>
                </c:pt>
                <c:pt idx="2">
                  <c:v>188.41</c:v>
                </c:pt>
                <c:pt idx="3">
                  <c:v>177.84</c:v>
                </c:pt>
                <c:pt idx="4">
                  <c:v>192.84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D4-4E78-A826-40D7BE08D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4432"/>
        <c:axId val="748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66.22</c:v>
                </c:pt>
                <c:pt idx="1">
                  <c:v>69.87</c:v>
                </c:pt>
                <c:pt idx="2">
                  <c:v>74.3</c:v>
                </c:pt>
                <c:pt idx="3">
                  <c:v>72.260000000000005</c:v>
                </c:pt>
                <c:pt idx="4">
                  <c:v>71.84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D4-4E78-A826-40D7BE08D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4432"/>
        <c:axId val="74809728"/>
      </c:lineChart>
      <c:dateAx>
        <c:axId val="733944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4809728"/>
        <c:crosses val="autoZero"/>
        <c:auto val="1"/>
        <c:lblOffset val="100"/>
        <c:baseTimeUnit val="years"/>
      </c:dateAx>
      <c:valAx>
        <c:axId val="748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44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114.71</c:v>
                </c:pt>
                <c:pt idx="1">
                  <c:v>135.04</c:v>
                </c:pt>
                <c:pt idx="2">
                  <c:v>127.52</c:v>
                </c:pt>
                <c:pt idx="3">
                  <c:v>149.63999999999999</c:v>
                </c:pt>
                <c:pt idx="4">
                  <c:v>137.59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6D-4BD0-BFC7-5188871B3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63936"/>
        <c:axId val="139874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246.72</c:v>
                </c:pt>
                <c:pt idx="1">
                  <c:v>234.96</c:v>
                </c:pt>
                <c:pt idx="2">
                  <c:v>221.81</c:v>
                </c:pt>
                <c:pt idx="3">
                  <c:v>230.02</c:v>
                </c:pt>
                <c:pt idx="4">
                  <c:v>228.47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6D-4BD0-BFC7-5188871B3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63936"/>
        <c:axId val="139874304"/>
      </c:lineChart>
      <c:dateAx>
        <c:axId val="13986393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74304"/>
        <c:crosses val="autoZero"/>
        <c:auto val="1"/>
        <c:lblOffset val="100"/>
        <c:baseTimeUnit val="years"/>
      </c:dateAx>
      <c:valAx>
        <c:axId val="139874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63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5C-4474-81CB-7E1B1969A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96320"/>
        <c:axId val="1398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41.35</c:v>
                </c:pt>
                <c:pt idx="1">
                  <c:v>42.9</c:v>
                </c:pt>
                <c:pt idx="2">
                  <c:v>43.36</c:v>
                </c:pt>
                <c:pt idx="3">
                  <c:v>42.56</c:v>
                </c:pt>
                <c:pt idx="4">
                  <c:v>42.47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5C-4474-81CB-7E1B1969A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96320"/>
        <c:axId val="139898240"/>
      </c:lineChart>
      <c:dateAx>
        <c:axId val="1398963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98240"/>
        <c:crosses val="autoZero"/>
        <c:auto val="1"/>
        <c:lblOffset val="100"/>
        <c:baseTimeUnit val="years"/>
      </c:dateAx>
      <c:valAx>
        <c:axId val="1398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96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97.8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2E-4331-A9A9-417D991FA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08384"/>
        <c:axId val="20221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82.9</c:v>
                </c:pt>
                <c:pt idx="1">
                  <c:v>83.5</c:v>
                </c:pt>
                <c:pt idx="2">
                  <c:v>83.06</c:v>
                </c:pt>
                <c:pt idx="3">
                  <c:v>83.32</c:v>
                </c:pt>
                <c:pt idx="4">
                  <c:v>83.75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2E-4331-A9A9-417D991FA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08384"/>
        <c:axId val="202210304"/>
      </c:lineChart>
      <c:dateAx>
        <c:axId val="20220838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10304"/>
        <c:crosses val="autoZero"/>
        <c:auto val="1"/>
        <c:lblOffset val="100"/>
        <c:baseTimeUnit val="years"/>
      </c:dateAx>
      <c:valAx>
        <c:axId val="20221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083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8043559-BB88-4DCA-AFFE-D566B8EC0B3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【102.87】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3C894E2-3388-45D4-ADA6-4E9F73F3095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【76.63】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ABFE250-216D-4F1D-884E-B35F672AEA4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【49.61】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EB1EC54-BD95-4EB2-90D8-8C753A0F238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【1,218.70】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916336ED-8125-42BA-B072-60D81F95EFF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【84.20】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01DF2C3-36FE-4204-A77F-FEFBA41BD06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【42.86】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8D39547-F90C-4268-B05D-B6C298FC850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【218.56】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09E5594-1987-4AD2-A704-29DA18E2E10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【74.17】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505556C-F08D-48B6-BA04-75A8B91482D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【25.37】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F041AD7-F6DC-40D4-902F-CB11B6BEBAB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【6.20】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BD7D11B-3FAF-47C7-A144-8B50C4AFE8B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【0.28】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="85" zoomScaleNormal="85" workbookViewId="0"/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3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</row>
    <row r="3" spans="1:78" ht="9.75" customHeight="1" x14ac:dyDescent="0.15">
      <c r="A3" s="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</row>
    <row r="4" spans="1:78" ht="9.75" customHeight="1" x14ac:dyDescent="0.15">
      <c r="A4" s="2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4" t="str">
        <f>データ!H6</f>
        <v>千葉県　柏市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5" t="s">
        <v>1</v>
      </c>
      <c r="C7" s="45"/>
      <c r="D7" s="45"/>
      <c r="E7" s="45"/>
      <c r="F7" s="45"/>
      <c r="G7" s="45"/>
      <c r="H7" s="45"/>
      <c r="I7" s="45" t="s">
        <v>2</v>
      </c>
      <c r="J7" s="45"/>
      <c r="K7" s="45"/>
      <c r="L7" s="45"/>
      <c r="M7" s="45"/>
      <c r="N7" s="45"/>
      <c r="O7" s="45"/>
      <c r="P7" s="45" t="s">
        <v>3</v>
      </c>
      <c r="Q7" s="45"/>
      <c r="R7" s="45"/>
      <c r="S7" s="45"/>
      <c r="T7" s="45"/>
      <c r="U7" s="45"/>
      <c r="V7" s="45"/>
      <c r="W7" s="45" t="s">
        <v>4</v>
      </c>
      <c r="X7" s="45"/>
      <c r="Y7" s="45"/>
      <c r="Z7" s="45"/>
      <c r="AA7" s="45"/>
      <c r="AB7" s="45"/>
      <c r="AC7" s="45"/>
      <c r="AD7" s="45" t="s">
        <v>5</v>
      </c>
      <c r="AE7" s="45"/>
      <c r="AF7" s="45"/>
      <c r="AG7" s="45"/>
      <c r="AH7" s="45"/>
      <c r="AI7" s="45"/>
      <c r="AJ7" s="45"/>
      <c r="AK7" s="3"/>
      <c r="AL7" s="45" t="s">
        <v>6</v>
      </c>
      <c r="AM7" s="45"/>
      <c r="AN7" s="45"/>
      <c r="AO7" s="45"/>
      <c r="AP7" s="45"/>
      <c r="AQ7" s="45"/>
      <c r="AR7" s="45"/>
      <c r="AS7" s="45"/>
      <c r="AT7" s="45" t="s">
        <v>7</v>
      </c>
      <c r="AU7" s="45"/>
      <c r="AV7" s="45"/>
      <c r="AW7" s="45"/>
      <c r="AX7" s="45"/>
      <c r="AY7" s="45"/>
      <c r="AZ7" s="45"/>
      <c r="BA7" s="45"/>
      <c r="BB7" s="45" t="s">
        <v>8</v>
      </c>
      <c r="BC7" s="45"/>
      <c r="BD7" s="45"/>
      <c r="BE7" s="45"/>
      <c r="BF7" s="45"/>
      <c r="BG7" s="45"/>
      <c r="BH7" s="45"/>
      <c r="BI7" s="45"/>
      <c r="BJ7" s="3"/>
      <c r="BK7" s="3"/>
      <c r="BL7" s="4" t="s">
        <v>9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 x14ac:dyDescent="0.15">
      <c r="A8" s="2"/>
      <c r="B8" s="49" t="str">
        <f>データ!I6</f>
        <v>法適用</v>
      </c>
      <c r="C8" s="49"/>
      <c r="D8" s="49"/>
      <c r="E8" s="49"/>
      <c r="F8" s="49"/>
      <c r="G8" s="49"/>
      <c r="H8" s="49"/>
      <c r="I8" s="49" t="str">
        <f>データ!J6</f>
        <v>下水道事業</v>
      </c>
      <c r="J8" s="49"/>
      <c r="K8" s="49"/>
      <c r="L8" s="49"/>
      <c r="M8" s="49"/>
      <c r="N8" s="49"/>
      <c r="O8" s="49"/>
      <c r="P8" s="49" t="str">
        <f>データ!K6</f>
        <v>特定環境保全公共下水道</v>
      </c>
      <c r="Q8" s="49"/>
      <c r="R8" s="49"/>
      <c r="S8" s="49"/>
      <c r="T8" s="49"/>
      <c r="U8" s="49"/>
      <c r="V8" s="49"/>
      <c r="W8" s="49" t="str">
        <f>データ!L6</f>
        <v>D2</v>
      </c>
      <c r="X8" s="49"/>
      <c r="Y8" s="49"/>
      <c r="Z8" s="49"/>
      <c r="AA8" s="49"/>
      <c r="AB8" s="49"/>
      <c r="AC8" s="49"/>
      <c r="AD8" s="50" t="str">
        <f>データ!$M$6</f>
        <v>非設置</v>
      </c>
      <c r="AE8" s="50"/>
      <c r="AF8" s="50"/>
      <c r="AG8" s="50"/>
      <c r="AH8" s="50"/>
      <c r="AI8" s="50"/>
      <c r="AJ8" s="50"/>
      <c r="AK8" s="3"/>
      <c r="AL8" s="51">
        <f>データ!S6</f>
        <v>424920</v>
      </c>
      <c r="AM8" s="51"/>
      <c r="AN8" s="51"/>
      <c r="AO8" s="51"/>
      <c r="AP8" s="51"/>
      <c r="AQ8" s="51"/>
      <c r="AR8" s="51"/>
      <c r="AS8" s="51"/>
      <c r="AT8" s="46">
        <f>データ!T6</f>
        <v>114.74</v>
      </c>
      <c r="AU8" s="46"/>
      <c r="AV8" s="46"/>
      <c r="AW8" s="46"/>
      <c r="AX8" s="46"/>
      <c r="AY8" s="46"/>
      <c r="AZ8" s="46"/>
      <c r="BA8" s="46"/>
      <c r="BB8" s="46">
        <f>データ!U6</f>
        <v>3703.33</v>
      </c>
      <c r="BC8" s="46"/>
      <c r="BD8" s="46"/>
      <c r="BE8" s="46"/>
      <c r="BF8" s="46"/>
      <c r="BG8" s="46"/>
      <c r="BH8" s="46"/>
      <c r="BI8" s="46"/>
      <c r="BJ8" s="3"/>
      <c r="BK8" s="3"/>
      <c r="BL8" s="47" t="s">
        <v>10</v>
      </c>
      <c r="BM8" s="48"/>
      <c r="BN8" s="7" t="s">
        <v>11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 x14ac:dyDescent="0.15">
      <c r="A9" s="2"/>
      <c r="B9" s="45" t="s">
        <v>12</v>
      </c>
      <c r="C9" s="45"/>
      <c r="D9" s="45"/>
      <c r="E9" s="45"/>
      <c r="F9" s="45"/>
      <c r="G9" s="45"/>
      <c r="H9" s="45"/>
      <c r="I9" s="45" t="s">
        <v>13</v>
      </c>
      <c r="J9" s="45"/>
      <c r="K9" s="45"/>
      <c r="L9" s="45"/>
      <c r="M9" s="45"/>
      <c r="N9" s="45"/>
      <c r="O9" s="45"/>
      <c r="P9" s="45" t="s">
        <v>14</v>
      </c>
      <c r="Q9" s="45"/>
      <c r="R9" s="45"/>
      <c r="S9" s="45"/>
      <c r="T9" s="45"/>
      <c r="U9" s="45"/>
      <c r="V9" s="45"/>
      <c r="W9" s="45" t="s">
        <v>15</v>
      </c>
      <c r="X9" s="45"/>
      <c r="Y9" s="45"/>
      <c r="Z9" s="45"/>
      <c r="AA9" s="45"/>
      <c r="AB9" s="45"/>
      <c r="AC9" s="45"/>
      <c r="AD9" s="45" t="s">
        <v>16</v>
      </c>
      <c r="AE9" s="45"/>
      <c r="AF9" s="45"/>
      <c r="AG9" s="45"/>
      <c r="AH9" s="45"/>
      <c r="AI9" s="45"/>
      <c r="AJ9" s="45"/>
      <c r="AK9" s="3"/>
      <c r="AL9" s="45" t="s">
        <v>17</v>
      </c>
      <c r="AM9" s="45"/>
      <c r="AN9" s="45"/>
      <c r="AO9" s="45"/>
      <c r="AP9" s="45"/>
      <c r="AQ9" s="45"/>
      <c r="AR9" s="45"/>
      <c r="AS9" s="45"/>
      <c r="AT9" s="45" t="s">
        <v>18</v>
      </c>
      <c r="AU9" s="45"/>
      <c r="AV9" s="45"/>
      <c r="AW9" s="45"/>
      <c r="AX9" s="45"/>
      <c r="AY9" s="45"/>
      <c r="AZ9" s="45"/>
      <c r="BA9" s="45"/>
      <c r="BB9" s="45" t="s">
        <v>19</v>
      </c>
      <c r="BC9" s="45"/>
      <c r="BD9" s="45"/>
      <c r="BE9" s="45"/>
      <c r="BF9" s="45"/>
      <c r="BG9" s="45"/>
      <c r="BH9" s="45"/>
      <c r="BI9" s="45"/>
      <c r="BJ9" s="3"/>
      <c r="BK9" s="3"/>
      <c r="BL9" s="52" t="s">
        <v>20</v>
      </c>
      <c r="BM9" s="53"/>
      <c r="BN9" s="10" t="s">
        <v>21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 x14ac:dyDescent="0.15">
      <c r="A10" s="2"/>
      <c r="B10" s="46" t="str">
        <f>データ!N6</f>
        <v>-</v>
      </c>
      <c r="C10" s="46"/>
      <c r="D10" s="46"/>
      <c r="E10" s="46"/>
      <c r="F10" s="46"/>
      <c r="G10" s="46"/>
      <c r="H10" s="46"/>
      <c r="I10" s="46">
        <f>データ!O6</f>
        <v>81.290000000000006</v>
      </c>
      <c r="J10" s="46"/>
      <c r="K10" s="46"/>
      <c r="L10" s="46"/>
      <c r="M10" s="46"/>
      <c r="N10" s="46"/>
      <c r="O10" s="46"/>
      <c r="P10" s="46">
        <f>データ!P6</f>
        <v>0.32</v>
      </c>
      <c r="Q10" s="46"/>
      <c r="R10" s="46"/>
      <c r="S10" s="46"/>
      <c r="T10" s="46"/>
      <c r="U10" s="46"/>
      <c r="V10" s="46"/>
      <c r="W10" s="46">
        <f>データ!Q6</f>
        <v>79.55</v>
      </c>
      <c r="X10" s="46"/>
      <c r="Y10" s="46"/>
      <c r="Z10" s="46"/>
      <c r="AA10" s="46"/>
      <c r="AB10" s="46"/>
      <c r="AC10" s="46"/>
      <c r="AD10" s="51">
        <f>データ!R6</f>
        <v>2357</v>
      </c>
      <c r="AE10" s="51"/>
      <c r="AF10" s="51"/>
      <c r="AG10" s="51"/>
      <c r="AH10" s="51"/>
      <c r="AI10" s="51"/>
      <c r="AJ10" s="51"/>
      <c r="AK10" s="2"/>
      <c r="AL10" s="51">
        <f>データ!V6</f>
        <v>1353</v>
      </c>
      <c r="AM10" s="51"/>
      <c r="AN10" s="51"/>
      <c r="AO10" s="51"/>
      <c r="AP10" s="51"/>
      <c r="AQ10" s="51"/>
      <c r="AR10" s="51"/>
      <c r="AS10" s="51"/>
      <c r="AT10" s="46">
        <f>データ!W6</f>
        <v>1.44</v>
      </c>
      <c r="AU10" s="46"/>
      <c r="AV10" s="46"/>
      <c r="AW10" s="46"/>
      <c r="AX10" s="46"/>
      <c r="AY10" s="46"/>
      <c r="AZ10" s="46"/>
      <c r="BA10" s="46"/>
      <c r="BB10" s="46">
        <f>データ!X6</f>
        <v>939.58</v>
      </c>
      <c r="BC10" s="46"/>
      <c r="BD10" s="46"/>
      <c r="BE10" s="46"/>
      <c r="BF10" s="46"/>
      <c r="BG10" s="46"/>
      <c r="BH10" s="46"/>
      <c r="BI10" s="46"/>
      <c r="BJ10" s="2"/>
      <c r="BK10" s="2"/>
      <c r="BL10" s="69" t="s">
        <v>22</v>
      </c>
      <c r="BM10" s="70"/>
      <c r="BN10" s="13" t="s">
        <v>23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1" t="s">
        <v>24</v>
      </c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</row>
    <row r="14" spans="1:78" ht="13.5" customHeight="1" x14ac:dyDescent="0.15">
      <c r="A14" s="2"/>
      <c r="B14" s="73" t="s">
        <v>25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5"/>
      <c r="BK14" s="2"/>
      <c r="BL14" s="63" t="s">
        <v>26</v>
      </c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5"/>
    </row>
    <row r="15" spans="1:78" ht="13.5" customHeight="1" x14ac:dyDescent="0.15">
      <c r="A15" s="2"/>
      <c r="B15" s="6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2"/>
      <c r="BK15" s="2"/>
      <c r="BL15" s="66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8"/>
    </row>
    <row r="16" spans="1:78" ht="13.5" customHeight="1" x14ac:dyDescent="0.15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4" t="s">
        <v>116</v>
      </c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6"/>
    </row>
    <row r="17" spans="1:78" ht="13.5" customHeight="1" x14ac:dyDescent="0.15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4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6"/>
    </row>
    <row r="18" spans="1:78" ht="13.5" customHeight="1" x14ac:dyDescent="0.15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4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6"/>
    </row>
    <row r="19" spans="1:78" ht="13.5" customHeight="1" x14ac:dyDescent="0.15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4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6"/>
    </row>
    <row r="20" spans="1:78" ht="13.5" customHeight="1" x14ac:dyDescent="0.15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4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6"/>
    </row>
    <row r="21" spans="1:78" ht="13.5" customHeight="1" x14ac:dyDescent="0.15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4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6"/>
    </row>
    <row r="22" spans="1:78" ht="13.5" customHeight="1" x14ac:dyDescent="0.15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4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6"/>
    </row>
    <row r="23" spans="1:78" ht="13.5" customHeight="1" x14ac:dyDescent="0.15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4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6"/>
    </row>
    <row r="24" spans="1:78" ht="13.5" customHeight="1" x14ac:dyDescent="0.15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4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6"/>
    </row>
    <row r="25" spans="1:78" ht="13.5" customHeight="1" x14ac:dyDescent="0.15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4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6"/>
    </row>
    <row r="26" spans="1:78" ht="13.5" customHeight="1" x14ac:dyDescent="0.15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4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6"/>
    </row>
    <row r="27" spans="1:78" ht="13.5" customHeight="1" x14ac:dyDescent="0.15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4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6"/>
    </row>
    <row r="28" spans="1:78" ht="13.5" customHeight="1" x14ac:dyDescent="0.15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4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6"/>
    </row>
    <row r="29" spans="1:78" ht="13.5" customHeight="1" x14ac:dyDescent="0.15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4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6"/>
    </row>
    <row r="30" spans="1:78" ht="13.5" customHeight="1" x14ac:dyDescent="0.15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4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6"/>
    </row>
    <row r="31" spans="1:78" ht="13.5" customHeight="1" x14ac:dyDescent="0.15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4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6"/>
    </row>
    <row r="32" spans="1:78" ht="13.5" customHeight="1" x14ac:dyDescent="0.15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4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6"/>
    </row>
    <row r="33" spans="1:78" ht="13.5" customHeight="1" x14ac:dyDescent="0.15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4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6"/>
    </row>
    <row r="34" spans="1:78" ht="13.5" customHeight="1" x14ac:dyDescent="0.15">
      <c r="A34" s="2"/>
      <c r="B34" s="16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54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6"/>
    </row>
    <row r="35" spans="1:78" ht="13.5" customHeight="1" x14ac:dyDescent="0.15">
      <c r="A35" s="2"/>
      <c r="B35" s="1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54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6"/>
    </row>
    <row r="36" spans="1:78" ht="13.5" customHeight="1" x14ac:dyDescent="0.15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4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6"/>
    </row>
    <row r="37" spans="1:78" ht="13.5" customHeight="1" x14ac:dyDescent="0.15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4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6"/>
    </row>
    <row r="38" spans="1:78" ht="13.5" customHeight="1" x14ac:dyDescent="0.15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4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6"/>
    </row>
    <row r="39" spans="1:78" ht="13.5" customHeight="1" x14ac:dyDescent="0.15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4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6"/>
    </row>
    <row r="40" spans="1:78" ht="13.5" customHeight="1" x14ac:dyDescent="0.15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4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6"/>
    </row>
    <row r="41" spans="1:78" ht="13.5" customHeight="1" x14ac:dyDescent="0.15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4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6"/>
    </row>
    <row r="42" spans="1:78" ht="13.5" customHeight="1" x14ac:dyDescent="0.15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4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6"/>
    </row>
    <row r="43" spans="1:78" ht="13.5" customHeight="1" x14ac:dyDescent="0.15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4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6"/>
    </row>
    <row r="44" spans="1:78" ht="13.5" customHeight="1" x14ac:dyDescent="0.15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57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9"/>
    </row>
    <row r="45" spans="1:78" ht="13.5" customHeight="1" x14ac:dyDescent="0.15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63" t="s">
        <v>27</v>
      </c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5"/>
    </row>
    <row r="46" spans="1:78" ht="13.5" customHeight="1" x14ac:dyDescent="0.15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66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8"/>
    </row>
    <row r="47" spans="1:78" ht="13.5" customHeight="1" x14ac:dyDescent="0.15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4" t="s">
        <v>114</v>
      </c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6"/>
    </row>
    <row r="48" spans="1:78" ht="13.5" customHeight="1" x14ac:dyDescent="0.15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4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6"/>
    </row>
    <row r="49" spans="1:78" ht="13.5" customHeight="1" x14ac:dyDescent="0.15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4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6"/>
    </row>
    <row r="50" spans="1:78" ht="13.5" customHeight="1" x14ac:dyDescent="0.15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4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6"/>
    </row>
    <row r="51" spans="1:78" ht="13.5" customHeight="1" x14ac:dyDescent="0.15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4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6"/>
    </row>
    <row r="52" spans="1:78" ht="13.5" customHeight="1" x14ac:dyDescent="0.15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4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6"/>
    </row>
    <row r="53" spans="1:78" ht="13.5" customHeight="1" x14ac:dyDescent="0.15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4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6"/>
    </row>
    <row r="54" spans="1:78" ht="13.5" customHeight="1" x14ac:dyDescent="0.15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4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6"/>
    </row>
    <row r="55" spans="1:78" ht="13.5" customHeight="1" x14ac:dyDescent="0.15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4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6"/>
    </row>
    <row r="56" spans="1:78" ht="13.5" customHeight="1" x14ac:dyDescent="0.15">
      <c r="A56" s="2"/>
      <c r="B56" s="16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54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6"/>
    </row>
    <row r="57" spans="1:78" ht="13.5" customHeight="1" x14ac:dyDescent="0.15">
      <c r="A57" s="2"/>
      <c r="B57" s="1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54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6"/>
    </row>
    <row r="58" spans="1:78" ht="13.5" customHeight="1" x14ac:dyDescent="0.15">
      <c r="A58" s="2"/>
      <c r="B58" s="16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54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6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4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6"/>
    </row>
    <row r="60" spans="1:78" ht="13.5" customHeight="1" x14ac:dyDescent="0.15">
      <c r="A60" s="2"/>
      <c r="B60" s="60" t="s">
        <v>28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2"/>
      <c r="BK60" s="2"/>
      <c r="BL60" s="54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6"/>
    </row>
    <row r="61" spans="1:78" ht="13.5" customHeight="1" x14ac:dyDescent="0.15">
      <c r="A61" s="2"/>
      <c r="B61" s="60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2"/>
      <c r="BL61" s="54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6"/>
    </row>
    <row r="62" spans="1:78" ht="13.5" customHeight="1" x14ac:dyDescent="0.15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4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6"/>
    </row>
    <row r="63" spans="1:78" ht="13.5" customHeight="1" x14ac:dyDescent="0.15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57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9"/>
    </row>
    <row r="64" spans="1:78" ht="13.5" customHeight="1" x14ac:dyDescent="0.15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63" t="s">
        <v>29</v>
      </c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5"/>
    </row>
    <row r="65" spans="1:78" ht="13.5" customHeight="1" x14ac:dyDescent="0.15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66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8"/>
    </row>
    <row r="66" spans="1:78" ht="13.5" customHeight="1" x14ac:dyDescent="0.15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4" t="s">
        <v>115</v>
      </c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6"/>
    </row>
    <row r="67" spans="1:78" ht="13.5" customHeight="1" x14ac:dyDescent="0.15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4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6"/>
    </row>
    <row r="68" spans="1:78" ht="13.5" customHeight="1" x14ac:dyDescent="0.15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4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6"/>
    </row>
    <row r="69" spans="1:78" ht="13.5" customHeight="1" x14ac:dyDescent="0.15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4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6"/>
    </row>
    <row r="70" spans="1:78" ht="13.5" customHeight="1" x14ac:dyDescent="0.15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4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6"/>
    </row>
    <row r="71" spans="1:78" ht="13.5" customHeight="1" x14ac:dyDescent="0.15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4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6"/>
    </row>
    <row r="72" spans="1:78" ht="13.5" customHeight="1" x14ac:dyDescent="0.15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4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6"/>
    </row>
    <row r="73" spans="1:78" ht="13.5" customHeight="1" x14ac:dyDescent="0.15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4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6"/>
    </row>
    <row r="74" spans="1:78" ht="13.5" customHeight="1" x14ac:dyDescent="0.15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4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6"/>
    </row>
    <row r="75" spans="1:78" ht="13.5" customHeight="1" x14ac:dyDescent="0.15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4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6"/>
    </row>
    <row r="76" spans="1:78" ht="13.5" customHeight="1" x14ac:dyDescent="0.15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4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6"/>
    </row>
    <row r="77" spans="1:78" ht="13.5" customHeight="1" x14ac:dyDescent="0.15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4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6"/>
    </row>
    <row r="78" spans="1:78" ht="13.5" customHeight="1" x14ac:dyDescent="0.15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4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6"/>
    </row>
    <row r="79" spans="1:78" ht="13.5" customHeight="1" x14ac:dyDescent="0.15">
      <c r="A79" s="2"/>
      <c r="B79" s="16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7"/>
      <c r="BJ79" s="18"/>
      <c r="BK79" s="2"/>
      <c r="BL79" s="54"/>
      <c r="BM79" s="55"/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6"/>
    </row>
    <row r="80" spans="1:78" ht="13.5" customHeight="1" x14ac:dyDescent="0.15">
      <c r="A80" s="2"/>
      <c r="B80" s="16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7"/>
      <c r="BJ80" s="18"/>
      <c r="BK80" s="2"/>
      <c r="BL80" s="54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6"/>
    </row>
    <row r="81" spans="1:78" ht="13.5" customHeight="1" x14ac:dyDescent="0.15">
      <c r="A81" s="2"/>
      <c r="B81" s="16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7"/>
      <c r="V81" s="17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7"/>
      <c r="AP81" s="17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7"/>
      <c r="BJ81" s="18"/>
      <c r="BK81" s="2"/>
      <c r="BL81" s="54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6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7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9"/>
    </row>
    <row r="83" spans="1:78" x14ac:dyDescent="0.15">
      <c r="C83" s="2" t="s">
        <v>30</v>
      </c>
    </row>
    <row r="84" spans="1:78" hidden="1" x14ac:dyDescent="0.15">
      <c r="B84" s="26" t="s">
        <v>31</v>
      </c>
      <c r="C84" s="26"/>
      <c r="D84" s="26"/>
      <c r="E84" s="26" t="s">
        <v>32</v>
      </c>
      <c r="F84" s="26" t="s">
        <v>33</v>
      </c>
      <c r="G84" s="26" t="s">
        <v>34</v>
      </c>
      <c r="H84" s="26" t="s">
        <v>35</v>
      </c>
      <c r="I84" s="26" t="s">
        <v>36</v>
      </c>
      <c r="J84" s="26" t="s">
        <v>37</v>
      </c>
      <c r="K84" s="26" t="s">
        <v>38</v>
      </c>
      <c r="L84" s="26" t="s">
        <v>39</v>
      </c>
      <c r="M84" s="26" t="s">
        <v>40</v>
      </c>
      <c r="N84" s="26" t="s">
        <v>41</v>
      </c>
      <c r="O84" s="26" t="s">
        <v>42</v>
      </c>
    </row>
    <row r="85" spans="1:78" hidden="1" x14ac:dyDescent="0.15">
      <c r="B85" s="26"/>
      <c r="C85" s="26"/>
      <c r="D85" s="26"/>
      <c r="E85" s="26" t="str">
        <f>データ!AI6</f>
        <v>【102.87】</v>
      </c>
      <c r="F85" s="26" t="str">
        <f>データ!AT6</f>
        <v>【76.63】</v>
      </c>
      <c r="G85" s="26" t="str">
        <f>データ!BE6</f>
        <v>【49.61】</v>
      </c>
      <c r="H85" s="26" t="str">
        <f>データ!BP6</f>
        <v>【1,218.70】</v>
      </c>
      <c r="I85" s="26" t="str">
        <f>データ!CA6</f>
        <v>【74.17】</v>
      </c>
      <c r="J85" s="26" t="str">
        <f>データ!CL6</f>
        <v>【218.56】</v>
      </c>
      <c r="K85" s="26" t="str">
        <f>データ!CW6</f>
        <v>【42.86】</v>
      </c>
      <c r="L85" s="26" t="str">
        <f>データ!DH6</f>
        <v>【84.20】</v>
      </c>
      <c r="M85" s="26" t="str">
        <f>データ!DS6</f>
        <v>【25.37】</v>
      </c>
      <c r="N85" s="26" t="str">
        <f>データ!ED6</f>
        <v>【6.20】</v>
      </c>
      <c r="O85" s="26" t="str">
        <f>データ!EO6</f>
        <v>【0.28】</v>
      </c>
    </row>
  </sheetData>
  <sheetProtection algorithmName="SHA-512" hashValue="opBvqz1a1qcibHksr9oCghUV1rXPM2a8BlbX7x2+EWedCae7xdmCK+AXE26aknRuiw5XjOBdyM94+uizWRbi8g==" saltValue="+2/gSdEvKYwQzGmIT8lc3w==" spinCount="100000" sheet="1" objects="1" scenarios="1" formatCells="0" formatColumns="0" formatRows="0"/>
  <mergeCells count="46">
    <mergeCell ref="BL47:BZ63"/>
    <mergeCell ref="B60:BJ61"/>
    <mergeCell ref="BL64:BZ65"/>
    <mergeCell ref="BL66:BZ82"/>
    <mergeCell ref="BL10:BM10"/>
    <mergeCell ref="BL11:BZ13"/>
    <mergeCell ref="B14:BJ15"/>
    <mergeCell ref="BL14:BZ15"/>
    <mergeCell ref="BL16:BZ44"/>
    <mergeCell ref="BL45:BZ46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R13"/>
  <sheetViews>
    <sheetView showGridLines="0" workbookViewId="0"/>
  </sheetViews>
  <sheetFormatPr defaultRowHeight="13.5" x14ac:dyDescent="0.15"/>
  <cols>
    <col min="2" max="144" width="11.875" customWidth="1"/>
  </cols>
  <sheetData>
    <row r="1" spans="1:148" x14ac:dyDescent="0.15">
      <c r="A1" t="s">
        <v>43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8" x14ac:dyDescent="0.15">
      <c r="A2" s="28" t="s">
        <v>44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8" x14ac:dyDescent="0.15">
      <c r="A3" s="28" t="s">
        <v>45</v>
      </c>
      <c r="B3" s="29" t="s">
        <v>46</v>
      </c>
      <c r="C3" s="29" t="s">
        <v>47</v>
      </c>
      <c r="D3" s="29" t="s">
        <v>48</v>
      </c>
      <c r="E3" s="29" t="s">
        <v>49</v>
      </c>
      <c r="F3" s="29" t="s">
        <v>50</v>
      </c>
      <c r="G3" s="29" t="s">
        <v>51</v>
      </c>
      <c r="H3" s="77" t="s">
        <v>52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83" t="s">
        <v>53</v>
      </c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 t="s">
        <v>54</v>
      </c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</row>
    <row r="4" spans="1:148" x14ac:dyDescent="0.15">
      <c r="A4" s="28" t="s">
        <v>55</v>
      </c>
      <c r="B4" s="30"/>
      <c r="C4" s="30"/>
      <c r="D4" s="30"/>
      <c r="E4" s="30"/>
      <c r="F4" s="30"/>
      <c r="G4" s="30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  <c r="Y4" s="76" t="s">
        <v>56</v>
      </c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 t="s">
        <v>57</v>
      </c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 t="s">
        <v>58</v>
      </c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 t="s">
        <v>59</v>
      </c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 t="s">
        <v>60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 t="s">
        <v>61</v>
      </c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 t="s">
        <v>62</v>
      </c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 t="s">
        <v>63</v>
      </c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 t="s">
        <v>64</v>
      </c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 t="s">
        <v>65</v>
      </c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 t="s">
        <v>66</v>
      </c>
      <c r="EF4" s="76"/>
      <c r="EG4" s="76"/>
      <c r="EH4" s="76"/>
      <c r="EI4" s="76"/>
      <c r="EJ4" s="76"/>
      <c r="EK4" s="76"/>
      <c r="EL4" s="76"/>
      <c r="EM4" s="76"/>
      <c r="EN4" s="76"/>
      <c r="EO4" s="76"/>
    </row>
    <row r="5" spans="1:148" x14ac:dyDescent="0.15">
      <c r="A5" s="28" t="s">
        <v>67</v>
      </c>
      <c r="B5" s="31"/>
      <c r="C5" s="31"/>
      <c r="D5" s="31"/>
      <c r="E5" s="31"/>
      <c r="F5" s="31"/>
      <c r="G5" s="31"/>
      <c r="H5" s="32" t="s">
        <v>68</v>
      </c>
      <c r="I5" s="32" t="s">
        <v>69</v>
      </c>
      <c r="J5" s="32" t="s">
        <v>70</v>
      </c>
      <c r="K5" s="32" t="s">
        <v>71</v>
      </c>
      <c r="L5" s="32" t="s">
        <v>72</v>
      </c>
      <c r="M5" s="32" t="s">
        <v>5</v>
      </c>
      <c r="N5" s="32" t="s">
        <v>73</v>
      </c>
      <c r="O5" s="32" t="s">
        <v>74</v>
      </c>
      <c r="P5" s="32" t="s">
        <v>75</v>
      </c>
      <c r="Q5" s="32" t="s">
        <v>76</v>
      </c>
      <c r="R5" s="32" t="s">
        <v>77</v>
      </c>
      <c r="S5" s="32" t="s">
        <v>78</v>
      </c>
      <c r="T5" s="32" t="s">
        <v>79</v>
      </c>
      <c r="U5" s="32" t="s">
        <v>80</v>
      </c>
      <c r="V5" s="32" t="s">
        <v>81</v>
      </c>
      <c r="W5" s="32" t="s">
        <v>82</v>
      </c>
      <c r="X5" s="32" t="s">
        <v>83</v>
      </c>
      <c r="Y5" s="32" t="s">
        <v>84</v>
      </c>
      <c r="Z5" s="32" t="s">
        <v>85</v>
      </c>
      <c r="AA5" s="32" t="s">
        <v>86</v>
      </c>
      <c r="AB5" s="32" t="s">
        <v>87</v>
      </c>
      <c r="AC5" s="32" t="s">
        <v>88</v>
      </c>
      <c r="AD5" s="32" t="s">
        <v>89</v>
      </c>
      <c r="AE5" s="32" t="s">
        <v>90</v>
      </c>
      <c r="AF5" s="32" t="s">
        <v>91</v>
      </c>
      <c r="AG5" s="32" t="s">
        <v>92</v>
      </c>
      <c r="AH5" s="32" t="s">
        <v>93</v>
      </c>
      <c r="AI5" s="32" t="s">
        <v>31</v>
      </c>
      <c r="AJ5" s="32" t="s">
        <v>84</v>
      </c>
      <c r="AK5" s="32" t="s">
        <v>85</v>
      </c>
      <c r="AL5" s="32" t="s">
        <v>86</v>
      </c>
      <c r="AM5" s="32" t="s">
        <v>87</v>
      </c>
      <c r="AN5" s="32" t="s">
        <v>88</v>
      </c>
      <c r="AO5" s="32" t="s">
        <v>89</v>
      </c>
      <c r="AP5" s="32" t="s">
        <v>90</v>
      </c>
      <c r="AQ5" s="32" t="s">
        <v>91</v>
      </c>
      <c r="AR5" s="32" t="s">
        <v>92</v>
      </c>
      <c r="AS5" s="32" t="s">
        <v>93</v>
      </c>
      <c r="AT5" s="32" t="s">
        <v>94</v>
      </c>
      <c r="AU5" s="32" t="s">
        <v>84</v>
      </c>
      <c r="AV5" s="32" t="s">
        <v>85</v>
      </c>
      <c r="AW5" s="32" t="s">
        <v>86</v>
      </c>
      <c r="AX5" s="32" t="s">
        <v>87</v>
      </c>
      <c r="AY5" s="32" t="s">
        <v>88</v>
      </c>
      <c r="AZ5" s="32" t="s">
        <v>89</v>
      </c>
      <c r="BA5" s="32" t="s">
        <v>90</v>
      </c>
      <c r="BB5" s="32" t="s">
        <v>91</v>
      </c>
      <c r="BC5" s="32" t="s">
        <v>92</v>
      </c>
      <c r="BD5" s="32" t="s">
        <v>93</v>
      </c>
      <c r="BE5" s="32" t="s">
        <v>94</v>
      </c>
      <c r="BF5" s="32" t="s">
        <v>84</v>
      </c>
      <c r="BG5" s="32" t="s">
        <v>85</v>
      </c>
      <c r="BH5" s="32" t="s">
        <v>86</v>
      </c>
      <c r="BI5" s="32" t="s">
        <v>87</v>
      </c>
      <c r="BJ5" s="32" t="s">
        <v>88</v>
      </c>
      <c r="BK5" s="32" t="s">
        <v>89</v>
      </c>
      <c r="BL5" s="32" t="s">
        <v>90</v>
      </c>
      <c r="BM5" s="32" t="s">
        <v>91</v>
      </c>
      <c r="BN5" s="32" t="s">
        <v>92</v>
      </c>
      <c r="BO5" s="32" t="s">
        <v>93</v>
      </c>
      <c r="BP5" s="32" t="s">
        <v>94</v>
      </c>
      <c r="BQ5" s="32" t="s">
        <v>84</v>
      </c>
      <c r="BR5" s="32" t="s">
        <v>85</v>
      </c>
      <c r="BS5" s="32" t="s">
        <v>86</v>
      </c>
      <c r="BT5" s="32" t="s">
        <v>87</v>
      </c>
      <c r="BU5" s="32" t="s">
        <v>88</v>
      </c>
      <c r="BV5" s="32" t="s">
        <v>89</v>
      </c>
      <c r="BW5" s="32" t="s">
        <v>90</v>
      </c>
      <c r="BX5" s="32" t="s">
        <v>91</v>
      </c>
      <c r="BY5" s="32" t="s">
        <v>92</v>
      </c>
      <c r="BZ5" s="32" t="s">
        <v>93</v>
      </c>
      <c r="CA5" s="32" t="s">
        <v>94</v>
      </c>
      <c r="CB5" s="32" t="s">
        <v>84</v>
      </c>
      <c r="CC5" s="32" t="s">
        <v>85</v>
      </c>
      <c r="CD5" s="32" t="s">
        <v>86</v>
      </c>
      <c r="CE5" s="32" t="s">
        <v>87</v>
      </c>
      <c r="CF5" s="32" t="s">
        <v>88</v>
      </c>
      <c r="CG5" s="32" t="s">
        <v>89</v>
      </c>
      <c r="CH5" s="32" t="s">
        <v>90</v>
      </c>
      <c r="CI5" s="32" t="s">
        <v>91</v>
      </c>
      <c r="CJ5" s="32" t="s">
        <v>92</v>
      </c>
      <c r="CK5" s="32" t="s">
        <v>93</v>
      </c>
      <c r="CL5" s="32" t="s">
        <v>94</v>
      </c>
      <c r="CM5" s="32" t="s">
        <v>84</v>
      </c>
      <c r="CN5" s="32" t="s">
        <v>85</v>
      </c>
      <c r="CO5" s="32" t="s">
        <v>86</v>
      </c>
      <c r="CP5" s="32" t="s">
        <v>87</v>
      </c>
      <c r="CQ5" s="32" t="s">
        <v>88</v>
      </c>
      <c r="CR5" s="32" t="s">
        <v>89</v>
      </c>
      <c r="CS5" s="32" t="s">
        <v>90</v>
      </c>
      <c r="CT5" s="32" t="s">
        <v>91</v>
      </c>
      <c r="CU5" s="32" t="s">
        <v>92</v>
      </c>
      <c r="CV5" s="32" t="s">
        <v>93</v>
      </c>
      <c r="CW5" s="32" t="s">
        <v>94</v>
      </c>
      <c r="CX5" s="32" t="s">
        <v>84</v>
      </c>
      <c r="CY5" s="32" t="s">
        <v>85</v>
      </c>
      <c r="CZ5" s="32" t="s">
        <v>86</v>
      </c>
      <c r="DA5" s="32" t="s">
        <v>87</v>
      </c>
      <c r="DB5" s="32" t="s">
        <v>88</v>
      </c>
      <c r="DC5" s="32" t="s">
        <v>89</v>
      </c>
      <c r="DD5" s="32" t="s">
        <v>90</v>
      </c>
      <c r="DE5" s="32" t="s">
        <v>91</v>
      </c>
      <c r="DF5" s="32" t="s">
        <v>92</v>
      </c>
      <c r="DG5" s="32" t="s">
        <v>93</v>
      </c>
      <c r="DH5" s="32" t="s">
        <v>94</v>
      </c>
      <c r="DI5" s="32" t="s">
        <v>84</v>
      </c>
      <c r="DJ5" s="32" t="s">
        <v>85</v>
      </c>
      <c r="DK5" s="32" t="s">
        <v>86</v>
      </c>
      <c r="DL5" s="32" t="s">
        <v>87</v>
      </c>
      <c r="DM5" s="32" t="s">
        <v>88</v>
      </c>
      <c r="DN5" s="32" t="s">
        <v>89</v>
      </c>
      <c r="DO5" s="32" t="s">
        <v>90</v>
      </c>
      <c r="DP5" s="32" t="s">
        <v>91</v>
      </c>
      <c r="DQ5" s="32" t="s">
        <v>92</v>
      </c>
      <c r="DR5" s="32" t="s">
        <v>93</v>
      </c>
      <c r="DS5" s="32" t="s">
        <v>94</v>
      </c>
      <c r="DT5" s="32" t="s">
        <v>84</v>
      </c>
      <c r="DU5" s="32" t="s">
        <v>85</v>
      </c>
      <c r="DV5" s="32" t="s">
        <v>86</v>
      </c>
      <c r="DW5" s="32" t="s">
        <v>87</v>
      </c>
      <c r="DX5" s="32" t="s">
        <v>88</v>
      </c>
      <c r="DY5" s="32" t="s">
        <v>89</v>
      </c>
      <c r="DZ5" s="32" t="s">
        <v>90</v>
      </c>
      <c r="EA5" s="32" t="s">
        <v>91</v>
      </c>
      <c r="EB5" s="32" t="s">
        <v>92</v>
      </c>
      <c r="EC5" s="32" t="s">
        <v>93</v>
      </c>
      <c r="ED5" s="32" t="s">
        <v>94</v>
      </c>
      <c r="EE5" s="32" t="s">
        <v>84</v>
      </c>
      <c r="EF5" s="32" t="s">
        <v>85</v>
      </c>
      <c r="EG5" s="32" t="s">
        <v>86</v>
      </c>
      <c r="EH5" s="32" t="s">
        <v>87</v>
      </c>
      <c r="EI5" s="32" t="s">
        <v>88</v>
      </c>
      <c r="EJ5" s="32" t="s">
        <v>89</v>
      </c>
      <c r="EK5" s="32" t="s">
        <v>90</v>
      </c>
      <c r="EL5" s="32" t="s">
        <v>91</v>
      </c>
      <c r="EM5" s="32" t="s">
        <v>92</v>
      </c>
      <c r="EN5" s="32" t="s">
        <v>93</v>
      </c>
      <c r="EO5" s="32" t="s">
        <v>94</v>
      </c>
    </row>
    <row r="6" spans="1:148" s="36" customFormat="1" x14ac:dyDescent="0.15">
      <c r="A6" s="28" t="s">
        <v>95</v>
      </c>
      <c r="B6" s="33">
        <f>B7</f>
        <v>2019</v>
      </c>
      <c r="C6" s="33">
        <f t="shared" ref="C6:X6" si="3">C7</f>
        <v>122173</v>
      </c>
      <c r="D6" s="33">
        <f t="shared" si="3"/>
        <v>46</v>
      </c>
      <c r="E6" s="33">
        <f t="shared" si="3"/>
        <v>17</v>
      </c>
      <c r="F6" s="33">
        <f t="shared" si="3"/>
        <v>4</v>
      </c>
      <c r="G6" s="33">
        <f t="shared" si="3"/>
        <v>0</v>
      </c>
      <c r="H6" s="33" t="str">
        <f t="shared" si="3"/>
        <v>千葉県　柏市</v>
      </c>
      <c r="I6" s="33" t="str">
        <f t="shared" si="3"/>
        <v>法適用</v>
      </c>
      <c r="J6" s="33" t="str">
        <f t="shared" si="3"/>
        <v>下水道事業</v>
      </c>
      <c r="K6" s="33" t="str">
        <f t="shared" si="3"/>
        <v>特定環境保全公共下水道</v>
      </c>
      <c r="L6" s="33" t="str">
        <f t="shared" si="3"/>
        <v>D2</v>
      </c>
      <c r="M6" s="33" t="str">
        <f t="shared" si="3"/>
        <v>非設置</v>
      </c>
      <c r="N6" s="34" t="str">
        <f t="shared" si="3"/>
        <v>-</v>
      </c>
      <c r="O6" s="34">
        <f t="shared" si="3"/>
        <v>81.290000000000006</v>
      </c>
      <c r="P6" s="34">
        <f t="shared" si="3"/>
        <v>0.32</v>
      </c>
      <c r="Q6" s="34">
        <f t="shared" si="3"/>
        <v>79.55</v>
      </c>
      <c r="R6" s="34">
        <f t="shared" si="3"/>
        <v>2357</v>
      </c>
      <c r="S6" s="34">
        <f t="shared" si="3"/>
        <v>424920</v>
      </c>
      <c r="T6" s="34">
        <f t="shared" si="3"/>
        <v>114.74</v>
      </c>
      <c r="U6" s="34">
        <f t="shared" si="3"/>
        <v>3703.33</v>
      </c>
      <c r="V6" s="34">
        <f t="shared" si="3"/>
        <v>1353</v>
      </c>
      <c r="W6" s="34">
        <f t="shared" si="3"/>
        <v>1.44</v>
      </c>
      <c r="X6" s="34">
        <f t="shared" si="3"/>
        <v>939.58</v>
      </c>
      <c r="Y6" s="35">
        <f>IF(Y7="",NA(),Y7)</f>
        <v>184.59</v>
      </c>
      <c r="Z6" s="35">
        <f t="shared" ref="Z6:AH6" si="4">IF(Z7="",NA(),Z7)</f>
        <v>161.53</v>
      </c>
      <c r="AA6" s="35">
        <f t="shared" si="4"/>
        <v>161.82</v>
      </c>
      <c r="AB6" s="35">
        <f t="shared" si="4"/>
        <v>166.64</v>
      </c>
      <c r="AC6" s="35">
        <f t="shared" si="4"/>
        <v>179.12</v>
      </c>
      <c r="AD6" s="35">
        <f t="shared" si="4"/>
        <v>100.94</v>
      </c>
      <c r="AE6" s="35">
        <f t="shared" si="4"/>
        <v>100.85</v>
      </c>
      <c r="AF6" s="35">
        <f t="shared" si="4"/>
        <v>102.13</v>
      </c>
      <c r="AG6" s="35">
        <f t="shared" si="4"/>
        <v>101.72</v>
      </c>
      <c r="AH6" s="35">
        <f t="shared" si="4"/>
        <v>102.73</v>
      </c>
      <c r="AI6" s="34" t="str">
        <f>IF(AI7="","",IF(AI7="-","【-】","【"&amp;SUBSTITUTE(TEXT(AI7,"#,##0.00"),"-","△")&amp;"】"))</f>
        <v>【102.87】</v>
      </c>
      <c r="AJ6" s="34">
        <f>IF(AJ7="",NA(),AJ7)</f>
        <v>0</v>
      </c>
      <c r="AK6" s="34">
        <f t="shared" ref="AK6:AS6" si="5">IF(AK7="",NA(),AK7)</f>
        <v>0</v>
      </c>
      <c r="AL6" s="34">
        <f t="shared" si="5"/>
        <v>0</v>
      </c>
      <c r="AM6" s="34">
        <f t="shared" si="5"/>
        <v>0</v>
      </c>
      <c r="AN6" s="34">
        <f t="shared" si="5"/>
        <v>0</v>
      </c>
      <c r="AO6" s="35">
        <f t="shared" si="5"/>
        <v>101.85</v>
      </c>
      <c r="AP6" s="35">
        <f t="shared" si="5"/>
        <v>110.77</v>
      </c>
      <c r="AQ6" s="35">
        <f t="shared" si="5"/>
        <v>109.51</v>
      </c>
      <c r="AR6" s="35">
        <f t="shared" si="5"/>
        <v>112.88</v>
      </c>
      <c r="AS6" s="35">
        <f t="shared" si="5"/>
        <v>94.97</v>
      </c>
      <c r="AT6" s="34" t="str">
        <f>IF(AT7="","",IF(AT7="-","【-】","【"&amp;SUBSTITUTE(TEXT(AT7,"#,##0.00"),"-","△")&amp;"】"))</f>
        <v>【76.63】</v>
      </c>
      <c r="AU6" s="35">
        <f>IF(AU7="",NA(),AU7)</f>
        <v>539.83000000000004</v>
      </c>
      <c r="AV6" s="35">
        <f t="shared" ref="AV6:BD6" si="6">IF(AV7="",NA(),AV7)</f>
        <v>619.76</v>
      </c>
      <c r="AW6" s="35">
        <f t="shared" si="6"/>
        <v>823.94</v>
      </c>
      <c r="AX6" s="35">
        <f t="shared" si="6"/>
        <v>990.78</v>
      </c>
      <c r="AY6" s="35">
        <f t="shared" si="6"/>
        <v>1127.6300000000001</v>
      </c>
      <c r="AZ6" s="35">
        <f t="shared" si="6"/>
        <v>49.07</v>
      </c>
      <c r="BA6" s="35">
        <f t="shared" si="6"/>
        <v>46.78</v>
      </c>
      <c r="BB6" s="35">
        <f t="shared" si="6"/>
        <v>47.44</v>
      </c>
      <c r="BC6" s="35">
        <f t="shared" si="6"/>
        <v>49.18</v>
      </c>
      <c r="BD6" s="35">
        <f t="shared" si="6"/>
        <v>47.72</v>
      </c>
      <c r="BE6" s="34" t="str">
        <f>IF(BE7="","",IF(BE7="-","【-】","【"&amp;SUBSTITUTE(TEXT(BE7,"#,##0.00"),"-","△")&amp;"】"))</f>
        <v>【49.61】</v>
      </c>
      <c r="BF6" s="35">
        <f>IF(BF7="",NA(),BF7)</f>
        <v>404.3</v>
      </c>
      <c r="BG6" s="35">
        <f t="shared" ref="BG6:BO6" si="7">IF(BG7="",NA(),BG7)</f>
        <v>394.93</v>
      </c>
      <c r="BH6" s="35">
        <f t="shared" si="7"/>
        <v>363.03</v>
      </c>
      <c r="BI6" s="35">
        <f t="shared" si="7"/>
        <v>334.51</v>
      </c>
      <c r="BJ6" s="35">
        <f t="shared" si="7"/>
        <v>266</v>
      </c>
      <c r="BK6" s="35">
        <f t="shared" si="7"/>
        <v>1434.89</v>
      </c>
      <c r="BL6" s="35">
        <f t="shared" si="7"/>
        <v>1298.9100000000001</v>
      </c>
      <c r="BM6" s="35">
        <f t="shared" si="7"/>
        <v>1243.71</v>
      </c>
      <c r="BN6" s="35">
        <f t="shared" si="7"/>
        <v>1194.1500000000001</v>
      </c>
      <c r="BO6" s="35">
        <f t="shared" si="7"/>
        <v>1206.79</v>
      </c>
      <c r="BP6" s="34" t="str">
        <f>IF(BP7="","",IF(BP7="-","【-】","【"&amp;SUBSTITUTE(TEXT(BP7,"#,##0.00"),"-","△")&amp;"】"))</f>
        <v>【1,218.70】</v>
      </c>
      <c r="BQ6" s="35">
        <f>IF(BQ7="",NA(),BQ7)</f>
        <v>221.92</v>
      </c>
      <c r="BR6" s="35">
        <f t="shared" ref="BR6:BZ6" si="8">IF(BR7="",NA(),BR7)</f>
        <v>187.76</v>
      </c>
      <c r="BS6" s="35">
        <f t="shared" si="8"/>
        <v>188.41</v>
      </c>
      <c r="BT6" s="35">
        <f t="shared" si="8"/>
        <v>177.84</v>
      </c>
      <c r="BU6" s="35">
        <f t="shared" si="8"/>
        <v>192.84</v>
      </c>
      <c r="BV6" s="35">
        <f t="shared" si="8"/>
        <v>66.22</v>
      </c>
      <c r="BW6" s="35">
        <f t="shared" si="8"/>
        <v>69.87</v>
      </c>
      <c r="BX6" s="35">
        <f t="shared" si="8"/>
        <v>74.3</v>
      </c>
      <c r="BY6" s="35">
        <f t="shared" si="8"/>
        <v>72.260000000000005</v>
      </c>
      <c r="BZ6" s="35">
        <f t="shared" si="8"/>
        <v>71.84</v>
      </c>
      <c r="CA6" s="34" t="str">
        <f>IF(CA7="","",IF(CA7="-","【-】","【"&amp;SUBSTITUTE(TEXT(CA7,"#,##0.00"),"-","△")&amp;"】"))</f>
        <v>【74.17】</v>
      </c>
      <c r="CB6" s="35">
        <f>IF(CB7="",NA(),CB7)</f>
        <v>114.71</v>
      </c>
      <c r="CC6" s="35">
        <f t="shared" ref="CC6:CK6" si="9">IF(CC7="",NA(),CC7)</f>
        <v>135.04</v>
      </c>
      <c r="CD6" s="35">
        <f t="shared" si="9"/>
        <v>127.52</v>
      </c>
      <c r="CE6" s="35">
        <f t="shared" si="9"/>
        <v>149.63999999999999</v>
      </c>
      <c r="CF6" s="35">
        <f t="shared" si="9"/>
        <v>137.59</v>
      </c>
      <c r="CG6" s="35">
        <f t="shared" si="9"/>
        <v>246.72</v>
      </c>
      <c r="CH6" s="35">
        <f t="shared" si="9"/>
        <v>234.96</v>
      </c>
      <c r="CI6" s="35">
        <f t="shared" si="9"/>
        <v>221.81</v>
      </c>
      <c r="CJ6" s="35">
        <f t="shared" si="9"/>
        <v>230.02</v>
      </c>
      <c r="CK6" s="35">
        <f t="shared" si="9"/>
        <v>228.47</v>
      </c>
      <c r="CL6" s="34" t="str">
        <f>IF(CL7="","",IF(CL7="-","【-】","【"&amp;SUBSTITUTE(TEXT(CL7,"#,##0.00"),"-","△")&amp;"】"))</f>
        <v>【218.56】</v>
      </c>
      <c r="CM6" s="35" t="str">
        <f>IF(CM7="",NA(),CM7)</f>
        <v>-</v>
      </c>
      <c r="CN6" s="35" t="str">
        <f t="shared" ref="CN6:CV6" si="10">IF(CN7="",NA(),CN7)</f>
        <v>-</v>
      </c>
      <c r="CO6" s="35" t="str">
        <f t="shared" si="10"/>
        <v>-</v>
      </c>
      <c r="CP6" s="35" t="str">
        <f t="shared" si="10"/>
        <v>-</v>
      </c>
      <c r="CQ6" s="35" t="str">
        <f t="shared" si="10"/>
        <v>-</v>
      </c>
      <c r="CR6" s="35">
        <f t="shared" si="10"/>
        <v>41.35</v>
      </c>
      <c r="CS6" s="35">
        <f t="shared" si="10"/>
        <v>42.9</v>
      </c>
      <c r="CT6" s="35">
        <f t="shared" si="10"/>
        <v>43.36</v>
      </c>
      <c r="CU6" s="35">
        <f t="shared" si="10"/>
        <v>42.56</v>
      </c>
      <c r="CV6" s="35">
        <f t="shared" si="10"/>
        <v>42.47</v>
      </c>
      <c r="CW6" s="34" t="str">
        <f>IF(CW7="","",IF(CW7="-","【-】","【"&amp;SUBSTITUTE(TEXT(CW7,"#,##0.00"),"-","△")&amp;"】"))</f>
        <v>【42.86】</v>
      </c>
      <c r="CX6" s="35">
        <f>IF(CX7="",NA(),CX7)</f>
        <v>100</v>
      </c>
      <c r="CY6" s="35">
        <f t="shared" ref="CY6:DG6" si="11">IF(CY7="",NA(),CY7)</f>
        <v>100</v>
      </c>
      <c r="CZ6" s="35">
        <f t="shared" si="11"/>
        <v>97.8</v>
      </c>
      <c r="DA6" s="35">
        <f t="shared" si="11"/>
        <v>100</v>
      </c>
      <c r="DB6" s="35">
        <f t="shared" si="11"/>
        <v>100</v>
      </c>
      <c r="DC6" s="35">
        <f t="shared" si="11"/>
        <v>82.9</v>
      </c>
      <c r="DD6" s="35">
        <f t="shared" si="11"/>
        <v>83.5</v>
      </c>
      <c r="DE6" s="35">
        <f t="shared" si="11"/>
        <v>83.06</v>
      </c>
      <c r="DF6" s="35">
        <f t="shared" si="11"/>
        <v>83.32</v>
      </c>
      <c r="DG6" s="35">
        <f t="shared" si="11"/>
        <v>83.75</v>
      </c>
      <c r="DH6" s="34" t="str">
        <f>IF(DH7="","",IF(DH7="-","【-】","【"&amp;SUBSTITUTE(TEXT(DH7,"#,##0.00"),"-","△")&amp;"】"))</f>
        <v>【84.20】</v>
      </c>
      <c r="DI6" s="35">
        <f>IF(DI7="",NA(),DI7)</f>
        <v>5.23</v>
      </c>
      <c r="DJ6" s="35">
        <f t="shared" ref="DJ6:DR6" si="12">IF(DJ7="",NA(),DJ7)</f>
        <v>7.76</v>
      </c>
      <c r="DK6" s="35">
        <f t="shared" si="12"/>
        <v>7.76</v>
      </c>
      <c r="DL6" s="35">
        <f t="shared" si="12"/>
        <v>9.92</v>
      </c>
      <c r="DM6" s="35">
        <f t="shared" si="12"/>
        <v>15.45</v>
      </c>
      <c r="DN6" s="35">
        <f t="shared" si="12"/>
        <v>22.79</v>
      </c>
      <c r="DO6" s="35">
        <f t="shared" si="12"/>
        <v>22.77</v>
      </c>
      <c r="DP6" s="35">
        <f t="shared" si="12"/>
        <v>23.93</v>
      </c>
      <c r="DQ6" s="35">
        <f t="shared" si="12"/>
        <v>24.68</v>
      </c>
      <c r="DR6" s="35">
        <f t="shared" si="12"/>
        <v>24.68</v>
      </c>
      <c r="DS6" s="34" t="str">
        <f>IF(DS7="","",IF(DS7="-","【-】","【"&amp;SUBSTITUTE(TEXT(DS7,"#,##0.00"),"-","△")&amp;"】"))</f>
        <v>【25.37】</v>
      </c>
      <c r="DT6" s="34">
        <f>IF(DT7="",NA(),DT7)</f>
        <v>0</v>
      </c>
      <c r="DU6" s="34">
        <f t="shared" ref="DU6:EC6" si="13">IF(DU7="",NA(),DU7)</f>
        <v>0</v>
      </c>
      <c r="DV6" s="34">
        <f t="shared" si="13"/>
        <v>0</v>
      </c>
      <c r="DW6" s="34">
        <f t="shared" si="13"/>
        <v>0</v>
      </c>
      <c r="DX6" s="34">
        <f t="shared" si="13"/>
        <v>0</v>
      </c>
      <c r="DY6" s="35">
        <f t="shared" si="13"/>
        <v>0.04</v>
      </c>
      <c r="DZ6" s="34">
        <f t="shared" si="13"/>
        <v>0</v>
      </c>
      <c r="EA6" s="34">
        <f t="shared" si="13"/>
        <v>0</v>
      </c>
      <c r="EB6" s="35">
        <f t="shared" si="13"/>
        <v>0.01</v>
      </c>
      <c r="EC6" s="35">
        <f t="shared" si="13"/>
        <v>8.6199999999999992</v>
      </c>
      <c r="ED6" s="34" t="str">
        <f>IF(ED7="","",IF(ED7="-","【-】","【"&amp;SUBSTITUTE(TEXT(ED7,"#,##0.00"),"-","△")&amp;"】"))</f>
        <v>【6.20】</v>
      </c>
      <c r="EE6" s="34">
        <f>IF(EE7="",NA(),EE7)</f>
        <v>0</v>
      </c>
      <c r="EF6" s="34">
        <f t="shared" ref="EF6:EN6" si="14">IF(EF7="",NA(),EF7)</f>
        <v>0</v>
      </c>
      <c r="EG6" s="34">
        <f t="shared" si="14"/>
        <v>0</v>
      </c>
      <c r="EH6" s="34">
        <f t="shared" si="14"/>
        <v>0</v>
      </c>
      <c r="EI6" s="34">
        <f t="shared" si="14"/>
        <v>0</v>
      </c>
      <c r="EJ6" s="35">
        <f t="shared" si="14"/>
        <v>7.0000000000000007E-2</v>
      </c>
      <c r="EK6" s="35">
        <f t="shared" si="14"/>
        <v>0.09</v>
      </c>
      <c r="EL6" s="35">
        <f t="shared" si="14"/>
        <v>0.09</v>
      </c>
      <c r="EM6" s="35">
        <f t="shared" si="14"/>
        <v>0.13</v>
      </c>
      <c r="EN6" s="35">
        <f t="shared" si="14"/>
        <v>0.36</v>
      </c>
      <c r="EO6" s="34" t="str">
        <f>IF(EO7="","",IF(EO7="-","【-】","【"&amp;SUBSTITUTE(TEXT(EO7,"#,##0.00"),"-","△")&amp;"】"))</f>
        <v>【0.28】</v>
      </c>
    </row>
    <row r="7" spans="1:148" s="36" customFormat="1" x14ac:dyDescent="0.15">
      <c r="A7" s="28"/>
      <c r="B7" s="37">
        <v>2019</v>
      </c>
      <c r="C7" s="37">
        <v>122173</v>
      </c>
      <c r="D7" s="37">
        <v>46</v>
      </c>
      <c r="E7" s="37">
        <v>17</v>
      </c>
      <c r="F7" s="37">
        <v>4</v>
      </c>
      <c r="G7" s="37">
        <v>0</v>
      </c>
      <c r="H7" s="37" t="s">
        <v>96</v>
      </c>
      <c r="I7" s="37" t="s">
        <v>97</v>
      </c>
      <c r="J7" s="37" t="s">
        <v>98</v>
      </c>
      <c r="K7" s="37" t="s">
        <v>99</v>
      </c>
      <c r="L7" s="37" t="s">
        <v>100</v>
      </c>
      <c r="M7" s="37" t="s">
        <v>101</v>
      </c>
      <c r="N7" s="38" t="s">
        <v>102</v>
      </c>
      <c r="O7" s="38">
        <v>81.290000000000006</v>
      </c>
      <c r="P7" s="38">
        <v>0.32</v>
      </c>
      <c r="Q7" s="38">
        <v>79.55</v>
      </c>
      <c r="R7" s="38">
        <v>2357</v>
      </c>
      <c r="S7" s="38">
        <v>424920</v>
      </c>
      <c r="T7" s="38">
        <v>114.74</v>
      </c>
      <c r="U7" s="38">
        <v>3703.33</v>
      </c>
      <c r="V7" s="38">
        <v>1353</v>
      </c>
      <c r="W7" s="38">
        <v>1.44</v>
      </c>
      <c r="X7" s="38">
        <v>939.58</v>
      </c>
      <c r="Y7" s="38">
        <v>184.59</v>
      </c>
      <c r="Z7" s="38">
        <v>161.53</v>
      </c>
      <c r="AA7" s="38">
        <v>161.82</v>
      </c>
      <c r="AB7" s="38">
        <v>166.64</v>
      </c>
      <c r="AC7" s="38">
        <v>179.12</v>
      </c>
      <c r="AD7" s="38">
        <v>100.94</v>
      </c>
      <c r="AE7" s="38">
        <v>100.85</v>
      </c>
      <c r="AF7" s="38">
        <v>102.13</v>
      </c>
      <c r="AG7" s="38">
        <v>101.72</v>
      </c>
      <c r="AH7" s="38">
        <v>102.73</v>
      </c>
      <c r="AI7" s="38">
        <v>102.87</v>
      </c>
      <c r="AJ7" s="38">
        <v>0</v>
      </c>
      <c r="AK7" s="38">
        <v>0</v>
      </c>
      <c r="AL7" s="38">
        <v>0</v>
      </c>
      <c r="AM7" s="38">
        <v>0</v>
      </c>
      <c r="AN7" s="38">
        <v>0</v>
      </c>
      <c r="AO7" s="38">
        <v>101.85</v>
      </c>
      <c r="AP7" s="38">
        <v>110.77</v>
      </c>
      <c r="AQ7" s="38">
        <v>109.51</v>
      </c>
      <c r="AR7" s="38">
        <v>112.88</v>
      </c>
      <c r="AS7" s="38">
        <v>94.97</v>
      </c>
      <c r="AT7" s="38">
        <v>76.63</v>
      </c>
      <c r="AU7" s="38">
        <v>539.83000000000004</v>
      </c>
      <c r="AV7" s="38">
        <v>619.76</v>
      </c>
      <c r="AW7" s="38">
        <v>823.94</v>
      </c>
      <c r="AX7" s="38">
        <v>990.78</v>
      </c>
      <c r="AY7" s="38">
        <v>1127.6300000000001</v>
      </c>
      <c r="AZ7" s="38">
        <v>49.07</v>
      </c>
      <c r="BA7" s="38">
        <v>46.78</v>
      </c>
      <c r="BB7" s="38">
        <v>47.44</v>
      </c>
      <c r="BC7" s="38">
        <v>49.18</v>
      </c>
      <c r="BD7" s="38">
        <v>47.72</v>
      </c>
      <c r="BE7" s="38">
        <v>49.61</v>
      </c>
      <c r="BF7" s="38">
        <v>404.3</v>
      </c>
      <c r="BG7" s="38">
        <v>394.93</v>
      </c>
      <c r="BH7" s="38">
        <v>363.03</v>
      </c>
      <c r="BI7" s="38">
        <v>334.51</v>
      </c>
      <c r="BJ7" s="38">
        <v>266</v>
      </c>
      <c r="BK7" s="38">
        <v>1434.89</v>
      </c>
      <c r="BL7" s="38">
        <v>1298.9100000000001</v>
      </c>
      <c r="BM7" s="38">
        <v>1243.71</v>
      </c>
      <c r="BN7" s="38">
        <v>1194.1500000000001</v>
      </c>
      <c r="BO7" s="38">
        <v>1206.79</v>
      </c>
      <c r="BP7" s="38">
        <v>1218.7</v>
      </c>
      <c r="BQ7" s="38">
        <v>221.92</v>
      </c>
      <c r="BR7" s="38">
        <v>187.76</v>
      </c>
      <c r="BS7" s="38">
        <v>188.41</v>
      </c>
      <c r="BT7" s="38">
        <v>177.84</v>
      </c>
      <c r="BU7" s="38">
        <v>192.84</v>
      </c>
      <c r="BV7" s="38">
        <v>66.22</v>
      </c>
      <c r="BW7" s="38">
        <v>69.87</v>
      </c>
      <c r="BX7" s="38">
        <v>74.3</v>
      </c>
      <c r="BY7" s="38">
        <v>72.260000000000005</v>
      </c>
      <c r="BZ7" s="38">
        <v>71.84</v>
      </c>
      <c r="CA7" s="38">
        <v>74.17</v>
      </c>
      <c r="CB7" s="38">
        <v>114.71</v>
      </c>
      <c r="CC7" s="38">
        <v>135.04</v>
      </c>
      <c r="CD7" s="38">
        <v>127.52</v>
      </c>
      <c r="CE7" s="38">
        <v>149.63999999999999</v>
      </c>
      <c r="CF7" s="38">
        <v>137.59</v>
      </c>
      <c r="CG7" s="38">
        <v>246.72</v>
      </c>
      <c r="CH7" s="38">
        <v>234.96</v>
      </c>
      <c r="CI7" s="38">
        <v>221.81</v>
      </c>
      <c r="CJ7" s="38">
        <v>230.02</v>
      </c>
      <c r="CK7" s="38">
        <v>228.47</v>
      </c>
      <c r="CL7" s="38">
        <v>218.56</v>
      </c>
      <c r="CM7" s="38" t="s">
        <v>102</v>
      </c>
      <c r="CN7" s="38" t="s">
        <v>102</v>
      </c>
      <c r="CO7" s="38" t="s">
        <v>102</v>
      </c>
      <c r="CP7" s="38" t="s">
        <v>102</v>
      </c>
      <c r="CQ7" s="38" t="s">
        <v>102</v>
      </c>
      <c r="CR7" s="38">
        <v>41.35</v>
      </c>
      <c r="CS7" s="38">
        <v>42.9</v>
      </c>
      <c r="CT7" s="38">
        <v>43.36</v>
      </c>
      <c r="CU7" s="38">
        <v>42.56</v>
      </c>
      <c r="CV7" s="38">
        <v>42.47</v>
      </c>
      <c r="CW7" s="38">
        <v>42.86</v>
      </c>
      <c r="CX7" s="38">
        <v>100</v>
      </c>
      <c r="CY7" s="38">
        <v>100</v>
      </c>
      <c r="CZ7" s="38">
        <v>97.8</v>
      </c>
      <c r="DA7" s="38">
        <v>100</v>
      </c>
      <c r="DB7" s="38">
        <v>100</v>
      </c>
      <c r="DC7" s="38">
        <v>82.9</v>
      </c>
      <c r="DD7" s="38">
        <v>83.5</v>
      </c>
      <c r="DE7" s="38">
        <v>83.06</v>
      </c>
      <c r="DF7" s="38">
        <v>83.32</v>
      </c>
      <c r="DG7" s="38">
        <v>83.75</v>
      </c>
      <c r="DH7" s="38">
        <v>84.2</v>
      </c>
      <c r="DI7" s="38">
        <v>5.23</v>
      </c>
      <c r="DJ7" s="38">
        <v>7.76</v>
      </c>
      <c r="DK7" s="38">
        <v>7.76</v>
      </c>
      <c r="DL7" s="38">
        <v>9.92</v>
      </c>
      <c r="DM7" s="38">
        <v>15.45</v>
      </c>
      <c r="DN7" s="38">
        <v>22.79</v>
      </c>
      <c r="DO7" s="38">
        <v>22.77</v>
      </c>
      <c r="DP7" s="38">
        <v>23.93</v>
      </c>
      <c r="DQ7" s="38">
        <v>24.68</v>
      </c>
      <c r="DR7" s="38">
        <v>24.68</v>
      </c>
      <c r="DS7" s="38">
        <v>25.37</v>
      </c>
      <c r="DT7" s="38">
        <v>0</v>
      </c>
      <c r="DU7" s="38">
        <v>0</v>
      </c>
      <c r="DV7" s="38">
        <v>0</v>
      </c>
      <c r="DW7" s="38">
        <v>0</v>
      </c>
      <c r="DX7" s="38">
        <v>0</v>
      </c>
      <c r="DY7" s="38">
        <v>0.04</v>
      </c>
      <c r="DZ7" s="38">
        <v>0</v>
      </c>
      <c r="EA7" s="38">
        <v>0</v>
      </c>
      <c r="EB7" s="38">
        <v>0.01</v>
      </c>
      <c r="EC7" s="38">
        <v>8.6199999999999992</v>
      </c>
      <c r="ED7" s="38">
        <v>6.2</v>
      </c>
      <c r="EE7" s="38">
        <v>0</v>
      </c>
      <c r="EF7" s="38">
        <v>0</v>
      </c>
      <c r="EG7" s="38">
        <v>0</v>
      </c>
      <c r="EH7" s="38">
        <v>0</v>
      </c>
      <c r="EI7" s="38">
        <v>0</v>
      </c>
      <c r="EJ7" s="38">
        <v>7.0000000000000007E-2</v>
      </c>
      <c r="EK7" s="38">
        <v>0.09</v>
      </c>
      <c r="EL7" s="38">
        <v>0.09</v>
      </c>
      <c r="EM7" s="38">
        <v>0.13</v>
      </c>
      <c r="EN7" s="38">
        <v>0.36</v>
      </c>
      <c r="EO7" s="38">
        <v>0.28000000000000003</v>
      </c>
    </row>
    <row r="8" spans="1:148" x14ac:dyDescent="0.1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</row>
    <row r="9" spans="1:148" x14ac:dyDescent="0.15">
      <c r="A9" s="40"/>
      <c r="B9" s="40" t="s">
        <v>103</v>
      </c>
      <c r="C9" s="40" t="s">
        <v>104</v>
      </c>
      <c r="D9" s="40" t="s">
        <v>105</v>
      </c>
      <c r="E9" s="40" t="s">
        <v>106</v>
      </c>
      <c r="F9" s="40" t="s">
        <v>107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8" x14ac:dyDescent="0.15">
      <c r="A10" s="40" t="s">
        <v>46</v>
      </c>
      <c r="B10" s="41">
        <f t="shared" ref="B10:E10" si="15">DATEVALUE($B7+12-B11&amp;"/1/"&amp;B12)</f>
        <v>46388</v>
      </c>
      <c r="C10" s="41">
        <f t="shared" si="15"/>
        <v>46753</v>
      </c>
      <c r="D10" s="41">
        <f t="shared" si="15"/>
        <v>47119</v>
      </c>
      <c r="E10" s="41">
        <f t="shared" si="15"/>
        <v>47484</v>
      </c>
      <c r="F10" s="42">
        <f>DATEVALUE($B7+12-F11&amp;"/1/"&amp;F12)</f>
        <v>47849</v>
      </c>
    </row>
    <row r="11" spans="1:148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108</v>
      </c>
    </row>
    <row r="12" spans="1:148" x14ac:dyDescent="0.15">
      <c r="B12">
        <v>1</v>
      </c>
      <c r="C12">
        <v>1</v>
      </c>
      <c r="D12">
        <v>1</v>
      </c>
      <c r="E12">
        <v>1</v>
      </c>
      <c r="F12">
        <v>1</v>
      </c>
      <c r="G12" t="s">
        <v>109</v>
      </c>
    </row>
    <row r="13" spans="1:148" x14ac:dyDescent="0.15">
      <c r="B13" t="s">
        <v>110</v>
      </c>
      <c r="C13" t="s">
        <v>111</v>
      </c>
      <c r="D13" t="s">
        <v>111</v>
      </c>
      <c r="E13" t="s">
        <v>111</v>
      </c>
      <c r="F13" t="s">
        <v>112</v>
      </c>
      <c r="G13" t="s">
        <v>113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千葉県</cp:lastModifiedBy>
  <cp:lastPrinted>2021-01-14T00:52:59Z</cp:lastPrinted>
  <dcterms:created xsi:type="dcterms:W3CDTF">2020-12-04T02:32:19Z</dcterms:created>
  <dcterms:modified xsi:type="dcterms:W3CDTF">2021-02-20T07:34:33Z</dcterms:modified>
  <cp:category/>
</cp:coreProperties>
</file>