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93yBNh7DYj5eFoRLeHQLE/0t72ljVN/YjQkujHSnbReec4Q7CO0oVv6W1hhaa/XTM1B6osLQjz5nDgXiZnq2PQ==" workbookSaltValue="nTXaEA2COF4OVphRPADP+g==" workbookSpinCount="100000" lockStructure="1"/>
  <bookViews>
    <workbookView xWindow="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<sst xmlns="http://schemas.openxmlformats.org/spreadsheetml/2006/main" count="228" uniqueCount="113">
  <si>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</si>
  <si>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</si>
  <si>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</si>
  <si>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</si>
  <si>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</si>
  <si>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</si>
  <si>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</si>
  <si>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</si>
  <si>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</si>
  <si>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</si>
  <si>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</si>
  <si>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</si>
  <si>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</si>
  <si>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</si>
  <si>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</si>
  <si>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</si>
  <si>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</si>
  <si>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</si>
  <si>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</si>
  <si>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</si>
  <si>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</si>
  <si>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</si>
  <si>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</si>
  <si>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</si>
  <si>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</si>
  <si>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</si>
  <si>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</si>
  <si>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</si>
  <si>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</si>
  <si>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</si>
  <si>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</si>
  <si>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</si>
  <si>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</si>
  <si>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</si>
  <si>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</si>
  <si>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</si>
  <si>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</si>
  <si>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</si>
  <si>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</si>
  <si>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</si>
  <si>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</si>
  <si>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</si>
  <si>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</si>
  <si>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</si>
  <si>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</si>
  <si>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</si>
  <si>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</si>
  <si>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</si>
  <si>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</si>
  <si>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</si>
  <si>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</si>
  <si>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</si>
  <si>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</si>
  <si>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</si>
  <si>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</si>
  <si>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</si>
  <si>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</si>
  <si>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</si>
  <si>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</si>
  <si>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</si>
  <si>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</si>
  <si>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</si>
  <si>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</si>
  <si>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</si>
  <si>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</si>
  <si>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</si>
  <si>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</si>
  <si>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</si>
  <si>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</si>
  <si>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</si>
  <si>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</si>
  <si>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</si>
  <si>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</si>
  <si>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</si>
  <si>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</si>
  <si>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</si>
  <si>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</si>
  <si>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</si>
  <si>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</si>
  <si>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</si>
  <si>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</si>
  <si>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</si>
  <si>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</si>
  <si>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</si>
  <si>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</si>
  <si>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</si>
  <si>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</si>
  <si>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</si>
  <si>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</si>
  <si>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</si>
  <si>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</si>
  <si>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</si>
  <si>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</si>
  <si>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</si>
  <si>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</si>
  <si>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</si>
  <si>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</si>
  <si>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</si>
  <si>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</si>
  <si>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</si>
  <si>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</si>
  <si>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</si>
  <si>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</si>
  <si>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</si>
  <si>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</si>
  <si>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</si>
  <si>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</si>
  <si>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</si>
  <si>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</si>
  <si>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</si>
  <si>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の貼り付きが少ない内陸・中山間集落を主な区域とし採算性に乏しいこと」「政策判断として同じ行政区域に併存する県営水道と料金格差が生じないよう対処していること」「給水原価が示すように過去の設備投資に伴う減価償却費等の負担が非常に重いこと」など、各々の指標が示すように構造的な経営課題がある。ひいては、非常に低いレベルの有収率が示すように、漏水の発生等、老朽化の進行にも十分に対処ができていないことも窺える。
人口減少社会に突入しこのような傾向は本市が受け持つ区域の地域性から他団体よりも一層顕著になることが想定されることから、「経営基盤強化計画」を策定し、今後の必要な投資費用を捻出できるよう、中長期的な展望のもと経営の方向性を見定めていく考えである。</t>
    <phoneticPr fontId="4"/>
  </si>
  <si>
    <r>
      <t>①は、類似団体平均値並みであるが、上昇傾向にある。緊急性や施設の重要度を考慮し、費用の平準化を図りながら、計画的な更新が必要である。
②は、水道事業創設時期に布設した管路が一斉に更新時期を迎えているのに対し、布設替のための更新投資費用の捻出がままならず、更新スピードが老朽化に追いついていないことを示している。
③が平均を上回った原因は、有収率の状況を鑑み、</t>
    </r>
    <r>
      <rPr>
        <sz val="11"/>
        <color theme="1"/>
        <rFont val="ＭＳ ゴシック"/>
        <family val="3"/>
        <charset val="128"/>
      </rPr>
      <t>重点事業として管路の布設替を行ったためである。</t>
    </r>
    <phoneticPr fontId="4"/>
  </si>
  <si>
    <t>⑤が低い原因は、同じ行政区域内に併存する千葉県企業局と同一料金体系に低減しているためである。このため、①は、一般会計繰入金をもって、収支均衡が図られるよう調整している。
③、④、⑥は、有収水量密度が極端に低い低密度分散型の給水区域を担いつつ、過去に建設した高度浄水処理施設の設備投資負担が重く圧し掛かっていることから、他団体と大きく乖離した値となっている。
なお、本市水道事業は、H29年に過去の配水量等の公表値が改ざん値であったことを公表した。
このため⑦⑧のグラフの一部の「当該値」は正しくなく、実数値は以下のとおりである。
→⑦ H27:53.14,H28:50.98
→⑧ H27:72.05,H28:74.43
⑦は、過疎化の進行に伴い、施設能力に余力が生じており、今後の一層の人口減少に伴う水需要の減少に合わせて統廃合や施設規模の見直しを検討する必要がある。
⑧は、経年管が多く存在していることによる漏水が原因と見られ、不明水解消に向けた対策を講じる必要がある。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</si>
</sst>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0.85</c:v>
                </c:pt>
                <c:pt idx="1">
                  <c:v>0.45</c:v>
                </c:pt>
                <c:pt idx="2">
                  <c:v>0.34</c:v>
                </c:pt>
                <c:pt idx="3">
                  <c:v>0.86</c:v>
                </c:pt>
                <c:pt idx="4">
                  <c:v>0.87</c:v>
                </c:pt>
              </c:numCache>
            </c:numRef>
          </c:val>
          <c:extLst>
            <c:ext xmlns:c16="http://schemas.microsoft.com/office/drawing/2014/chart" uri="{C3380CC4-5D6E-409C-BE32-E72D297353CC}">
              <c16:uniqueId val="{00000000-604E-475D-9B24-2A51813AE2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604E-475D-9B24-2A51813AE2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45.77</c:v>
                </c:pt>
                <c:pt idx="1">
                  <c:v>45.33</c:v>
                </c:pt>
                <c:pt idx="2">
                  <c:v>49.6</c:v>
                </c:pt>
                <c:pt idx="3">
                  <c:v>50.18</c:v>
                </c:pt>
                <c:pt idx="4">
                  <c:v>52.26</c:v>
                </c:pt>
              </c:numCache>
            </c:numRef>
          </c:val>
          <c:extLst>
            <c:ext xmlns:c16="http://schemas.microsoft.com/office/drawing/2014/chart" uri="{C3380CC4-5D6E-409C-BE32-E72D297353CC}">
              <c16:uniqueId val="{00000000-B687-4480-95AD-495FB51C4E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B687-4480-95AD-495FB51C4E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83.64</c:v>
                </c:pt>
                <c:pt idx="1">
                  <c:v>83.72</c:v>
                </c:pt>
                <c:pt idx="2">
                  <c:v>76.11</c:v>
                </c:pt>
                <c:pt idx="3">
                  <c:v>74.36</c:v>
                </c:pt>
                <c:pt idx="4">
                  <c:v>73.12</c:v>
                </c:pt>
              </c:numCache>
            </c:numRef>
          </c:val>
          <c:extLst>
            <c:ext xmlns:c16="http://schemas.microsoft.com/office/drawing/2014/chart" uri="{C3380CC4-5D6E-409C-BE32-E72D297353CC}">
              <c16:uniqueId val="{00000000-0EB6-48A9-8724-BA696636DC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0EB6-48A9-8724-BA696636DC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100.01</c:v>
                </c:pt>
                <c:pt idx="1">
                  <c:v>100.01</c:v>
                </c:pt>
                <c:pt idx="2">
                  <c:v>100.01</c:v>
                </c:pt>
                <c:pt idx="3">
                  <c:v>100.01</c:v>
                </c:pt>
                <c:pt idx="4">
                  <c:v>101.44</c:v>
                </c:pt>
              </c:numCache>
            </c:numRef>
          </c:val>
          <c:extLst>
            <c:ext xmlns:c16="http://schemas.microsoft.com/office/drawing/2014/chart" uri="{C3380CC4-5D6E-409C-BE32-E72D297353CC}">
              <c16:uniqueId val="{00000000-E817-4E49-A414-BB045F1A34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E817-4E49-A414-BB045F1A34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47.61</c:v>
                </c:pt>
                <c:pt idx="1">
                  <c:v>49.02</c:v>
                </c:pt>
                <c:pt idx="2">
                  <c:v>50</c:v>
                </c:pt>
                <c:pt idx="3">
                  <c:v>51.57</c:v>
                </c:pt>
                <c:pt idx="4">
                  <c:v>51.74</c:v>
                </c:pt>
              </c:numCache>
            </c:numRef>
          </c:val>
          <c:extLst>
            <c:ext xmlns:c16="http://schemas.microsoft.com/office/drawing/2014/chart" uri="{C3380CC4-5D6E-409C-BE32-E72D297353CC}">
              <c16:uniqueId val="{00000000-1E7B-4CB8-8E1E-31F6000EE0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1E7B-4CB8-8E1E-31F6000EE0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20.21</c:v>
                </c:pt>
                <c:pt idx="1">
                  <c:v>21.56</c:v>
                </c:pt>
                <c:pt idx="2">
                  <c:v>22.01</c:v>
                </c:pt>
                <c:pt idx="3">
                  <c:v>24.32</c:v>
                </c:pt>
                <c:pt idx="4">
                  <c:v>24.47</c:v>
                </c:pt>
              </c:numCache>
            </c:numRef>
          </c:val>
          <c:extLst>
            <c:ext xmlns:c16="http://schemas.microsoft.com/office/drawing/2014/chart" uri="{C3380CC4-5D6E-409C-BE32-E72D297353CC}">
              <c16:uniqueId val="{00000000-8994-433D-9D50-4BF9FA135A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8994-433D-9D50-4BF9FA135A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8A-4D50-A90A-403A812634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AB8A-4D50-A90A-403A812634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224.72</c:v>
                </c:pt>
                <c:pt idx="1">
                  <c:v>222.39</c:v>
                </c:pt>
                <c:pt idx="2">
                  <c:v>210.78</c:v>
                </c:pt>
                <c:pt idx="3">
                  <c:v>178.9</c:v>
                </c:pt>
                <c:pt idx="4">
                  <c:v>178.29</c:v>
                </c:pt>
              </c:numCache>
            </c:numRef>
          </c:val>
          <c:extLst>
            <c:ext xmlns:c16="http://schemas.microsoft.com/office/drawing/2014/chart" uri="{C3380CC4-5D6E-409C-BE32-E72D297353CC}">
              <c16:uniqueId val="{00000000-E482-4D46-96F2-D40DB991EF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E482-4D46-96F2-D40DB991EF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1441.6</c:v>
                </c:pt>
                <c:pt idx="1">
                  <c:v>1414.61</c:v>
                </c:pt>
                <c:pt idx="2">
                  <c:v>1346.47</c:v>
                </c:pt>
                <c:pt idx="3">
                  <c:v>1342.72</c:v>
                </c:pt>
                <c:pt idx="4">
                  <c:v>1289.1400000000001</c:v>
                </c:pt>
              </c:numCache>
            </c:numRef>
          </c:val>
          <c:extLst>
            <c:ext xmlns:c16="http://schemas.microsoft.com/office/drawing/2014/chart" uri="{C3380CC4-5D6E-409C-BE32-E72D297353CC}">
              <c16:uniqueId val="{00000000-820F-4997-86FE-65451E86A2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820F-4997-86FE-65451E86A2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36.43</c:v>
                </c:pt>
                <c:pt idx="1">
                  <c:v>36.869999999999997</c:v>
                </c:pt>
                <c:pt idx="2">
                  <c:v>38.46</c:v>
                </c:pt>
                <c:pt idx="3">
                  <c:v>37.450000000000003</c:v>
                </c:pt>
                <c:pt idx="4">
                  <c:v>35.74</c:v>
                </c:pt>
              </c:numCache>
            </c:numRef>
          </c:val>
          <c:extLst>
            <c:ext xmlns:c16="http://schemas.microsoft.com/office/drawing/2014/chart" uri="{C3380CC4-5D6E-409C-BE32-E72D297353CC}">
              <c16:uniqueId val="{00000000-7654-42D4-936A-58AC9B0B56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7654-42D4-936A-58AC9B0B56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541.6</c:v>
                </c:pt>
                <c:pt idx="1">
                  <c:v>531.91999999999996</c:v>
                </c:pt>
                <c:pt idx="2">
                  <c:v>510.75</c:v>
                </c:pt>
                <c:pt idx="3">
                  <c:v>520.98</c:v>
                </c:pt>
                <c:pt idx="4">
                  <c:v>547.21</c:v>
                </c:pt>
              </c:numCache>
            </c:numRef>
          </c:val>
          <c:extLst>
            <c:ext xmlns:c16="http://schemas.microsoft.com/office/drawing/2014/chart" uri="{C3380CC4-5D6E-409C-BE32-E72D297353CC}">
              <c16:uniqueId val="{00000000-782E-4F04-93C7-D4DDC1F7DE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782E-4F04-93C7-D4DDC1F7DE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市原市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自治体職員</v>
      </c>
      <c r="AE8" s="60"/>
      <c r="AF8" s="60"/>
      <c r="AG8" s="60"/>
      <c r="AH8" s="60"/>
      <c r="AI8" s="60"/>
      <c r="AJ8" s="60"/>
      <c r="AK8" s="4"/>
      <c r="AL8" s="61">
        <f>データ!$R$6</f>
        <v>275385</v>
      </c>
      <c r="AM8" s="61"/>
      <c r="AN8" s="61"/>
      <c r="AO8" s="61"/>
      <c r="AP8" s="61"/>
      <c r="AQ8" s="61"/>
      <c r="AR8" s="61"/>
      <c r="AS8" s="61"/>
      <c r="AT8" s="52">
        <f>データ!$S$6</f>
        <v>368.17</v>
      </c>
      <c r="AU8" s="53"/>
      <c r="AV8" s="53"/>
      <c r="AW8" s="53"/>
      <c r="AX8" s="53"/>
      <c r="AY8" s="53"/>
      <c r="AZ8" s="53"/>
      <c r="BA8" s="53"/>
      <c r="BB8" s="54">
        <f>データ!$T$6</f>
        <v>747.98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60.58</v>
      </c>
      <c r="J10" s="53"/>
      <c r="K10" s="53"/>
      <c r="L10" s="53"/>
      <c r="M10" s="53"/>
      <c r="N10" s="53"/>
      <c r="O10" s="64"/>
      <c r="P10" s="54">
        <f>データ!$P$6</f>
        <v>16.25</v>
      </c>
      <c r="Q10" s="54"/>
      <c r="R10" s="54"/>
      <c r="S10" s="54"/>
      <c r="T10" s="54"/>
      <c r="U10" s="54"/>
      <c r="V10" s="54"/>
      <c r="W10" s="61">
        <f>データ!$Q$6</f>
        <v>2690</v>
      </c>
      <c r="X10" s="61"/>
      <c r="Y10" s="61"/>
      <c r="Z10" s="61"/>
      <c r="AA10" s="61"/>
      <c r="AB10" s="61"/>
      <c r="AC10" s="61"/>
      <c r="AD10" s="2"/>
      <c r="AE10" s="2"/>
      <c r="AF10" s="2"/>
      <c r="AG10" s="2"/>
      <c r="AH10" s="4"/>
      <c r="AI10" s="4"/>
      <c r="AJ10" s="4"/>
      <c r="AK10" s="4"/>
      <c r="AL10" s="61">
        <f>データ!$U$6</f>
        <v>44642</v>
      </c>
      <c r="AM10" s="61"/>
      <c r="AN10" s="61"/>
      <c r="AO10" s="61"/>
      <c r="AP10" s="61"/>
      <c r="AQ10" s="61"/>
      <c r="AR10" s="61"/>
      <c r="AS10" s="61"/>
      <c r="AT10" s="52">
        <f>データ!$V$6</f>
        <v>282.45999999999998</v>
      </c>
      <c r="AU10" s="53"/>
      <c r="AV10" s="53"/>
      <c r="AW10" s="53"/>
      <c r="AX10" s="53"/>
      <c r="AY10" s="53"/>
      <c r="AZ10" s="53"/>
      <c r="BA10" s="53"/>
      <c r="BB10" s="54">
        <f>データ!$W$6</f>
        <v>158.05000000000001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3dbMGPbZ1Z92lZk4g6eJM5N20hhz84mahlfb9OOb52OnnmJZITs4cWTQMJVKzqhYFqA4ctw0Ja1LwxaL1zSvQ==" saltValue="yCjAjmwfZIw+A+6jk5HOT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122190</v>
      </c>
      <c r="D6" s="34">
        <f t="shared" si="3"/>
        <v>46</v>
      </c>
      <c r="E6" s="34">
        <f t="shared" si="3"/>
        <v>1</v>
      </c>
      <c r="F6" s="34">
        <f t="shared" si="3"/>
        <v>0</v>
      </c>
      <c r="G6" s="34">
        <f t="shared" si="3"/>
        <v>1</v>
      </c>
      <c r="H6" s="34" t="str">
        <f t="shared" si="3"/>
        <v>千葉県　市原市</v>
      </c>
      <c r="I6" s="34" t="str">
        <f t="shared" si="3"/>
        <v>法適用</v>
      </c>
      <c r="J6" s="34" t="str">
        <f t="shared" si="3"/>
        <v>水道事業</v>
      </c>
      <c r="K6" s="34" t="str">
        <f t="shared" si="3"/>
        <v>末端給水事業</v>
      </c>
      <c r="L6" s="34" t="str">
        <f t="shared" si="3"/>
        <v>A5</v>
      </c>
      <c r="M6" s="34" t="str">
        <f t="shared" si="3"/>
        <v>自治体職員</v>
      </c>
      <c r="N6" s="35" t="str">
        <f t="shared" si="3"/>
        <v>-</v>
      </c>
      <c r="O6" s="35">
        <f t="shared" si="3"/>
        <v>60.58</v>
      </c>
      <c r="P6" s="35">
        <f t="shared" si="3"/>
        <v>16.25</v>
      </c>
      <c r="Q6" s="35">
        <f t="shared" si="3"/>
        <v>2690</v>
      </c>
      <c r="R6" s="35">
        <f t="shared" si="3"/>
        <v>275385</v>
      </c>
      <c r="S6" s="35">
        <f t="shared" si="3"/>
        <v>368.17</v>
      </c>
      <c r="T6" s="35">
        <f t="shared" si="3"/>
        <v>747.98</v>
      </c>
      <c r="U6" s="35">
        <f t="shared" si="3"/>
        <v>44642</v>
      </c>
      <c r="V6" s="35">
        <f t="shared" si="3"/>
        <v>282.45999999999998</v>
      </c>
      <c r="W6" s="35">
        <f t="shared" si="3"/>
        <v>158.05000000000001</v>
      </c>
      <c r="X6" s="36">
        <f>IF(X7="",NA(),X7)</f>
        <v>100.01</v>
      </c>
      <c r="Y6" s="36">
        <f t="shared" ref="Y6:AG6" si="4">IF(Y7="",NA(),Y7)</f>
        <v>100.01</v>
      </c>
      <c r="Z6" s="36">
        <f t="shared" si="4"/>
        <v>100.01</v>
      </c>
      <c r="AA6" s="36">
        <f t="shared" si="4"/>
        <v>100.01</v>
      </c>
      <c r="AB6" s="36">
        <f t="shared" si="4"/>
        <v>101.44</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224.72</v>
      </c>
      <c r="AU6" s="36">
        <f t="shared" ref="AU6:BC6" si="6">IF(AU7="",NA(),AU7)</f>
        <v>222.39</v>
      </c>
      <c r="AV6" s="36">
        <f t="shared" si="6"/>
        <v>210.78</v>
      </c>
      <c r="AW6" s="36">
        <f t="shared" si="6"/>
        <v>178.9</v>
      </c>
      <c r="AX6" s="36">
        <f t="shared" si="6"/>
        <v>178.29</v>
      </c>
      <c r="AY6" s="36">
        <f t="shared" si="6"/>
        <v>371.31</v>
      </c>
      <c r="AZ6" s="36">
        <f t="shared" si="6"/>
        <v>377.63</v>
      </c>
      <c r="BA6" s="36">
        <f t="shared" si="6"/>
        <v>357.34</v>
      </c>
      <c r="BB6" s="36">
        <f t="shared" si="6"/>
        <v>366.03</v>
      </c>
      <c r="BC6" s="36">
        <f t="shared" si="6"/>
        <v>365.18</v>
      </c>
      <c r="BD6" s="35" t="str">
        <f>IF(BD7="","",IF(BD7="-","【-】","【"&amp;SUBSTITUTE(TEXT(BD7,"#,##0.00"),"-","△")&amp;"】"))</f>
        <v>【264.97】</v>
      </c>
      <c r="BE6" s="36">
        <f>IF(BE7="",NA(),BE7)</f>
        <v>1441.6</v>
      </c>
      <c r="BF6" s="36">
        <f t="shared" ref="BF6:BN6" si="7">IF(BF7="",NA(),BF7)</f>
        <v>1414.61</v>
      </c>
      <c r="BG6" s="36">
        <f t="shared" si="7"/>
        <v>1346.47</v>
      </c>
      <c r="BH6" s="36">
        <f t="shared" si="7"/>
        <v>1342.72</v>
      </c>
      <c r="BI6" s="36">
        <f t="shared" si="7"/>
        <v>1289.1400000000001</v>
      </c>
      <c r="BJ6" s="36">
        <f t="shared" si="7"/>
        <v>373.09</v>
      </c>
      <c r="BK6" s="36">
        <f t="shared" si="7"/>
        <v>364.71</v>
      </c>
      <c r="BL6" s="36">
        <f t="shared" si="7"/>
        <v>373.69</v>
      </c>
      <c r="BM6" s="36">
        <f t="shared" si="7"/>
        <v>370.12</v>
      </c>
      <c r="BN6" s="36">
        <f t="shared" si="7"/>
        <v>371.65</v>
      </c>
      <c r="BO6" s="35" t="str">
        <f>IF(BO7="","",IF(BO7="-","【-】","【"&amp;SUBSTITUTE(TEXT(BO7,"#,##0.00"),"-","△")&amp;"】"))</f>
        <v>【266.61】</v>
      </c>
      <c r="BP6" s="36">
        <f>IF(BP7="",NA(),BP7)</f>
        <v>36.43</v>
      </c>
      <c r="BQ6" s="36">
        <f t="shared" ref="BQ6:BY6" si="8">IF(BQ7="",NA(),BQ7)</f>
        <v>36.869999999999997</v>
      </c>
      <c r="BR6" s="36">
        <f t="shared" si="8"/>
        <v>38.46</v>
      </c>
      <c r="BS6" s="36">
        <f t="shared" si="8"/>
        <v>37.450000000000003</v>
      </c>
      <c r="BT6" s="36">
        <f t="shared" si="8"/>
        <v>35.74</v>
      </c>
      <c r="BU6" s="36">
        <f t="shared" si="8"/>
        <v>99.99</v>
      </c>
      <c r="BV6" s="36">
        <f t="shared" si="8"/>
        <v>100.65</v>
      </c>
      <c r="BW6" s="36">
        <f t="shared" si="8"/>
        <v>99.87</v>
      </c>
      <c r="BX6" s="36">
        <f t="shared" si="8"/>
        <v>100.42</v>
      </c>
      <c r="BY6" s="36">
        <f t="shared" si="8"/>
        <v>98.77</v>
      </c>
      <c r="BZ6" s="35" t="str">
        <f>IF(BZ7="","",IF(BZ7="-","【-】","【"&amp;SUBSTITUTE(TEXT(BZ7,"#,##0.00"),"-","△")&amp;"】"))</f>
        <v>【103.24】</v>
      </c>
      <c r="CA6" s="36">
        <f>IF(CA7="",NA(),CA7)</f>
        <v>541.6</v>
      </c>
      <c r="CB6" s="36">
        <f t="shared" ref="CB6:CJ6" si="9">IF(CB7="",NA(),CB7)</f>
        <v>531.91999999999996</v>
      </c>
      <c r="CC6" s="36">
        <f t="shared" si="9"/>
        <v>510.75</v>
      </c>
      <c r="CD6" s="36">
        <f t="shared" si="9"/>
        <v>520.98</v>
      </c>
      <c r="CE6" s="36">
        <f t="shared" si="9"/>
        <v>547.21</v>
      </c>
      <c r="CF6" s="36">
        <f t="shared" si="9"/>
        <v>171.15</v>
      </c>
      <c r="CG6" s="36">
        <f t="shared" si="9"/>
        <v>170.19</v>
      </c>
      <c r="CH6" s="36">
        <f t="shared" si="9"/>
        <v>171.81</v>
      </c>
      <c r="CI6" s="36">
        <f t="shared" si="9"/>
        <v>171.67</v>
      </c>
      <c r="CJ6" s="36">
        <f t="shared" si="9"/>
        <v>173.67</v>
      </c>
      <c r="CK6" s="35" t="str">
        <f>IF(CK7="","",IF(CK7="-","【-】","【"&amp;SUBSTITUTE(TEXT(CK7,"#,##0.00"),"-","△")&amp;"】"))</f>
        <v>【168.38】</v>
      </c>
      <c r="CL6" s="36">
        <f>IF(CL7="",NA(),CL7)</f>
        <v>45.77</v>
      </c>
      <c r="CM6" s="36">
        <f t="shared" ref="CM6:CU6" si="10">IF(CM7="",NA(),CM7)</f>
        <v>45.33</v>
      </c>
      <c r="CN6" s="36">
        <f t="shared" si="10"/>
        <v>49.6</v>
      </c>
      <c r="CO6" s="36">
        <f t="shared" si="10"/>
        <v>50.18</v>
      </c>
      <c r="CP6" s="36">
        <f t="shared" si="10"/>
        <v>52.26</v>
      </c>
      <c r="CQ6" s="36">
        <f t="shared" si="10"/>
        <v>58.53</v>
      </c>
      <c r="CR6" s="36">
        <f t="shared" si="10"/>
        <v>59.01</v>
      </c>
      <c r="CS6" s="36">
        <f t="shared" si="10"/>
        <v>60.03</v>
      </c>
      <c r="CT6" s="36">
        <f t="shared" si="10"/>
        <v>59.74</v>
      </c>
      <c r="CU6" s="36">
        <f t="shared" si="10"/>
        <v>59.67</v>
      </c>
      <c r="CV6" s="35" t="str">
        <f>IF(CV7="","",IF(CV7="-","【-】","【"&amp;SUBSTITUTE(TEXT(CV7,"#,##0.00"),"-","△")&amp;"】"))</f>
        <v>【60.00】</v>
      </c>
      <c r="CW6" s="36">
        <f>IF(CW7="",NA(),CW7)</f>
        <v>83.64</v>
      </c>
      <c r="CX6" s="36">
        <f t="shared" ref="CX6:DF6" si="11">IF(CX7="",NA(),CX7)</f>
        <v>83.72</v>
      </c>
      <c r="CY6" s="36">
        <f t="shared" si="11"/>
        <v>76.11</v>
      </c>
      <c r="CZ6" s="36">
        <f t="shared" si="11"/>
        <v>74.36</v>
      </c>
      <c r="DA6" s="36">
        <f t="shared" si="11"/>
        <v>73.12</v>
      </c>
      <c r="DB6" s="36">
        <f t="shared" si="11"/>
        <v>85.26</v>
      </c>
      <c r="DC6" s="36">
        <f t="shared" si="11"/>
        <v>85.37</v>
      </c>
      <c r="DD6" s="36">
        <f t="shared" si="11"/>
        <v>84.81</v>
      </c>
      <c r="DE6" s="36">
        <f t="shared" si="11"/>
        <v>84.8</v>
      </c>
      <c r="DF6" s="36">
        <f t="shared" si="11"/>
        <v>84.6</v>
      </c>
      <c r="DG6" s="35" t="str">
        <f>IF(DG7="","",IF(DG7="-","【-】","【"&amp;SUBSTITUTE(TEXT(DG7,"#,##0.00"),"-","△")&amp;"】"))</f>
        <v>【89.80】</v>
      </c>
      <c r="DH6" s="36">
        <f>IF(DH7="",NA(),DH7)</f>
        <v>47.61</v>
      </c>
      <c r="DI6" s="36">
        <f t="shared" ref="DI6:DQ6" si="12">IF(DI7="",NA(),DI7)</f>
        <v>49.02</v>
      </c>
      <c r="DJ6" s="36">
        <f t="shared" si="12"/>
        <v>50</v>
      </c>
      <c r="DK6" s="36">
        <f t="shared" si="12"/>
        <v>51.57</v>
      </c>
      <c r="DL6" s="36">
        <f t="shared" si="12"/>
        <v>51.74</v>
      </c>
      <c r="DM6" s="36">
        <f t="shared" si="12"/>
        <v>45.75</v>
      </c>
      <c r="DN6" s="36">
        <f t="shared" si="12"/>
        <v>46.9</v>
      </c>
      <c r="DO6" s="36">
        <f t="shared" si="12"/>
        <v>47.28</v>
      </c>
      <c r="DP6" s="36">
        <f t="shared" si="12"/>
        <v>47.66</v>
      </c>
      <c r="DQ6" s="36">
        <f t="shared" si="12"/>
        <v>48.17</v>
      </c>
      <c r="DR6" s="35" t="str">
        <f>IF(DR7="","",IF(DR7="-","【-】","【"&amp;SUBSTITUTE(TEXT(DR7,"#,##0.00"),"-","△")&amp;"】"))</f>
        <v>【49.59】</v>
      </c>
      <c r="DS6" s="36">
        <f>IF(DS7="",NA(),DS7)</f>
        <v>20.21</v>
      </c>
      <c r="DT6" s="36">
        <f t="shared" ref="DT6:EB6" si="13">IF(DT7="",NA(),DT7)</f>
        <v>21.56</v>
      </c>
      <c r="DU6" s="36">
        <f t="shared" si="13"/>
        <v>22.01</v>
      </c>
      <c r="DV6" s="36">
        <f t="shared" si="13"/>
        <v>24.32</v>
      </c>
      <c r="DW6" s="36">
        <f t="shared" si="13"/>
        <v>24.47</v>
      </c>
      <c r="DX6" s="36">
        <f t="shared" si="13"/>
        <v>10.54</v>
      </c>
      <c r="DY6" s="36">
        <f t="shared" si="13"/>
        <v>12.03</v>
      </c>
      <c r="DZ6" s="36">
        <f t="shared" si="13"/>
        <v>12.19</v>
      </c>
      <c r="EA6" s="36">
        <f t="shared" si="13"/>
        <v>15.1</v>
      </c>
      <c r="EB6" s="36">
        <f t="shared" si="13"/>
        <v>17.12</v>
      </c>
      <c r="EC6" s="35" t="str">
        <f>IF(EC7="","",IF(EC7="-","【-】","【"&amp;SUBSTITUTE(TEXT(EC7,"#,##0.00"),"-","△")&amp;"】"))</f>
        <v>【19.44】</v>
      </c>
      <c r="ED6" s="36">
        <f>IF(ED7="",NA(),ED7)</f>
        <v>0.85</v>
      </c>
      <c r="EE6" s="36">
        <f t="shared" ref="EE6:EM6" si="14">IF(EE7="",NA(),EE7)</f>
        <v>0.45</v>
      </c>
      <c r="EF6" s="36">
        <f t="shared" si="14"/>
        <v>0.34</v>
      </c>
      <c r="EG6" s="36">
        <f t="shared" si="14"/>
        <v>0.86</v>
      </c>
      <c r="EH6" s="36">
        <f t="shared" si="14"/>
        <v>0.87</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122190</v>
      </c>
      <c r="D7" s="38">
        <v>46</v>
      </c>
      <c r="E7" s="38">
        <v>1</v>
      </c>
      <c r="F7" s="38">
        <v>0</v>
      </c>
      <c r="G7" s="38">
        <v>1</v>
      </c>
      <c r="H7" s="38" t="s">
        <v>93</v>
      </c>
      <c r="I7" s="38" t="s">
        <v>94</v>
      </c>
      <c r="J7" s="38" t="s">
        <v>95</v>
      </c>
      <c r="K7" s="38" t="s">
        <v>96</v>
      </c>
      <c r="L7" s="38" t="s">
        <v>97</v>
      </c>
      <c r="M7" s="38" t="s">
        <v>98</v>
      </c>
      <c r="N7" s="39" t="s">
        <v>99</v>
      </c>
      <c r="O7" s="39">
        <v>60.58</v>
      </c>
      <c r="P7" s="39">
        <v>16.25</v>
      </c>
      <c r="Q7" s="39">
        <v>2690</v>
      </c>
      <c r="R7" s="39">
        <v>275385</v>
      </c>
      <c r="S7" s="39">
        <v>368.17</v>
      </c>
      <c r="T7" s="39">
        <v>747.98</v>
      </c>
      <c r="U7" s="39">
        <v>44642</v>
      </c>
      <c r="V7" s="39">
        <v>282.45999999999998</v>
      </c>
      <c r="W7" s="39">
        <v>158.05000000000001</v>
      </c>
      <c r="X7" s="39">
        <v>100.01</v>
      </c>
      <c r="Y7" s="39">
        <v>100.01</v>
      </c>
      <c r="Z7" s="39">
        <v>100.01</v>
      </c>
      <c r="AA7" s="39">
        <v>100.01</v>
      </c>
      <c r="AB7" s="39">
        <v>101.44</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224.72</v>
      </c>
      <c r="AU7" s="39">
        <v>222.39</v>
      </c>
      <c r="AV7" s="39">
        <v>210.78</v>
      </c>
      <c r="AW7" s="39">
        <v>178.9</v>
      </c>
      <c r="AX7" s="39">
        <v>178.29</v>
      </c>
      <c r="AY7" s="39">
        <v>371.31</v>
      </c>
      <c r="AZ7" s="39">
        <v>377.63</v>
      </c>
      <c r="BA7" s="39">
        <v>357.34</v>
      </c>
      <c r="BB7" s="39">
        <v>366.03</v>
      </c>
      <c r="BC7" s="39">
        <v>365.18</v>
      </c>
      <c r="BD7" s="39">
        <v>264.97000000000003</v>
      </c>
      <c r="BE7" s="39">
        <v>1441.6</v>
      </c>
      <c r="BF7" s="39">
        <v>1414.61</v>
      </c>
      <c r="BG7" s="39">
        <v>1346.47</v>
      </c>
      <c r="BH7" s="39">
        <v>1342.72</v>
      </c>
      <c r="BI7" s="39">
        <v>1289.1400000000001</v>
      </c>
      <c r="BJ7" s="39">
        <v>373.09</v>
      </c>
      <c r="BK7" s="39">
        <v>364.71</v>
      </c>
      <c r="BL7" s="39">
        <v>373.69</v>
      </c>
      <c r="BM7" s="39">
        <v>370.12</v>
      </c>
      <c r="BN7" s="39">
        <v>371.65</v>
      </c>
      <c r="BO7" s="39">
        <v>266.61</v>
      </c>
      <c r="BP7" s="39">
        <v>36.43</v>
      </c>
      <c r="BQ7" s="39">
        <v>36.869999999999997</v>
      </c>
      <c r="BR7" s="39">
        <v>38.46</v>
      </c>
      <c r="BS7" s="39">
        <v>37.450000000000003</v>
      </c>
      <c r="BT7" s="39">
        <v>35.74</v>
      </c>
      <c r="BU7" s="39">
        <v>99.99</v>
      </c>
      <c r="BV7" s="39">
        <v>100.65</v>
      </c>
      <c r="BW7" s="39">
        <v>99.87</v>
      </c>
      <c r="BX7" s="39">
        <v>100.42</v>
      </c>
      <c r="BY7" s="39">
        <v>98.77</v>
      </c>
      <c r="BZ7" s="39">
        <v>103.24</v>
      </c>
      <c r="CA7" s="39">
        <v>541.6</v>
      </c>
      <c r="CB7" s="39">
        <v>531.91999999999996</v>
      </c>
      <c r="CC7" s="39">
        <v>510.75</v>
      </c>
      <c r="CD7" s="39">
        <v>520.98</v>
      </c>
      <c r="CE7" s="39">
        <v>547.21</v>
      </c>
      <c r="CF7" s="39">
        <v>171.15</v>
      </c>
      <c r="CG7" s="39">
        <v>170.19</v>
      </c>
      <c r="CH7" s="39">
        <v>171.81</v>
      </c>
      <c r="CI7" s="39">
        <v>171.67</v>
      </c>
      <c r="CJ7" s="39">
        <v>173.67</v>
      </c>
      <c r="CK7" s="39">
        <v>168.38</v>
      </c>
      <c r="CL7" s="39">
        <v>45.77</v>
      </c>
      <c r="CM7" s="39">
        <v>45.33</v>
      </c>
      <c r="CN7" s="39">
        <v>49.6</v>
      </c>
      <c r="CO7" s="39">
        <v>50.18</v>
      </c>
      <c r="CP7" s="39">
        <v>52.26</v>
      </c>
      <c r="CQ7" s="39">
        <v>58.53</v>
      </c>
      <c r="CR7" s="39">
        <v>59.01</v>
      </c>
      <c r="CS7" s="39">
        <v>60.03</v>
      </c>
      <c r="CT7" s="39">
        <v>59.74</v>
      </c>
      <c r="CU7" s="39">
        <v>59.67</v>
      </c>
      <c r="CV7" s="39">
        <v>60</v>
      </c>
      <c r="CW7" s="39">
        <v>83.64</v>
      </c>
      <c r="CX7" s="39">
        <v>83.72</v>
      </c>
      <c r="CY7" s="39">
        <v>76.11</v>
      </c>
      <c r="CZ7" s="39">
        <v>74.36</v>
      </c>
      <c r="DA7" s="39">
        <v>73.12</v>
      </c>
      <c r="DB7" s="39">
        <v>85.26</v>
      </c>
      <c r="DC7" s="39">
        <v>85.37</v>
      </c>
      <c r="DD7" s="39">
        <v>84.81</v>
      </c>
      <c r="DE7" s="39">
        <v>84.8</v>
      </c>
      <c r="DF7" s="39">
        <v>84.6</v>
      </c>
      <c r="DG7" s="39">
        <v>89.8</v>
      </c>
      <c r="DH7" s="39">
        <v>47.61</v>
      </c>
      <c r="DI7" s="39">
        <v>49.02</v>
      </c>
      <c r="DJ7" s="39">
        <v>50</v>
      </c>
      <c r="DK7" s="39">
        <v>51.57</v>
      </c>
      <c r="DL7" s="39">
        <v>51.74</v>
      </c>
      <c r="DM7" s="39">
        <v>45.75</v>
      </c>
      <c r="DN7" s="39">
        <v>46.9</v>
      </c>
      <c r="DO7" s="39">
        <v>47.28</v>
      </c>
      <c r="DP7" s="39">
        <v>47.66</v>
      </c>
      <c r="DQ7" s="39">
        <v>48.17</v>
      </c>
      <c r="DR7" s="39">
        <v>49.59</v>
      </c>
      <c r="DS7" s="39">
        <v>20.21</v>
      </c>
      <c r="DT7" s="39">
        <v>21.56</v>
      </c>
      <c r="DU7" s="39">
        <v>22.01</v>
      </c>
      <c r="DV7" s="39">
        <v>24.32</v>
      </c>
      <c r="DW7" s="39">
        <v>24.47</v>
      </c>
      <c r="DX7" s="39">
        <v>10.54</v>
      </c>
      <c r="DY7" s="39">
        <v>12.03</v>
      </c>
      <c r="DZ7" s="39">
        <v>12.19</v>
      </c>
      <c r="EA7" s="39">
        <v>15.1</v>
      </c>
      <c r="EB7" s="39">
        <v>17.12</v>
      </c>
      <c r="EC7" s="39">
        <v>19.440000000000001</v>
      </c>
      <c r="ED7" s="39">
        <v>0.85</v>
      </c>
      <c r="EE7" s="39">
        <v>0.45</v>
      </c>
      <c r="EF7" s="39">
        <v>0.34</v>
      </c>
      <c r="EG7" s="39">
        <v>0.86</v>
      </c>
      <c r="EH7" s="39">
        <v>0.87</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2021-01-18T07:10:02Z</cp:lastPrinted>
  <dcterms:created xsi:type="dcterms:W3CDTF">2020-12-04T02:06:24Z</dcterms:created>
  <dcterms:modified xsi:type="dcterms:W3CDTF">2021-02-10T01:03:53Z</dcterms:modified>
  <cp:category/>
</cp:coreProperties>
</file>