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010上水道\"/>
    </mc:Choice>
  </mc:AlternateContent>
  <workbookProtection workbookAlgorithmName="SHA-512" workbookHashValue="S4a2OGzGQooJ8YDXRSCpsRvy//b1BAp84nLUKHKSqvRK9nsPkZo2QmU+xiMHNon84CaMCytzXc9kV8mSv4FEbA==" workbookSaltValue="SdD/rZEgQWwFXWprDcWSrw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J85" i="4"/>
  <c r="I85" i="4"/>
  <c r="H85" i="4"/>
  <c r="G85" i="4"/>
  <c r="F85" i="4"/>
  <c r="E85" i="4"/>
  <c r="BB10" i="4"/>
  <c r="AT10" i="4"/>
  <c r="AL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<sst xmlns="http://schemas.openxmlformats.org/spreadsheetml/2006/main" count="228" uniqueCount="114">
  <si>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</si>
  <si>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</si>
  <si>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</si>
  <si>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</si>
  <si>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</si>
  <si>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</si>
  <si>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</si>
  <si>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</si>
  <si>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</si>
  <si>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</si>
  <si>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</si>
  <si>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</si>
  <si>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</si>
  <si>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</si>
  <si>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</si>
  <si>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</si>
  <si>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</si>
  <si>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</si>
  <si>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</si>
  <si>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</si>
  <si>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</si>
  <si>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</si>
  <si>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</si>
  <si>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</si>
  <si>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</si>
  <si>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</si>
  <si>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</si>
  <si>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</si>
  <si>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</si>
  <si>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</si>
  <si>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</si>
  <si>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</si>
  <si>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</si>
  <si>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</si>
  <si>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</si>
  <si>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</si>
  <si>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</si>
  <si>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</si>
  <si>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</si>
  <si>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</si>
  <si>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</si>
  <si>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</si>
  <si>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</si>
  <si>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</si>
  <si>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</si>
  <si>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</si>
  <si>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</si>
  <si>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</si>
  <si>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</si>
  <si>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</si>
  <si>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</si>
  <si>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</si>
  <si>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</si>
  <si>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</si>
  <si>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</si>
  <si>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</si>
  <si>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</si>
  <si>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</si>
  <si>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</si>
  <si>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</si>
  <si>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</si>
  <si>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</si>
  <si>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</si>
  <si>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</si>
  <si>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</si>
  <si>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</si>
  <si>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</si>
  <si>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</si>
  <si>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</si>
  <si>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</si>
  <si>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</si>
  <si>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</si>
  <si>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</si>
  <si>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</si>
  <si>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</si>
  <si>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</si>
  <si>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</si>
  <si>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</si>
  <si>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</si>
  <si>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</si>
  <si>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</si>
  <si>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</si>
  <si>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</si>
  <si>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</si>
  <si>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</si>
  <si>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</si>
  <si>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</si>
  <si>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</si>
  <si>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</si>
  <si>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</si>
  <si>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</si>
  <si>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</si>
  <si>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</si>
  <si>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八千代市</t>
  </si>
  <si>
    <t>法適用</t>
  </si>
  <si>
    <t>水道事業</t>
  </si>
  <si>
    <t>末端給水事業</t>
  </si>
  <si>
    <t>A2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</si>
  <si>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</si>
  <si>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</si>
  <si>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</si>
  <si>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</si>
  <si>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</si>
  <si>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</si>
  <si>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</si>
  <si>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</si>
  <si>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</si>
  <si>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</si>
  <si>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</si>
  <si>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</si>
  <si>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</si>
  <si>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「①有形固定資産減価償却率」は微増傾向であるが、類似団体平均を下回る「②管路経年化率」及び類似団体平均を上回る「③管路更新率」に現れているように、老朽化した管路の更新を積極的に進めているため、類似団体平均を下回っている。
　今後も引き続き、計画的に管路の更新を行っていくとともに、老朽化が進んでいる浄・給水場の更新も行っていく必要がある。
</t>
    <phoneticPr fontId="4"/>
  </si>
  <si>
    <t>　今後、水需要の減少が見込まれる一方で、老朽化した浄・給水場や管路の更新に多額の事業費を要することとなる。現在、更新費用の財源の多くを企業債に依存しており、また、給水に係る費用を料金で賄えていない状況がある。令和元年10月に水道料金の改定を実施し給水収益の確保を図ったが、引き続き、毎年度の収支状況や将来の事業計画を確認しながら、適正な給水収益の確保に努める必要がある。
　将来にわたり安定的に事業を継続していくための取組みを示した「第2次八千代市水道事業経営戦略」に基づき、適正な給水収益を確保しながら、浄・給水場の統廃合や管路の更新等を計画的に進め、経営基盤の強化を図っていく。</t>
    <rPh sb="217" eb="218">
      <t>ダイ</t>
    </rPh>
    <rPh sb="219" eb="220">
      <t>ジ</t>
    </rPh>
    <rPh sb="234" eb="235">
      <t>モト</t>
    </rPh>
    <rPh sb="238" eb="240">
      <t>テキセイ</t>
    </rPh>
    <rPh sb="241" eb="243">
      <t>キュウスイ</t>
    </rPh>
    <rPh sb="243" eb="245">
      <t>シュウエキ</t>
    </rPh>
    <rPh sb="246" eb="248">
      <t>カクホ</t>
    </rPh>
    <rPh sb="263" eb="265">
      <t>カンロ</t>
    </rPh>
    <rPh sb="266" eb="268">
      <t>コウシン</t>
    </rPh>
    <phoneticPr fontId="4"/>
  </si>
  <si>
    <t>「①経常収支比率」は100％以上を維持し黒字である。令和元年10月に水道料金を改定したこと等により収益が増加し、昨年度に比べポイントが上がった。
「③流動比率」は減少傾向となっている。今後、老朽施設の更新等に多額の費用を要するとともに、企業債の借入も増加していくことが見込まれるため、適正な給水収益の確保等により、短期的な債務に対する支払能力を確保していく必要がある。
「④企業債残高対給水収益比率」は昨年度に比べ減少したものの、高い傾向にあり、施設の更新費用の財源を企業債に依存している状況である。また、「⑤料金回収率」は100％を下回っており、給水に係る費用を給水収益で賄えていない。適正な収入の確保を図るため、令和元年10月に料金改定を実施したが、今後も引き続き、料金水準の妥当性を判断しながら、自己資金の確保や企業債借入の抑制を図る必要がある。
「⑥給水原価」は類似団体平均と比べると高いため、維持管理費の削減等により費用の低減を図る必要がある。
「⑦施設利用率」は類似団体平均を上回っているが、将来的な水需要の減少が見込まれているため、浄・給水場の統廃合等により、さらなる施設運用の効率化を図っていく必要がある。
「⑧有収率」類似団体平均と比べ高いことについては、近年は管路の更新に注力しているため、漏水が抑えられていることが要因と思われる。</t>
    <rPh sb="26" eb="27">
      <t>レイ</t>
    </rPh>
    <rPh sb="27" eb="28">
      <t>ワ</t>
    </rPh>
    <rPh sb="28" eb="30">
      <t>ガンネン</t>
    </rPh>
    <rPh sb="32" eb="33">
      <t>ツキ</t>
    </rPh>
    <rPh sb="34" eb="36">
      <t>スイドウ</t>
    </rPh>
    <rPh sb="36" eb="38">
      <t>リョウキン</t>
    </rPh>
    <rPh sb="39" eb="41">
      <t>カイテイ</t>
    </rPh>
    <rPh sb="45" eb="46">
      <t>トウ</t>
    </rPh>
    <rPh sb="49" eb="51">
      <t>シュウエキ</t>
    </rPh>
    <rPh sb="52" eb="54">
      <t>ゾウカ</t>
    </rPh>
    <rPh sb="67" eb="68">
      <t>ウエ</t>
    </rPh>
    <rPh sb="142" eb="144">
      <t>テキセイ</t>
    </rPh>
    <rPh sb="152" eb="153">
      <t>トウ</t>
    </rPh>
    <rPh sb="201" eb="204">
      <t>サクネンド</t>
    </rPh>
    <rPh sb="205" eb="206">
      <t>クラ</t>
    </rPh>
    <rPh sb="207" eb="209">
      <t>ゲンショウ</t>
    </rPh>
    <rPh sb="215" eb="216">
      <t>タカ</t>
    </rPh>
    <rPh sb="482" eb="483">
      <t>トウ</t>
    </rPh>
    <rPh sb="493" eb="495">
      <t>ウンヨウ</t>
    </rPh>
    <rPh sb="525" eb="526">
      <t>クラ</t>
    </rPh>
    <rPh sb="558" eb="559">
      <t>オサ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</si>
</sst>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2.2400000000000002</c:v>
                </c:pt>
                <c:pt idx="1">
                  <c:v>2.0699999999999998</c:v>
                </c:pt>
                <c:pt idx="2">
                  <c:v>2.13</c:v>
                </c:pt>
                <c:pt idx="3">
                  <c:v>1.7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A-4F25-A920-CD66FE25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0.67</c:v>
                </c:pt>
                <c:pt idx="2">
                  <c:v>0.65</c:v>
                </c:pt>
                <c:pt idx="3">
                  <c:v>0.7</c:v>
                </c:pt>
                <c:pt idx="4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A-4F25-A920-CD66FE250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78.39</c:v>
                </c:pt>
                <c:pt idx="1">
                  <c:v>78.040000000000006</c:v>
                </c:pt>
                <c:pt idx="2">
                  <c:v>78.819999999999993</c:v>
                </c:pt>
                <c:pt idx="3">
                  <c:v>78.98</c:v>
                </c:pt>
                <c:pt idx="4">
                  <c:v>79.180000000000007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1-4C87-A7B3-9123ECCBB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62.34</c:v>
                </c:pt>
                <c:pt idx="1">
                  <c:v>62.46</c:v>
                </c:pt>
                <c:pt idx="2">
                  <c:v>62.88</c:v>
                </c:pt>
                <c:pt idx="3">
                  <c:v>62.32</c:v>
                </c:pt>
                <c:pt idx="4">
                  <c:v>61.71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1-4C87-A7B3-9123ECCBB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96.93</c:v>
                </c:pt>
                <c:pt idx="1">
                  <c:v>97.42</c:v>
                </c:pt>
                <c:pt idx="2">
                  <c:v>96.57</c:v>
                </c:pt>
                <c:pt idx="3">
                  <c:v>97.14</c:v>
                </c:pt>
                <c:pt idx="4">
                  <c:v>96.3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1-40B6-8081-CAC9DF7B2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90.15</c:v>
                </c:pt>
                <c:pt idx="1">
                  <c:v>90.62</c:v>
                </c:pt>
                <c:pt idx="2">
                  <c:v>90.13</c:v>
                </c:pt>
                <c:pt idx="3">
                  <c:v>90.19</c:v>
                </c:pt>
                <c:pt idx="4">
                  <c:v>90.03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1-40B6-8081-CAC9DF7B2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105.36</c:v>
                </c:pt>
                <c:pt idx="1">
                  <c:v>114.45</c:v>
                </c:pt>
                <c:pt idx="2">
                  <c:v>112.5</c:v>
                </c:pt>
                <c:pt idx="3">
                  <c:v>112.07</c:v>
                </c:pt>
                <c:pt idx="4">
                  <c:v>117.23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4-4E2C-BA72-FE6DCA5A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114.08</c:v>
                </c:pt>
                <c:pt idx="1">
                  <c:v>115.36</c:v>
                </c:pt>
                <c:pt idx="2">
                  <c:v>113.95</c:v>
                </c:pt>
                <c:pt idx="3">
                  <c:v>112.62</c:v>
                </c:pt>
                <c:pt idx="4">
                  <c:v>113.35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4-4E2C-BA72-FE6DCA5A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39.32</c:v>
                </c:pt>
                <c:pt idx="1">
                  <c:v>39.909999999999997</c:v>
                </c:pt>
                <c:pt idx="2">
                  <c:v>40.47</c:v>
                </c:pt>
                <c:pt idx="3">
                  <c:v>41.27</c:v>
                </c:pt>
                <c:pt idx="4">
                  <c:v>42.31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D-428E-B9C3-D678F3A87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47.37</c:v>
                </c:pt>
                <c:pt idx="1">
                  <c:v>48.01</c:v>
                </c:pt>
                <c:pt idx="2">
                  <c:v>48.01</c:v>
                </c:pt>
                <c:pt idx="3">
                  <c:v>48.86</c:v>
                </c:pt>
                <c:pt idx="4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D-428E-B9C3-D678F3A87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11.44</c:v>
                </c:pt>
                <c:pt idx="1">
                  <c:v>11.91</c:v>
                </c:pt>
                <c:pt idx="2">
                  <c:v>11.14</c:v>
                </c:pt>
                <c:pt idx="3">
                  <c:v>10.28</c:v>
                </c:pt>
                <c:pt idx="4">
                  <c:v>10.72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E-434E-80A8-285BD797D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14.27</c:v>
                </c:pt>
                <c:pt idx="1">
                  <c:v>16.170000000000002</c:v>
                </c:pt>
                <c:pt idx="2">
                  <c:v>16.600000000000001</c:v>
                </c:pt>
                <c:pt idx="3">
                  <c:v>18.510000000000002</c:v>
                </c:pt>
                <c:pt idx="4">
                  <c:v>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E-434E-80A8-285BD797D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B-4E28-A23A-14EBE023D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0.75</c:v>
                </c:pt>
                <c:pt idx="4" formatCode="#,##0.00;&quot;△&quot;#,##0.00;&quot;-&quot;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B-4E28-A23A-14EBE023D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339.89</c:v>
                </c:pt>
                <c:pt idx="1">
                  <c:v>332.94</c:v>
                </c:pt>
                <c:pt idx="2">
                  <c:v>303.74</c:v>
                </c:pt>
                <c:pt idx="3">
                  <c:v>303.58999999999997</c:v>
                </c:pt>
                <c:pt idx="4">
                  <c:v>273.67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D-4237-996F-605085725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299.44</c:v>
                </c:pt>
                <c:pt idx="1">
                  <c:v>311.99</c:v>
                </c:pt>
                <c:pt idx="2">
                  <c:v>307.83</c:v>
                </c:pt>
                <c:pt idx="3">
                  <c:v>318.89</c:v>
                </c:pt>
                <c:pt idx="4">
                  <c:v>309.10000000000002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D-4237-996F-605085725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447.13</c:v>
                </c:pt>
                <c:pt idx="1">
                  <c:v>455.94</c:v>
                </c:pt>
                <c:pt idx="2">
                  <c:v>452.99</c:v>
                </c:pt>
                <c:pt idx="3">
                  <c:v>459.32</c:v>
                </c:pt>
                <c:pt idx="4">
                  <c:v>441.38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0-4662-9C89-D273F680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298.08999999999997</c:v>
                </c:pt>
                <c:pt idx="1">
                  <c:v>291.77999999999997</c:v>
                </c:pt>
                <c:pt idx="2">
                  <c:v>295.44</c:v>
                </c:pt>
                <c:pt idx="3">
                  <c:v>290.07</c:v>
                </c:pt>
                <c:pt idx="4">
                  <c:v>290.42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0-4662-9C89-D273F680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92.37</c:v>
                </c:pt>
                <c:pt idx="1">
                  <c:v>95.36</c:v>
                </c:pt>
                <c:pt idx="2">
                  <c:v>96.4</c:v>
                </c:pt>
                <c:pt idx="3">
                  <c:v>96.3</c:v>
                </c:pt>
                <c:pt idx="4">
                  <c:v>97.45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3-4A89-83FA-3FFA5AC99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106.4</c:v>
                </c:pt>
                <c:pt idx="1">
                  <c:v>107.61</c:v>
                </c:pt>
                <c:pt idx="2">
                  <c:v>106.02</c:v>
                </c:pt>
                <c:pt idx="3">
                  <c:v>104.84</c:v>
                </c:pt>
                <c:pt idx="4">
                  <c:v>106.11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3-4A89-83FA-3FFA5AC99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168.49</c:v>
                </c:pt>
                <c:pt idx="1">
                  <c:v>163.77000000000001</c:v>
                </c:pt>
                <c:pt idx="2">
                  <c:v>166.58</c:v>
                </c:pt>
                <c:pt idx="3">
                  <c:v>167.61</c:v>
                </c:pt>
                <c:pt idx="4">
                  <c:v>170.61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A-4E58-9843-E1A951CF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156.29</c:v>
                </c:pt>
                <c:pt idx="1">
                  <c:v>155.69</c:v>
                </c:pt>
                <c:pt idx="2">
                  <c:v>158.6</c:v>
                </c:pt>
                <c:pt idx="3">
                  <c:v>161.82</c:v>
                </c:pt>
                <c:pt idx="4">
                  <c:v>161.03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A-4E58-9843-E1A951CF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千葉県　八千代市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A2</v>
      </c>
      <c r="X8" s="83"/>
      <c r="Y8" s="83"/>
      <c r="Z8" s="83"/>
      <c r="AA8" s="83"/>
      <c r="AB8" s="83"/>
      <c r="AC8" s="83"/>
      <c r="AD8" s="83" t="str">
        <f>データ!$M$6</f>
        <v>自治体職員</v>
      </c>
      <c r="AE8" s="83"/>
      <c r="AF8" s="83"/>
      <c r="AG8" s="83"/>
      <c r="AH8" s="83"/>
      <c r="AI8" s="83"/>
      <c r="AJ8" s="83"/>
      <c r="AK8" s="4"/>
      <c r="AL8" s="71">
        <f>データ!$R$6</f>
        <v>199786</v>
      </c>
      <c r="AM8" s="71"/>
      <c r="AN8" s="71"/>
      <c r="AO8" s="71"/>
      <c r="AP8" s="71"/>
      <c r="AQ8" s="71"/>
      <c r="AR8" s="71"/>
      <c r="AS8" s="71"/>
      <c r="AT8" s="67">
        <f>データ!$S$6</f>
        <v>51.39</v>
      </c>
      <c r="AU8" s="68"/>
      <c r="AV8" s="68"/>
      <c r="AW8" s="68"/>
      <c r="AX8" s="68"/>
      <c r="AY8" s="68"/>
      <c r="AZ8" s="68"/>
      <c r="BA8" s="68"/>
      <c r="BB8" s="70">
        <f>データ!$T$6</f>
        <v>3887.64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66.78</v>
      </c>
      <c r="J10" s="68"/>
      <c r="K10" s="68"/>
      <c r="L10" s="68"/>
      <c r="M10" s="68"/>
      <c r="N10" s="68"/>
      <c r="O10" s="69"/>
      <c r="P10" s="70">
        <f>データ!$P$6</f>
        <v>99.13</v>
      </c>
      <c r="Q10" s="70"/>
      <c r="R10" s="70"/>
      <c r="S10" s="70"/>
      <c r="T10" s="70"/>
      <c r="U10" s="70"/>
      <c r="V10" s="70"/>
      <c r="W10" s="71">
        <f>データ!$Q$6</f>
        <v>2420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198528</v>
      </c>
      <c r="AM10" s="71"/>
      <c r="AN10" s="71"/>
      <c r="AO10" s="71"/>
      <c r="AP10" s="71"/>
      <c r="AQ10" s="71"/>
      <c r="AR10" s="71"/>
      <c r="AS10" s="71"/>
      <c r="AT10" s="67">
        <f>データ!$V$6</f>
        <v>45.41</v>
      </c>
      <c r="AU10" s="68"/>
      <c r="AV10" s="68"/>
      <c r="AW10" s="68"/>
      <c r="AX10" s="68"/>
      <c r="AY10" s="68"/>
      <c r="AZ10" s="68"/>
      <c r="BA10" s="68"/>
      <c r="BB10" s="70">
        <f>データ!$W$6</f>
        <v>4371.8999999999996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113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111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112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ETWVwzkewSwlF6osvphljxYhRZ5/FLiIPJFuVpimlp0SjWwaidmZg/bUtO1u3xTZLVHXMUijqXkJB9rVlyedWA==" saltValue="0Rdg8Fv8wYUjvtFmJMLwW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122211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八千代市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A2</v>
      </c>
      <c r="M6" s="34" t="str">
        <f t="shared" si="3"/>
        <v>自治体職員</v>
      </c>
      <c r="N6" s="35" t="str">
        <f t="shared" si="3"/>
        <v>-</v>
      </c>
      <c r="O6" s="35">
        <f t="shared" si="3"/>
        <v>66.78</v>
      </c>
      <c r="P6" s="35">
        <f t="shared" si="3"/>
        <v>99.13</v>
      </c>
      <c r="Q6" s="35">
        <f t="shared" si="3"/>
        <v>2420</v>
      </c>
      <c r="R6" s="35">
        <f t="shared" si="3"/>
        <v>199786</v>
      </c>
      <c r="S6" s="35">
        <f t="shared" si="3"/>
        <v>51.39</v>
      </c>
      <c r="T6" s="35">
        <f t="shared" si="3"/>
        <v>3887.64</v>
      </c>
      <c r="U6" s="35">
        <f t="shared" si="3"/>
        <v>198528</v>
      </c>
      <c r="V6" s="35">
        <f t="shared" si="3"/>
        <v>45.41</v>
      </c>
      <c r="W6" s="35">
        <f t="shared" si="3"/>
        <v>4371.8999999999996</v>
      </c>
      <c r="X6" s="36">
        <f>IF(X7="",NA(),X7)</f>
        <v>105.36</v>
      </c>
      <c r="Y6" s="36">
        <f t="shared" ref="Y6:AG6" si="4">IF(Y7="",NA(),Y7)</f>
        <v>114.45</v>
      </c>
      <c r="Z6" s="36">
        <f t="shared" si="4"/>
        <v>112.5</v>
      </c>
      <c r="AA6" s="36">
        <f t="shared" si="4"/>
        <v>112.07</v>
      </c>
      <c r="AB6" s="36">
        <f t="shared" si="4"/>
        <v>117.23</v>
      </c>
      <c r="AC6" s="36">
        <f t="shared" si="4"/>
        <v>114.08</v>
      </c>
      <c r="AD6" s="36">
        <f t="shared" si="4"/>
        <v>115.36</v>
      </c>
      <c r="AE6" s="36">
        <f t="shared" si="4"/>
        <v>113.95</v>
      </c>
      <c r="AF6" s="36">
        <f t="shared" si="4"/>
        <v>112.62</v>
      </c>
      <c r="AG6" s="36">
        <f t="shared" si="4"/>
        <v>113.35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5">
        <f t="shared" si="5"/>
        <v>0</v>
      </c>
      <c r="AO6" s="35">
        <f t="shared" si="5"/>
        <v>0</v>
      </c>
      <c r="AP6" s="35">
        <f t="shared" si="5"/>
        <v>0</v>
      </c>
      <c r="AQ6" s="36">
        <f t="shared" si="5"/>
        <v>0.75</v>
      </c>
      <c r="AR6" s="36">
        <f t="shared" si="5"/>
        <v>0.51</v>
      </c>
      <c r="AS6" s="35" t="str">
        <f>IF(AS7="","",IF(AS7="-","【-】","【"&amp;SUBSTITUTE(TEXT(AS7,"#,##0.00"),"-","△")&amp;"】"))</f>
        <v>【1.08】</v>
      </c>
      <c r="AT6" s="36">
        <f>IF(AT7="",NA(),AT7)</f>
        <v>339.89</v>
      </c>
      <c r="AU6" s="36">
        <f t="shared" ref="AU6:BC6" si="6">IF(AU7="",NA(),AU7)</f>
        <v>332.94</v>
      </c>
      <c r="AV6" s="36">
        <f t="shared" si="6"/>
        <v>303.74</v>
      </c>
      <c r="AW6" s="36">
        <f t="shared" si="6"/>
        <v>303.58999999999997</v>
      </c>
      <c r="AX6" s="36">
        <f t="shared" si="6"/>
        <v>273.67</v>
      </c>
      <c r="AY6" s="36">
        <f t="shared" si="6"/>
        <v>299.44</v>
      </c>
      <c r="AZ6" s="36">
        <f t="shared" si="6"/>
        <v>311.99</v>
      </c>
      <c r="BA6" s="36">
        <f t="shared" si="6"/>
        <v>307.83</v>
      </c>
      <c r="BB6" s="36">
        <f t="shared" si="6"/>
        <v>318.89</v>
      </c>
      <c r="BC6" s="36">
        <f t="shared" si="6"/>
        <v>309.10000000000002</v>
      </c>
      <c r="BD6" s="35" t="str">
        <f>IF(BD7="","",IF(BD7="-","【-】","【"&amp;SUBSTITUTE(TEXT(BD7,"#,##0.00"),"-","△")&amp;"】"))</f>
        <v>【264.97】</v>
      </c>
      <c r="BE6" s="36">
        <f>IF(BE7="",NA(),BE7)</f>
        <v>447.13</v>
      </c>
      <c r="BF6" s="36">
        <f t="shared" ref="BF6:BN6" si="7">IF(BF7="",NA(),BF7)</f>
        <v>455.94</v>
      </c>
      <c r="BG6" s="36">
        <f t="shared" si="7"/>
        <v>452.99</v>
      </c>
      <c r="BH6" s="36">
        <f t="shared" si="7"/>
        <v>459.32</v>
      </c>
      <c r="BI6" s="36">
        <f t="shared" si="7"/>
        <v>441.38</v>
      </c>
      <c r="BJ6" s="36">
        <f t="shared" si="7"/>
        <v>298.08999999999997</v>
      </c>
      <c r="BK6" s="36">
        <f t="shared" si="7"/>
        <v>291.77999999999997</v>
      </c>
      <c r="BL6" s="36">
        <f t="shared" si="7"/>
        <v>295.44</v>
      </c>
      <c r="BM6" s="36">
        <f t="shared" si="7"/>
        <v>290.07</v>
      </c>
      <c r="BN6" s="36">
        <f t="shared" si="7"/>
        <v>290.42</v>
      </c>
      <c r="BO6" s="35" t="str">
        <f>IF(BO7="","",IF(BO7="-","【-】","【"&amp;SUBSTITUTE(TEXT(BO7,"#,##0.00"),"-","△")&amp;"】"))</f>
        <v>【266.61】</v>
      </c>
      <c r="BP6" s="36">
        <f>IF(BP7="",NA(),BP7)</f>
        <v>92.37</v>
      </c>
      <c r="BQ6" s="36">
        <f t="shared" ref="BQ6:BY6" si="8">IF(BQ7="",NA(),BQ7)</f>
        <v>95.36</v>
      </c>
      <c r="BR6" s="36">
        <f t="shared" si="8"/>
        <v>96.4</v>
      </c>
      <c r="BS6" s="36">
        <f t="shared" si="8"/>
        <v>96.3</v>
      </c>
      <c r="BT6" s="36">
        <f t="shared" si="8"/>
        <v>97.45</v>
      </c>
      <c r="BU6" s="36">
        <f t="shared" si="8"/>
        <v>106.4</v>
      </c>
      <c r="BV6" s="36">
        <f t="shared" si="8"/>
        <v>107.61</v>
      </c>
      <c r="BW6" s="36">
        <f t="shared" si="8"/>
        <v>106.02</v>
      </c>
      <c r="BX6" s="36">
        <f t="shared" si="8"/>
        <v>104.84</v>
      </c>
      <c r="BY6" s="36">
        <f t="shared" si="8"/>
        <v>106.11</v>
      </c>
      <c r="BZ6" s="35" t="str">
        <f>IF(BZ7="","",IF(BZ7="-","【-】","【"&amp;SUBSTITUTE(TEXT(BZ7,"#,##0.00"),"-","△")&amp;"】"))</f>
        <v>【103.24】</v>
      </c>
      <c r="CA6" s="36">
        <f>IF(CA7="",NA(),CA7)</f>
        <v>168.49</v>
      </c>
      <c r="CB6" s="36">
        <f t="shared" ref="CB6:CJ6" si="9">IF(CB7="",NA(),CB7)</f>
        <v>163.77000000000001</v>
      </c>
      <c r="CC6" s="36">
        <f t="shared" si="9"/>
        <v>166.58</v>
      </c>
      <c r="CD6" s="36">
        <f t="shared" si="9"/>
        <v>167.61</v>
      </c>
      <c r="CE6" s="36">
        <f t="shared" si="9"/>
        <v>170.61</v>
      </c>
      <c r="CF6" s="36">
        <f t="shared" si="9"/>
        <v>156.29</v>
      </c>
      <c r="CG6" s="36">
        <f t="shared" si="9"/>
        <v>155.69</v>
      </c>
      <c r="CH6" s="36">
        <f t="shared" si="9"/>
        <v>158.6</v>
      </c>
      <c r="CI6" s="36">
        <f t="shared" si="9"/>
        <v>161.82</v>
      </c>
      <c r="CJ6" s="36">
        <f t="shared" si="9"/>
        <v>161.03</v>
      </c>
      <c r="CK6" s="35" t="str">
        <f>IF(CK7="","",IF(CK7="-","【-】","【"&amp;SUBSTITUTE(TEXT(CK7,"#,##0.00"),"-","△")&amp;"】"))</f>
        <v>【168.38】</v>
      </c>
      <c r="CL6" s="36">
        <f>IF(CL7="",NA(),CL7)</f>
        <v>78.39</v>
      </c>
      <c r="CM6" s="36">
        <f t="shared" ref="CM6:CU6" si="10">IF(CM7="",NA(),CM7)</f>
        <v>78.040000000000006</v>
      </c>
      <c r="CN6" s="36">
        <f t="shared" si="10"/>
        <v>78.819999999999993</v>
      </c>
      <c r="CO6" s="36">
        <f t="shared" si="10"/>
        <v>78.98</v>
      </c>
      <c r="CP6" s="36">
        <f t="shared" si="10"/>
        <v>79.180000000000007</v>
      </c>
      <c r="CQ6" s="36">
        <f t="shared" si="10"/>
        <v>62.34</v>
      </c>
      <c r="CR6" s="36">
        <f t="shared" si="10"/>
        <v>62.46</v>
      </c>
      <c r="CS6" s="36">
        <f t="shared" si="10"/>
        <v>62.88</v>
      </c>
      <c r="CT6" s="36">
        <f t="shared" si="10"/>
        <v>62.32</v>
      </c>
      <c r="CU6" s="36">
        <f t="shared" si="10"/>
        <v>61.71</v>
      </c>
      <c r="CV6" s="35" t="str">
        <f>IF(CV7="","",IF(CV7="-","【-】","【"&amp;SUBSTITUTE(TEXT(CV7,"#,##0.00"),"-","△")&amp;"】"))</f>
        <v>【60.00】</v>
      </c>
      <c r="CW6" s="36">
        <f>IF(CW7="",NA(),CW7)</f>
        <v>96.93</v>
      </c>
      <c r="CX6" s="36">
        <f t="shared" ref="CX6:DF6" si="11">IF(CX7="",NA(),CX7)</f>
        <v>97.42</v>
      </c>
      <c r="CY6" s="36">
        <f t="shared" si="11"/>
        <v>96.57</v>
      </c>
      <c r="CZ6" s="36">
        <f t="shared" si="11"/>
        <v>97.14</v>
      </c>
      <c r="DA6" s="36">
        <f t="shared" si="11"/>
        <v>96.3</v>
      </c>
      <c r="DB6" s="36">
        <f t="shared" si="11"/>
        <v>90.15</v>
      </c>
      <c r="DC6" s="36">
        <f t="shared" si="11"/>
        <v>90.62</v>
      </c>
      <c r="DD6" s="36">
        <f t="shared" si="11"/>
        <v>90.13</v>
      </c>
      <c r="DE6" s="36">
        <f t="shared" si="11"/>
        <v>90.19</v>
      </c>
      <c r="DF6" s="36">
        <f t="shared" si="11"/>
        <v>90.03</v>
      </c>
      <c r="DG6" s="35" t="str">
        <f>IF(DG7="","",IF(DG7="-","【-】","【"&amp;SUBSTITUTE(TEXT(DG7,"#,##0.00"),"-","△")&amp;"】"))</f>
        <v>【89.80】</v>
      </c>
      <c r="DH6" s="36">
        <f>IF(DH7="",NA(),DH7)</f>
        <v>39.32</v>
      </c>
      <c r="DI6" s="36">
        <f t="shared" ref="DI6:DQ6" si="12">IF(DI7="",NA(),DI7)</f>
        <v>39.909999999999997</v>
      </c>
      <c r="DJ6" s="36">
        <f t="shared" si="12"/>
        <v>40.47</v>
      </c>
      <c r="DK6" s="36">
        <f t="shared" si="12"/>
        <v>41.27</v>
      </c>
      <c r="DL6" s="36">
        <f t="shared" si="12"/>
        <v>42.31</v>
      </c>
      <c r="DM6" s="36">
        <f t="shared" si="12"/>
        <v>47.37</v>
      </c>
      <c r="DN6" s="36">
        <f t="shared" si="12"/>
        <v>48.01</v>
      </c>
      <c r="DO6" s="36">
        <f t="shared" si="12"/>
        <v>48.01</v>
      </c>
      <c r="DP6" s="36">
        <f t="shared" si="12"/>
        <v>48.86</v>
      </c>
      <c r="DQ6" s="36">
        <f t="shared" si="12"/>
        <v>49.6</v>
      </c>
      <c r="DR6" s="35" t="str">
        <f>IF(DR7="","",IF(DR7="-","【-】","【"&amp;SUBSTITUTE(TEXT(DR7,"#,##0.00"),"-","△")&amp;"】"))</f>
        <v>【49.59】</v>
      </c>
      <c r="DS6" s="36">
        <f>IF(DS7="",NA(),DS7)</f>
        <v>11.44</v>
      </c>
      <c r="DT6" s="36">
        <f t="shared" ref="DT6:EB6" si="13">IF(DT7="",NA(),DT7)</f>
        <v>11.91</v>
      </c>
      <c r="DU6" s="36">
        <f t="shared" si="13"/>
        <v>11.14</v>
      </c>
      <c r="DV6" s="36">
        <f t="shared" si="13"/>
        <v>10.28</v>
      </c>
      <c r="DW6" s="36">
        <f t="shared" si="13"/>
        <v>10.72</v>
      </c>
      <c r="DX6" s="36">
        <f t="shared" si="13"/>
        <v>14.27</v>
      </c>
      <c r="DY6" s="36">
        <f t="shared" si="13"/>
        <v>16.170000000000002</v>
      </c>
      <c r="DZ6" s="36">
        <f t="shared" si="13"/>
        <v>16.600000000000001</v>
      </c>
      <c r="EA6" s="36">
        <f t="shared" si="13"/>
        <v>18.510000000000002</v>
      </c>
      <c r="EB6" s="36">
        <f t="shared" si="13"/>
        <v>20.49</v>
      </c>
      <c r="EC6" s="35" t="str">
        <f>IF(EC7="","",IF(EC7="-","【-】","【"&amp;SUBSTITUTE(TEXT(EC7,"#,##0.00"),"-","△")&amp;"】"))</f>
        <v>【19.44】</v>
      </c>
      <c r="ED6" s="36">
        <f>IF(ED7="",NA(),ED7)</f>
        <v>2.2400000000000002</v>
      </c>
      <c r="EE6" s="36">
        <f t="shared" ref="EE6:EM6" si="14">IF(EE7="",NA(),EE7)</f>
        <v>2.0699999999999998</v>
      </c>
      <c r="EF6" s="36">
        <f t="shared" si="14"/>
        <v>2.13</v>
      </c>
      <c r="EG6" s="36">
        <f t="shared" si="14"/>
        <v>1.7</v>
      </c>
      <c r="EH6" s="36">
        <f t="shared" si="14"/>
        <v>1</v>
      </c>
      <c r="EI6" s="36">
        <f t="shared" si="14"/>
        <v>0.67</v>
      </c>
      <c r="EJ6" s="36">
        <f t="shared" si="14"/>
        <v>0.67</v>
      </c>
      <c r="EK6" s="36">
        <f t="shared" si="14"/>
        <v>0.65</v>
      </c>
      <c r="EL6" s="36">
        <f t="shared" si="14"/>
        <v>0.7</v>
      </c>
      <c r="EM6" s="36">
        <f t="shared" si="14"/>
        <v>0.72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122211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66.78</v>
      </c>
      <c r="P7" s="39">
        <v>99.13</v>
      </c>
      <c r="Q7" s="39">
        <v>2420</v>
      </c>
      <c r="R7" s="39">
        <v>199786</v>
      </c>
      <c r="S7" s="39">
        <v>51.39</v>
      </c>
      <c r="T7" s="39">
        <v>3887.64</v>
      </c>
      <c r="U7" s="39">
        <v>198528</v>
      </c>
      <c r="V7" s="39">
        <v>45.41</v>
      </c>
      <c r="W7" s="39">
        <v>4371.8999999999996</v>
      </c>
      <c r="X7" s="39">
        <v>105.36</v>
      </c>
      <c r="Y7" s="39">
        <v>114.45</v>
      </c>
      <c r="Z7" s="39">
        <v>112.5</v>
      </c>
      <c r="AA7" s="39">
        <v>112.07</v>
      </c>
      <c r="AB7" s="39">
        <v>117.23</v>
      </c>
      <c r="AC7" s="39">
        <v>114.08</v>
      </c>
      <c r="AD7" s="39">
        <v>115.36</v>
      </c>
      <c r="AE7" s="39">
        <v>113.95</v>
      </c>
      <c r="AF7" s="39">
        <v>112.62</v>
      </c>
      <c r="AG7" s="39">
        <v>113.35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0</v>
      </c>
      <c r="AP7" s="39">
        <v>0</v>
      </c>
      <c r="AQ7" s="39">
        <v>0.75</v>
      </c>
      <c r="AR7" s="39">
        <v>0.51</v>
      </c>
      <c r="AS7" s="39">
        <v>1.08</v>
      </c>
      <c r="AT7" s="39">
        <v>339.89</v>
      </c>
      <c r="AU7" s="39">
        <v>332.94</v>
      </c>
      <c r="AV7" s="39">
        <v>303.74</v>
      </c>
      <c r="AW7" s="39">
        <v>303.58999999999997</v>
      </c>
      <c r="AX7" s="39">
        <v>273.67</v>
      </c>
      <c r="AY7" s="39">
        <v>299.44</v>
      </c>
      <c r="AZ7" s="39">
        <v>311.99</v>
      </c>
      <c r="BA7" s="39">
        <v>307.83</v>
      </c>
      <c r="BB7" s="39">
        <v>318.89</v>
      </c>
      <c r="BC7" s="39">
        <v>309.10000000000002</v>
      </c>
      <c r="BD7" s="39">
        <v>264.97000000000003</v>
      </c>
      <c r="BE7" s="39">
        <v>447.13</v>
      </c>
      <c r="BF7" s="39">
        <v>455.94</v>
      </c>
      <c r="BG7" s="39">
        <v>452.99</v>
      </c>
      <c r="BH7" s="39">
        <v>459.32</v>
      </c>
      <c r="BI7" s="39">
        <v>441.38</v>
      </c>
      <c r="BJ7" s="39">
        <v>298.08999999999997</v>
      </c>
      <c r="BK7" s="39">
        <v>291.77999999999997</v>
      </c>
      <c r="BL7" s="39">
        <v>295.44</v>
      </c>
      <c r="BM7" s="39">
        <v>290.07</v>
      </c>
      <c r="BN7" s="39">
        <v>290.42</v>
      </c>
      <c r="BO7" s="39">
        <v>266.61</v>
      </c>
      <c r="BP7" s="39">
        <v>92.37</v>
      </c>
      <c r="BQ7" s="39">
        <v>95.36</v>
      </c>
      <c r="BR7" s="39">
        <v>96.4</v>
      </c>
      <c r="BS7" s="39">
        <v>96.3</v>
      </c>
      <c r="BT7" s="39">
        <v>97.45</v>
      </c>
      <c r="BU7" s="39">
        <v>106.4</v>
      </c>
      <c r="BV7" s="39">
        <v>107.61</v>
      </c>
      <c r="BW7" s="39">
        <v>106.02</v>
      </c>
      <c r="BX7" s="39">
        <v>104.84</v>
      </c>
      <c r="BY7" s="39">
        <v>106.11</v>
      </c>
      <c r="BZ7" s="39">
        <v>103.24</v>
      </c>
      <c r="CA7" s="39">
        <v>168.49</v>
      </c>
      <c r="CB7" s="39">
        <v>163.77000000000001</v>
      </c>
      <c r="CC7" s="39">
        <v>166.58</v>
      </c>
      <c r="CD7" s="39">
        <v>167.61</v>
      </c>
      <c r="CE7" s="39">
        <v>170.61</v>
      </c>
      <c r="CF7" s="39">
        <v>156.29</v>
      </c>
      <c r="CG7" s="39">
        <v>155.69</v>
      </c>
      <c r="CH7" s="39">
        <v>158.6</v>
      </c>
      <c r="CI7" s="39">
        <v>161.82</v>
      </c>
      <c r="CJ7" s="39">
        <v>161.03</v>
      </c>
      <c r="CK7" s="39">
        <v>168.38</v>
      </c>
      <c r="CL7" s="39">
        <v>78.39</v>
      </c>
      <c r="CM7" s="39">
        <v>78.040000000000006</v>
      </c>
      <c r="CN7" s="39">
        <v>78.819999999999993</v>
      </c>
      <c r="CO7" s="39">
        <v>78.98</v>
      </c>
      <c r="CP7" s="39">
        <v>79.180000000000007</v>
      </c>
      <c r="CQ7" s="39">
        <v>62.34</v>
      </c>
      <c r="CR7" s="39">
        <v>62.46</v>
      </c>
      <c r="CS7" s="39">
        <v>62.88</v>
      </c>
      <c r="CT7" s="39">
        <v>62.32</v>
      </c>
      <c r="CU7" s="39">
        <v>61.71</v>
      </c>
      <c r="CV7" s="39">
        <v>60</v>
      </c>
      <c r="CW7" s="39">
        <v>96.93</v>
      </c>
      <c r="CX7" s="39">
        <v>97.42</v>
      </c>
      <c r="CY7" s="39">
        <v>96.57</v>
      </c>
      <c r="CZ7" s="39">
        <v>97.14</v>
      </c>
      <c r="DA7" s="39">
        <v>96.3</v>
      </c>
      <c r="DB7" s="39">
        <v>90.15</v>
      </c>
      <c r="DC7" s="39">
        <v>90.62</v>
      </c>
      <c r="DD7" s="39">
        <v>90.13</v>
      </c>
      <c r="DE7" s="39">
        <v>90.19</v>
      </c>
      <c r="DF7" s="39">
        <v>90.03</v>
      </c>
      <c r="DG7" s="39">
        <v>89.8</v>
      </c>
      <c r="DH7" s="39">
        <v>39.32</v>
      </c>
      <c r="DI7" s="39">
        <v>39.909999999999997</v>
      </c>
      <c r="DJ7" s="39">
        <v>40.47</v>
      </c>
      <c r="DK7" s="39">
        <v>41.27</v>
      </c>
      <c r="DL7" s="39">
        <v>42.31</v>
      </c>
      <c r="DM7" s="39">
        <v>47.37</v>
      </c>
      <c r="DN7" s="39">
        <v>48.01</v>
      </c>
      <c r="DO7" s="39">
        <v>48.01</v>
      </c>
      <c r="DP7" s="39">
        <v>48.86</v>
      </c>
      <c r="DQ7" s="39">
        <v>49.6</v>
      </c>
      <c r="DR7" s="39">
        <v>49.59</v>
      </c>
      <c r="DS7" s="39">
        <v>11.44</v>
      </c>
      <c r="DT7" s="39">
        <v>11.91</v>
      </c>
      <c r="DU7" s="39">
        <v>11.14</v>
      </c>
      <c r="DV7" s="39">
        <v>10.28</v>
      </c>
      <c r="DW7" s="39">
        <v>10.72</v>
      </c>
      <c r="DX7" s="39">
        <v>14.27</v>
      </c>
      <c r="DY7" s="39">
        <v>16.170000000000002</v>
      </c>
      <c r="DZ7" s="39">
        <v>16.600000000000001</v>
      </c>
      <c r="EA7" s="39">
        <v>18.510000000000002</v>
      </c>
      <c r="EB7" s="39">
        <v>20.49</v>
      </c>
      <c r="EC7" s="39">
        <v>19.440000000000001</v>
      </c>
      <c r="ED7" s="39">
        <v>2.2400000000000002</v>
      </c>
      <c r="EE7" s="39">
        <v>2.0699999999999998</v>
      </c>
      <c r="EF7" s="39">
        <v>2.13</v>
      </c>
      <c r="EG7" s="39">
        <v>1.7</v>
      </c>
      <c r="EH7" s="39">
        <v>1</v>
      </c>
      <c r="EI7" s="39">
        <v>0.67</v>
      </c>
      <c r="EJ7" s="39">
        <v>0.67</v>
      </c>
      <c r="EK7" s="39">
        <v>0.65</v>
      </c>
      <c r="EL7" s="39">
        <v>0.7</v>
      </c>
      <c r="EM7" s="39">
        <v>0.72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107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2021-01-15T07:41:32Z</cp:lastPrinted>
  <dcterms:created xsi:type="dcterms:W3CDTF">2020-12-04T02:06:25Z</dcterms:created>
  <dcterms:modified xsi:type="dcterms:W3CDTF">2021-02-10T01:09:56Z</dcterms:modified>
  <cp:category/>
</cp:coreProperties>
</file>