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lNXOl1kQu4D/qHsTsxesrj+mXl+9WNOFLtbhxRp30U2BZypGN1SdcCkwhNQ7RflgHGS3kfyRfy4wgsvteeyPg==" workbookSaltValue="PYZLblAejDiSKOEbbuf/sg=="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<sst xmlns="http://schemas.openxmlformats.org/spreadsheetml/2006/main" count="228" uniqueCount="112">
  <si>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</si>
  <si>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</si>
  <si>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</si>
  <si>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</si>
  <si>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</si>
  <si>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</si>
  <si>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</si>
  <si>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</si>
  <si>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</si>
  <si>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</si>
  <si>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</si>
  <si>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</si>
  <si>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</si>
  <si>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</si>
  <si>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</si>
  <si>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</si>
  <si>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</si>
  <si>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</si>
  <si>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</si>
  <si>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</si>
  <si>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</si>
  <si>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</si>
  <si>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</si>
  <si>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</si>
  <si>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</si>
  <si>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</si>
  <si>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</si>
  <si>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</si>
  <si>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</si>
  <si>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</si>
  <si>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</si>
  <si>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</si>
  <si>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</si>
  <si>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</si>
  <si>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</si>
  <si>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</si>
  <si>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</si>
  <si>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</si>
  <si>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</si>
  <si>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</si>
  <si>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</si>
  <si>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</si>
  <si>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</si>
  <si>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</si>
  <si>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</si>
  <si>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</si>
  <si>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</si>
  <si>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</si>
  <si>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</si>
  <si>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</si>
  <si>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</si>
  <si>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</si>
  <si>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</si>
  <si>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</si>
  <si>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</si>
  <si>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</si>
  <si>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</si>
  <si>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</si>
  <si>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</si>
  <si>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</si>
  <si>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</si>
  <si>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</si>
  <si>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</si>
  <si>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</si>
  <si>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</si>
  <si>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</si>
  <si>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</si>
  <si>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</si>
  <si>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</si>
  <si>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</si>
  <si>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</si>
  <si>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</si>
  <si>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</si>
  <si>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</si>
  <si>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</si>
  <si>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</si>
  <si>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</si>
  <si>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</si>
  <si>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</si>
  <si>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</si>
  <si>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</si>
  <si>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</si>
  <si>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</si>
  <si>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</si>
  <si>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</si>
  <si>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</si>
  <si>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</si>
  <si>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</si>
  <si>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</si>
  <si>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</si>
  <si>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</si>
  <si>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</si>
  <si>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</si>
  <si>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</si>
  <si>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</si>
  <si>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</si>
  <si>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</si>
  <si>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</si>
  <si>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</si>
  <si>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</si>
  <si>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</si>
  <si>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</si>
  <si>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</si>
  <si>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</si>
  <si>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</si>
  <si>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</si>
  <si>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</si>
  <si>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</si>
  <si>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</si>
  <si>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・営業外収益である給水申込納付金や長期前受金戻入益により、経常利益は黒字で、経常収支比率も100％を超えているが、給水収益が減少していることから、営業収支は赤字である。
・令和元年度に引き続き、令和2年度も施設の更新を計画的に実施するために、企業債による資金調達を予定している。
・有収率は高水準を維持しているが、給水量の減少により一日平均配水量も年々減少傾向であることから施設利用率が低いため、施設効率の改善が必要である。</t>
    <rPh sb="87" eb="88">
      <t>レイ</t>
    </rPh>
    <rPh sb="88" eb="89">
      <t>ワ</t>
    </rPh>
    <rPh sb="89" eb="90">
      <t>モト</t>
    </rPh>
    <rPh sb="90" eb="92">
      <t>ネンド</t>
    </rPh>
    <rPh sb="93" eb="94">
      <t>ヒ</t>
    </rPh>
    <rPh sb="95" eb="96">
      <t>ツヅ</t>
    </rPh>
    <phoneticPr fontId="4"/>
  </si>
  <si>
    <t>　有形固定資産減価償却率も管路経年化率も高い水準となっているため、施設や管路等は更新需要が高くなっている。
　アセットマネジメントの再評価等を行い策定した我孫子市水道事業基本計画等に沿って、計画的に更新事業に取り組んでいく。</t>
    <phoneticPr fontId="4"/>
  </si>
  <si>
    <t>　給水収益は毎年減少しているが、施設管路等の更新需要が高くなっていることから、企業債による資金調達を予定している。
　将来の事業継続に向けて、水道サービスの持続性を確保していくためには、経営基盤をさらに強化する必要がある。
　経営基盤を強化するために、包括業務委託等による外部委託の更なる拡大等を図り、業務の効率化・運営コストの削減に努めている。</t>
    <rPh sb="1" eb="3">
      <t>キュウスイ</t>
    </rPh>
    <rPh sb="3" eb="5">
      <t>シュウエキ</t>
    </rPh>
    <rPh sb="6" eb="8">
      <t>マイトシ</t>
    </rPh>
    <rPh sb="8" eb="10">
      <t>ゲンショウ</t>
    </rPh>
    <rPh sb="16" eb="18">
      <t>シセツ</t>
    </rPh>
    <rPh sb="18" eb="20">
      <t>カンロ</t>
    </rPh>
    <rPh sb="20" eb="21">
      <t>トウ</t>
    </rPh>
    <rPh sb="22" eb="24">
      <t>コウシン</t>
    </rPh>
    <rPh sb="24" eb="26">
      <t>ジュヨウ</t>
    </rPh>
    <rPh sb="27" eb="28">
      <t>タカ</t>
    </rPh>
    <rPh sb="39" eb="41">
      <t>キギョウ</t>
    </rPh>
    <rPh sb="41" eb="42">
      <t>サイ</t>
    </rPh>
    <rPh sb="45" eb="47">
      <t>シキン</t>
    </rPh>
    <rPh sb="47" eb="49">
      <t>チョウタツ</t>
    </rPh>
    <rPh sb="50" eb="5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</si>
</sst>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0.84</c:v>
                </c:pt>
                <c:pt idx="1">
                  <c:v>0.85</c:v>
                </c:pt>
                <c:pt idx="2">
                  <c:v>1.29</c:v>
                </c:pt>
                <c:pt idx="3">
                  <c:v>0.87</c:v>
                </c:pt>
                <c:pt idx="4">
                  <c:v>0.99</c:v>
                </c:pt>
              </c:numCache>
            </c:numRef>
          </c:val>
          <c:extLst>
            <c:ext xmlns:c16="http://schemas.microsoft.com/office/drawing/2014/chart" uri="{C3380CC4-5D6E-409C-BE32-E72D297353CC}">
              <c16:uniqueId val="{00000000-166E-4776-9480-2F00CE4B26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166E-4776-9480-2F00CE4B26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60.73</c:v>
                </c:pt>
                <c:pt idx="1">
                  <c:v>60.21</c:v>
                </c:pt>
                <c:pt idx="2">
                  <c:v>61.29</c:v>
                </c:pt>
                <c:pt idx="3">
                  <c:v>61.37</c:v>
                </c:pt>
                <c:pt idx="4">
                  <c:v>61.33</c:v>
                </c:pt>
              </c:numCache>
            </c:numRef>
          </c:val>
          <c:extLst>
            <c:ext xmlns:c16="http://schemas.microsoft.com/office/drawing/2014/chart" uri="{C3380CC4-5D6E-409C-BE32-E72D297353CC}">
              <c16:uniqueId val="{00000000-3EC2-4CCA-A327-476ED20FC4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3EC2-4CCA-A327-476ED20FC4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96.99</c:v>
                </c:pt>
                <c:pt idx="1">
                  <c:v>96.81</c:v>
                </c:pt>
                <c:pt idx="2">
                  <c:v>95.74</c:v>
                </c:pt>
                <c:pt idx="3">
                  <c:v>95.33</c:v>
                </c:pt>
                <c:pt idx="4">
                  <c:v>95.02</c:v>
                </c:pt>
              </c:numCache>
            </c:numRef>
          </c:val>
          <c:extLst>
            <c:ext xmlns:c16="http://schemas.microsoft.com/office/drawing/2014/chart" uri="{C3380CC4-5D6E-409C-BE32-E72D297353CC}">
              <c16:uniqueId val="{00000000-34FE-4710-B0D7-598C4F9177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34FE-4710-B0D7-598C4F9177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114.42</c:v>
                </c:pt>
                <c:pt idx="1">
                  <c:v>116.32</c:v>
                </c:pt>
                <c:pt idx="2">
                  <c:v>115.4</c:v>
                </c:pt>
                <c:pt idx="3">
                  <c:v>116.5</c:v>
                </c:pt>
                <c:pt idx="4">
                  <c:v>113.07</c:v>
                </c:pt>
              </c:numCache>
            </c:numRef>
          </c:val>
          <c:extLst>
            <c:ext xmlns:c16="http://schemas.microsoft.com/office/drawing/2014/chart" uri="{C3380CC4-5D6E-409C-BE32-E72D297353CC}">
              <c16:uniqueId val="{00000000-34BE-4C39-83BE-BAA4363D3F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34BE-4C39-83BE-BAA4363D3F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51.94</c:v>
                </c:pt>
                <c:pt idx="1">
                  <c:v>52.6</c:v>
                </c:pt>
                <c:pt idx="2">
                  <c:v>53.04</c:v>
                </c:pt>
                <c:pt idx="3">
                  <c:v>53.48</c:v>
                </c:pt>
                <c:pt idx="4">
                  <c:v>54.43</c:v>
                </c:pt>
              </c:numCache>
            </c:numRef>
          </c:val>
          <c:extLst>
            <c:ext xmlns:c16="http://schemas.microsoft.com/office/drawing/2014/chart" uri="{C3380CC4-5D6E-409C-BE32-E72D297353CC}">
              <c16:uniqueId val="{00000000-E316-4461-980E-B13D3EE844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E316-4461-980E-B13D3EE844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17.850000000000001</c:v>
                </c:pt>
                <c:pt idx="1">
                  <c:v>16.5</c:v>
                </c:pt>
                <c:pt idx="2">
                  <c:v>16.95</c:v>
                </c:pt>
                <c:pt idx="3">
                  <c:v>20.190000000000001</c:v>
                </c:pt>
                <c:pt idx="4">
                  <c:v>22.52</c:v>
                </c:pt>
              </c:numCache>
            </c:numRef>
          </c:val>
          <c:extLst>
            <c:ext xmlns:c16="http://schemas.microsoft.com/office/drawing/2014/chart" uri="{C3380CC4-5D6E-409C-BE32-E72D297353CC}">
              <c16:uniqueId val="{00000000-9768-4EF6-BE29-FDCFD59608A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9768-4EF6-BE29-FDCFD59608A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D7-47F5-9429-DA89812479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A6D7-47F5-9429-DA89812479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523.53</c:v>
                </c:pt>
                <c:pt idx="1">
                  <c:v>553.62</c:v>
                </c:pt>
                <c:pt idx="2">
                  <c:v>474.71</c:v>
                </c:pt>
                <c:pt idx="3">
                  <c:v>488.68</c:v>
                </c:pt>
                <c:pt idx="4">
                  <c:v>670.95</c:v>
                </c:pt>
              </c:numCache>
            </c:numRef>
          </c:val>
          <c:extLst>
            <c:ext xmlns:c16="http://schemas.microsoft.com/office/drawing/2014/chart" uri="{C3380CC4-5D6E-409C-BE32-E72D297353CC}">
              <c16:uniqueId val="{00000000-E6F5-49AC-9820-275621A252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E6F5-49AC-9820-275621A252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30.89</c:v>
                </c:pt>
                <c:pt idx="1">
                  <c:v>28.03</c:v>
                </c:pt>
                <c:pt idx="2">
                  <c:v>24.2</c:v>
                </c:pt>
                <c:pt idx="3">
                  <c:v>20.48</c:v>
                </c:pt>
                <c:pt idx="4">
                  <c:v>31.99</c:v>
                </c:pt>
              </c:numCache>
            </c:numRef>
          </c:val>
          <c:extLst>
            <c:ext xmlns:c16="http://schemas.microsoft.com/office/drawing/2014/chart" uri="{C3380CC4-5D6E-409C-BE32-E72D297353CC}">
              <c16:uniqueId val="{00000000-8506-4BEA-BEFB-5FAFAD9B200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8506-4BEA-BEFB-5FAFAD9B200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105.28</c:v>
                </c:pt>
                <c:pt idx="1">
                  <c:v>107.11</c:v>
                </c:pt>
                <c:pt idx="2">
                  <c:v>105.87</c:v>
                </c:pt>
                <c:pt idx="3">
                  <c:v>104.19</c:v>
                </c:pt>
                <c:pt idx="4">
                  <c:v>104.53</c:v>
                </c:pt>
              </c:numCache>
            </c:numRef>
          </c:val>
          <c:extLst>
            <c:ext xmlns:c16="http://schemas.microsoft.com/office/drawing/2014/chart" uri="{C3380CC4-5D6E-409C-BE32-E72D297353CC}">
              <c16:uniqueId val="{00000000-B5BE-433A-8BAE-7BB10EEFCC5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B5BE-433A-8BAE-7BB10EEFCC5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159.9</c:v>
                </c:pt>
                <c:pt idx="1">
                  <c:v>155.91999999999999</c:v>
                </c:pt>
                <c:pt idx="2">
                  <c:v>157.84</c:v>
                </c:pt>
                <c:pt idx="3">
                  <c:v>160.32</c:v>
                </c:pt>
                <c:pt idx="4">
                  <c:v>159.53</c:v>
                </c:pt>
              </c:numCache>
            </c:numRef>
          </c:val>
          <c:extLst>
            <c:ext xmlns:c16="http://schemas.microsoft.com/office/drawing/2014/chart" uri="{C3380CC4-5D6E-409C-BE32-E72D297353CC}">
              <c16:uniqueId val="{00000000-09CF-4530-83B5-144B395B2F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09CF-4530-83B5-144B395B2F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我孫子市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自治体職員</v>
      </c>
      <c r="AE8" s="83"/>
      <c r="AF8" s="83"/>
      <c r="AG8" s="83"/>
      <c r="AH8" s="83"/>
      <c r="AI8" s="83"/>
      <c r="AJ8" s="83"/>
      <c r="AK8" s="4"/>
      <c r="AL8" s="71">
        <f>データ!$R$6</f>
        <v>132183</v>
      </c>
      <c r="AM8" s="71"/>
      <c r="AN8" s="71"/>
      <c r="AO8" s="71"/>
      <c r="AP8" s="71"/>
      <c r="AQ8" s="71"/>
      <c r="AR8" s="71"/>
      <c r="AS8" s="71"/>
      <c r="AT8" s="67">
        <f>データ!$S$6</f>
        <v>43.15</v>
      </c>
      <c r="AU8" s="68"/>
      <c r="AV8" s="68"/>
      <c r="AW8" s="68"/>
      <c r="AX8" s="68"/>
      <c r="AY8" s="68"/>
      <c r="AZ8" s="68"/>
      <c r="BA8" s="68"/>
      <c r="BB8" s="70">
        <f>データ!$T$6</f>
        <v>3063.34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94.45</v>
      </c>
      <c r="J10" s="68"/>
      <c r="K10" s="68"/>
      <c r="L10" s="68"/>
      <c r="M10" s="68"/>
      <c r="N10" s="68"/>
      <c r="O10" s="69"/>
      <c r="P10" s="70">
        <f>データ!$P$6</f>
        <v>93.74</v>
      </c>
      <c r="Q10" s="70"/>
      <c r="R10" s="70"/>
      <c r="S10" s="70"/>
      <c r="T10" s="70"/>
      <c r="U10" s="70"/>
      <c r="V10" s="70"/>
      <c r="W10" s="71">
        <f>データ!$Q$6</f>
        <v>2695</v>
      </c>
      <c r="X10" s="71"/>
      <c r="Y10" s="71"/>
      <c r="Z10" s="71"/>
      <c r="AA10" s="71"/>
      <c r="AB10" s="71"/>
      <c r="AC10" s="71"/>
      <c r="AD10" s="2"/>
      <c r="AE10" s="2"/>
      <c r="AF10" s="2"/>
      <c r="AG10" s="2"/>
      <c r="AH10" s="4"/>
      <c r="AI10" s="4"/>
      <c r="AJ10" s="4"/>
      <c r="AK10" s="4"/>
      <c r="AL10" s="71">
        <f>データ!$U$6</f>
        <v>123742</v>
      </c>
      <c r="AM10" s="71"/>
      <c r="AN10" s="71"/>
      <c r="AO10" s="71"/>
      <c r="AP10" s="71"/>
      <c r="AQ10" s="71"/>
      <c r="AR10" s="71"/>
      <c r="AS10" s="71"/>
      <c r="AT10" s="67">
        <f>データ!$V$6</f>
        <v>43.51</v>
      </c>
      <c r="AU10" s="68"/>
      <c r="AV10" s="68"/>
      <c r="AW10" s="68"/>
      <c r="AX10" s="68"/>
      <c r="AY10" s="68"/>
      <c r="AZ10" s="68"/>
      <c r="BA10" s="68"/>
      <c r="BB10" s="70">
        <f>データ!$W$6</f>
        <v>2843.99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109</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dvLQQMOtAqH4vVhoC1Meh496/F5nVQgoDsE8o/E/78jDV/Q2etdKOzeCG7oQe38Q0feW5HZQYxD/HxbESUdA==" saltValue="8Vji6oR58nlzC9K5L0laM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122220</v>
      </c>
      <c r="D6" s="34">
        <f t="shared" si="3"/>
        <v>46</v>
      </c>
      <c r="E6" s="34">
        <f t="shared" si="3"/>
        <v>1</v>
      </c>
      <c r="F6" s="34">
        <f t="shared" si="3"/>
        <v>0</v>
      </c>
      <c r="G6" s="34">
        <f t="shared" si="3"/>
        <v>1</v>
      </c>
      <c r="H6" s="34" t="str">
        <f t="shared" si="3"/>
        <v>千葉県　我孫子市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94.45</v>
      </c>
      <c r="P6" s="35">
        <f t="shared" si="3"/>
        <v>93.74</v>
      </c>
      <c r="Q6" s="35">
        <f t="shared" si="3"/>
        <v>2695</v>
      </c>
      <c r="R6" s="35">
        <f t="shared" si="3"/>
        <v>132183</v>
      </c>
      <c r="S6" s="35">
        <f t="shared" si="3"/>
        <v>43.15</v>
      </c>
      <c r="T6" s="35">
        <f t="shared" si="3"/>
        <v>3063.34</v>
      </c>
      <c r="U6" s="35">
        <f t="shared" si="3"/>
        <v>123742</v>
      </c>
      <c r="V6" s="35">
        <f t="shared" si="3"/>
        <v>43.51</v>
      </c>
      <c r="W6" s="35">
        <f t="shared" si="3"/>
        <v>2843.99</v>
      </c>
      <c r="X6" s="36">
        <f>IF(X7="",NA(),X7)</f>
        <v>114.42</v>
      </c>
      <c r="Y6" s="36">
        <f t="shared" ref="Y6:AG6" si="4">IF(Y7="",NA(),Y7)</f>
        <v>116.32</v>
      </c>
      <c r="Z6" s="36">
        <f t="shared" si="4"/>
        <v>115.4</v>
      </c>
      <c r="AA6" s="36">
        <f t="shared" si="4"/>
        <v>116.5</v>
      </c>
      <c r="AB6" s="36">
        <f t="shared" si="4"/>
        <v>113.07</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523.53</v>
      </c>
      <c r="AU6" s="36">
        <f t="shared" ref="AU6:BC6" si="6">IF(AU7="",NA(),AU7)</f>
        <v>553.62</v>
      </c>
      <c r="AV6" s="36">
        <f t="shared" si="6"/>
        <v>474.71</v>
      </c>
      <c r="AW6" s="36">
        <f t="shared" si="6"/>
        <v>488.68</v>
      </c>
      <c r="AX6" s="36">
        <f t="shared" si="6"/>
        <v>670.95</v>
      </c>
      <c r="AY6" s="36">
        <f t="shared" si="6"/>
        <v>352.05</v>
      </c>
      <c r="AZ6" s="36">
        <f t="shared" si="6"/>
        <v>349.04</v>
      </c>
      <c r="BA6" s="36">
        <f t="shared" si="6"/>
        <v>337.49</v>
      </c>
      <c r="BB6" s="36">
        <f t="shared" si="6"/>
        <v>335.6</v>
      </c>
      <c r="BC6" s="36">
        <f t="shared" si="6"/>
        <v>358.91</v>
      </c>
      <c r="BD6" s="35" t="str">
        <f>IF(BD7="","",IF(BD7="-","【-】","【"&amp;SUBSTITUTE(TEXT(BD7,"#,##0.00"),"-","△")&amp;"】"))</f>
        <v>【264.97】</v>
      </c>
      <c r="BE6" s="36">
        <f>IF(BE7="",NA(),BE7)</f>
        <v>30.89</v>
      </c>
      <c r="BF6" s="36">
        <f t="shared" ref="BF6:BN6" si="7">IF(BF7="",NA(),BF7)</f>
        <v>28.03</v>
      </c>
      <c r="BG6" s="36">
        <f t="shared" si="7"/>
        <v>24.2</v>
      </c>
      <c r="BH6" s="36">
        <f t="shared" si="7"/>
        <v>20.48</v>
      </c>
      <c r="BI6" s="36">
        <f t="shared" si="7"/>
        <v>31.99</v>
      </c>
      <c r="BJ6" s="36">
        <f t="shared" si="7"/>
        <v>250.76</v>
      </c>
      <c r="BK6" s="36">
        <f t="shared" si="7"/>
        <v>254.54</v>
      </c>
      <c r="BL6" s="36">
        <f t="shared" si="7"/>
        <v>265.92</v>
      </c>
      <c r="BM6" s="36">
        <f t="shared" si="7"/>
        <v>258.26</v>
      </c>
      <c r="BN6" s="36">
        <f t="shared" si="7"/>
        <v>247.27</v>
      </c>
      <c r="BO6" s="35" t="str">
        <f>IF(BO7="","",IF(BO7="-","【-】","【"&amp;SUBSTITUTE(TEXT(BO7,"#,##0.00"),"-","△")&amp;"】"))</f>
        <v>【266.61】</v>
      </c>
      <c r="BP6" s="36">
        <f>IF(BP7="",NA(),BP7)</f>
        <v>105.28</v>
      </c>
      <c r="BQ6" s="36">
        <f t="shared" ref="BQ6:BY6" si="8">IF(BQ7="",NA(),BQ7)</f>
        <v>107.11</v>
      </c>
      <c r="BR6" s="36">
        <f t="shared" si="8"/>
        <v>105.87</v>
      </c>
      <c r="BS6" s="36">
        <f t="shared" si="8"/>
        <v>104.19</v>
      </c>
      <c r="BT6" s="36">
        <f t="shared" si="8"/>
        <v>104.53</v>
      </c>
      <c r="BU6" s="36">
        <f t="shared" si="8"/>
        <v>106.69</v>
      </c>
      <c r="BV6" s="36">
        <f t="shared" si="8"/>
        <v>106.52</v>
      </c>
      <c r="BW6" s="36">
        <f t="shared" si="8"/>
        <v>105.86</v>
      </c>
      <c r="BX6" s="36">
        <f t="shared" si="8"/>
        <v>106.07</v>
      </c>
      <c r="BY6" s="36">
        <f t="shared" si="8"/>
        <v>105.34</v>
      </c>
      <c r="BZ6" s="35" t="str">
        <f>IF(BZ7="","",IF(BZ7="-","【-】","【"&amp;SUBSTITUTE(TEXT(BZ7,"#,##0.00"),"-","△")&amp;"】"))</f>
        <v>【103.24】</v>
      </c>
      <c r="CA6" s="36">
        <f>IF(CA7="",NA(),CA7)</f>
        <v>159.9</v>
      </c>
      <c r="CB6" s="36">
        <f t="shared" ref="CB6:CJ6" si="9">IF(CB7="",NA(),CB7)</f>
        <v>155.91999999999999</v>
      </c>
      <c r="CC6" s="36">
        <f t="shared" si="9"/>
        <v>157.84</v>
      </c>
      <c r="CD6" s="36">
        <f t="shared" si="9"/>
        <v>160.32</v>
      </c>
      <c r="CE6" s="36">
        <f t="shared" si="9"/>
        <v>159.53</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60.73</v>
      </c>
      <c r="CM6" s="36">
        <f t="shared" ref="CM6:CU6" si="10">IF(CM7="",NA(),CM7)</f>
        <v>60.21</v>
      </c>
      <c r="CN6" s="36">
        <f t="shared" si="10"/>
        <v>61.29</v>
      </c>
      <c r="CO6" s="36">
        <f t="shared" si="10"/>
        <v>61.37</v>
      </c>
      <c r="CP6" s="36">
        <f t="shared" si="10"/>
        <v>61.33</v>
      </c>
      <c r="CQ6" s="36">
        <f t="shared" si="10"/>
        <v>62.26</v>
      </c>
      <c r="CR6" s="36">
        <f t="shared" si="10"/>
        <v>62.1</v>
      </c>
      <c r="CS6" s="36">
        <f t="shared" si="10"/>
        <v>62.38</v>
      </c>
      <c r="CT6" s="36">
        <f t="shared" si="10"/>
        <v>62.83</v>
      </c>
      <c r="CU6" s="36">
        <f t="shared" si="10"/>
        <v>62.05</v>
      </c>
      <c r="CV6" s="35" t="str">
        <f>IF(CV7="","",IF(CV7="-","【-】","【"&amp;SUBSTITUTE(TEXT(CV7,"#,##0.00"),"-","△")&amp;"】"))</f>
        <v>【60.00】</v>
      </c>
      <c r="CW6" s="36">
        <f>IF(CW7="",NA(),CW7)</f>
        <v>96.99</v>
      </c>
      <c r="CX6" s="36">
        <f t="shared" ref="CX6:DF6" si="11">IF(CX7="",NA(),CX7)</f>
        <v>96.81</v>
      </c>
      <c r="CY6" s="36">
        <f t="shared" si="11"/>
        <v>95.74</v>
      </c>
      <c r="CZ6" s="36">
        <f t="shared" si="11"/>
        <v>95.33</v>
      </c>
      <c r="DA6" s="36">
        <f t="shared" si="11"/>
        <v>95.02</v>
      </c>
      <c r="DB6" s="36">
        <f t="shared" si="11"/>
        <v>89.5</v>
      </c>
      <c r="DC6" s="36">
        <f t="shared" si="11"/>
        <v>89.52</v>
      </c>
      <c r="DD6" s="36">
        <f t="shared" si="11"/>
        <v>89.17</v>
      </c>
      <c r="DE6" s="36">
        <f t="shared" si="11"/>
        <v>88.86</v>
      </c>
      <c r="DF6" s="36">
        <f t="shared" si="11"/>
        <v>89.11</v>
      </c>
      <c r="DG6" s="35" t="str">
        <f>IF(DG7="","",IF(DG7="-","【-】","【"&amp;SUBSTITUTE(TEXT(DG7,"#,##0.00"),"-","△")&amp;"】"))</f>
        <v>【89.80】</v>
      </c>
      <c r="DH6" s="36">
        <f>IF(DH7="",NA(),DH7)</f>
        <v>51.94</v>
      </c>
      <c r="DI6" s="36">
        <f t="shared" ref="DI6:DQ6" si="12">IF(DI7="",NA(),DI7)</f>
        <v>52.6</v>
      </c>
      <c r="DJ6" s="36">
        <f t="shared" si="12"/>
        <v>53.04</v>
      </c>
      <c r="DK6" s="36">
        <f t="shared" si="12"/>
        <v>53.48</v>
      </c>
      <c r="DL6" s="36">
        <f t="shared" si="12"/>
        <v>54.43</v>
      </c>
      <c r="DM6" s="36">
        <f t="shared" si="12"/>
        <v>45.89</v>
      </c>
      <c r="DN6" s="36">
        <f t="shared" si="12"/>
        <v>46.58</v>
      </c>
      <c r="DO6" s="36">
        <f t="shared" si="12"/>
        <v>46.99</v>
      </c>
      <c r="DP6" s="36">
        <f t="shared" si="12"/>
        <v>47.89</v>
      </c>
      <c r="DQ6" s="36">
        <f t="shared" si="12"/>
        <v>48.69</v>
      </c>
      <c r="DR6" s="35" t="str">
        <f>IF(DR7="","",IF(DR7="-","【-】","【"&amp;SUBSTITUTE(TEXT(DR7,"#,##0.00"),"-","△")&amp;"】"))</f>
        <v>【49.59】</v>
      </c>
      <c r="DS6" s="36">
        <f>IF(DS7="",NA(),DS7)</f>
        <v>17.850000000000001</v>
      </c>
      <c r="DT6" s="36">
        <f t="shared" ref="DT6:EB6" si="13">IF(DT7="",NA(),DT7)</f>
        <v>16.5</v>
      </c>
      <c r="DU6" s="36">
        <f t="shared" si="13"/>
        <v>16.95</v>
      </c>
      <c r="DV6" s="36">
        <f t="shared" si="13"/>
        <v>20.190000000000001</v>
      </c>
      <c r="DW6" s="36">
        <f t="shared" si="13"/>
        <v>22.52</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0.84</v>
      </c>
      <c r="EE6" s="36">
        <f t="shared" ref="EE6:EM6" si="14">IF(EE7="",NA(),EE7)</f>
        <v>0.85</v>
      </c>
      <c r="EF6" s="36">
        <f t="shared" si="14"/>
        <v>1.29</v>
      </c>
      <c r="EG6" s="36">
        <f t="shared" si="14"/>
        <v>0.87</v>
      </c>
      <c r="EH6" s="36">
        <f t="shared" si="14"/>
        <v>0.99</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122220</v>
      </c>
      <c r="D7" s="38">
        <v>46</v>
      </c>
      <c r="E7" s="38">
        <v>1</v>
      </c>
      <c r="F7" s="38">
        <v>0</v>
      </c>
      <c r="G7" s="38">
        <v>1</v>
      </c>
      <c r="H7" s="38" t="s">
        <v>92</v>
      </c>
      <c r="I7" s="38" t="s">
        <v>93</v>
      </c>
      <c r="J7" s="38" t="s">
        <v>94</v>
      </c>
      <c r="K7" s="38" t="s">
        <v>95</v>
      </c>
      <c r="L7" s="38" t="s">
        <v>96</v>
      </c>
      <c r="M7" s="38" t="s">
        <v>97</v>
      </c>
      <c r="N7" s="39" t="s">
        <v>98</v>
      </c>
      <c r="O7" s="39">
        <v>94.45</v>
      </c>
      <c r="P7" s="39">
        <v>93.74</v>
      </c>
      <c r="Q7" s="39">
        <v>2695</v>
      </c>
      <c r="R7" s="39">
        <v>132183</v>
      </c>
      <c r="S7" s="39">
        <v>43.15</v>
      </c>
      <c r="T7" s="39">
        <v>3063.34</v>
      </c>
      <c r="U7" s="39">
        <v>123742</v>
      </c>
      <c r="V7" s="39">
        <v>43.51</v>
      </c>
      <c r="W7" s="39">
        <v>2843.99</v>
      </c>
      <c r="X7" s="39">
        <v>114.42</v>
      </c>
      <c r="Y7" s="39">
        <v>116.32</v>
      </c>
      <c r="Z7" s="39">
        <v>115.4</v>
      </c>
      <c r="AA7" s="39">
        <v>116.5</v>
      </c>
      <c r="AB7" s="39">
        <v>113.07</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523.53</v>
      </c>
      <c r="AU7" s="39">
        <v>553.62</v>
      </c>
      <c r="AV7" s="39">
        <v>474.71</v>
      </c>
      <c r="AW7" s="39">
        <v>488.68</v>
      </c>
      <c r="AX7" s="39">
        <v>670.95</v>
      </c>
      <c r="AY7" s="39">
        <v>352.05</v>
      </c>
      <c r="AZ7" s="39">
        <v>349.04</v>
      </c>
      <c r="BA7" s="39">
        <v>337.49</v>
      </c>
      <c r="BB7" s="39">
        <v>335.6</v>
      </c>
      <c r="BC7" s="39">
        <v>358.91</v>
      </c>
      <c r="BD7" s="39">
        <v>264.97000000000003</v>
      </c>
      <c r="BE7" s="39">
        <v>30.89</v>
      </c>
      <c r="BF7" s="39">
        <v>28.03</v>
      </c>
      <c r="BG7" s="39">
        <v>24.2</v>
      </c>
      <c r="BH7" s="39">
        <v>20.48</v>
      </c>
      <c r="BI7" s="39">
        <v>31.99</v>
      </c>
      <c r="BJ7" s="39">
        <v>250.76</v>
      </c>
      <c r="BK7" s="39">
        <v>254.54</v>
      </c>
      <c r="BL7" s="39">
        <v>265.92</v>
      </c>
      <c r="BM7" s="39">
        <v>258.26</v>
      </c>
      <c r="BN7" s="39">
        <v>247.27</v>
      </c>
      <c r="BO7" s="39">
        <v>266.61</v>
      </c>
      <c r="BP7" s="39">
        <v>105.28</v>
      </c>
      <c r="BQ7" s="39">
        <v>107.11</v>
      </c>
      <c r="BR7" s="39">
        <v>105.87</v>
      </c>
      <c r="BS7" s="39">
        <v>104.19</v>
      </c>
      <c r="BT7" s="39">
        <v>104.53</v>
      </c>
      <c r="BU7" s="39">
        <v>106.69</v>
      </c>
      <c r="BV7" s="39">
        <v>106.52</v>
      </c>
      <c r="BW7" s="39">
        <v>105.86</v>
      </c>
      <c r="BX7" s="39">
        <v>106.07</v>
      </c>
      <c r="BY7" s="39">
        <v>105.34</v>
      </c>
      <c r="BZ7" s="39">
        <v>103.24</v>
      </c>
      <c r="CA7" s="39">
        <v>159.9</v>
      </c>
      <c r="CB7" s="39">
        <v>155.91999999999999</v>
      </c>
      <c r="CC7" s="39">
        <v>157.84</v>
      </c>
      <c r="CD7" s="39">
        <v>160.32</v>
      </c>
      <c r="CE7" s="39">
        <v>159.53</v>
      </c>
      <c r="CF7" s="39">
        <v>154.91999999999999</v>
      </c>
      <c r="CG7" s="39">
        <v>155.80000000000001</v>
      </c>
      <c r="CH7" s="39">
        <v>158.58000000000001</v>
      </c>
      <c r="CI7" s="39">
        <v>159.22</v>
      </c>
      <c r="CJ7" s="39">
        <v>159.6</v>
      </c>
      <c r="CK7" s="39">
        <v>168.38</v>
      </c>
      <c r="CL7" s="39">
        <v>60.73</v>
      </c>
      <c r="CM7" s="39">
        <v>60.21</v>
      </c>
      <c r="CN7" s="39">
        <v>61.29</v>
      </c>
      <c r="CO7" s="39">
        <v>61.37</v>
      </c>
      <c r="CP7" s="39">
        <v>61.33</v>
      </c>
      <c r="CQ7" s="39">
        <v>62.26</v>
      </c>
      <c r="CR7" s="39">
        <v>62.1</v>
      </c>
      <c r="CS7" s="39">
        <v>62.38</v>
      </c>
      <c r="CT7" s="39">
        <v>62.83</v>
      </c>
      <c r="CU7" s="39">
        <v>62.05</v>
      </c>
      <c r="CV7" s="39">
        <v>60</v>
      </c>
      <c r="CW7" s="39">
        <v>96.99</v>
      </c>
      <c r="CX7" s="39">
        <v>96.81</v>
      </c>
      <c r="CY7" s="39">
        <v>95.74</v>
      </c>
      <c r="CZ7" s="39">
        <v>95.33</v>
      </c>
      <c r="DA7" s="39">
        <v>95.02</v>
      </c>
      <c r="DB7" s="39">
        <v>89.5</v>
      </c>
      <c r="DC7" s="39">
        <v>89.52</v>
      </c>
      <c r="DD7" s="39">
        <v>89.17</v>
      </c>
      <c r="DE7" s="39">
        <v>88.86</v>
      </c>
      <c r="DF7" s="39">
        <v>89.11</v>
      </c>
      <c r="DG7" s="39">
        <v>89.8</v>
      </c>
      <c r="DH7" s="39">
        <v>51.94</v>
      </c>
      <c r="DI7" s="39">
        <v>52.6</v>
      </c>
      <c r="DJ7" s="39">
        <v>53.04</v>
      </c>
      <c r="DK7" s="39">
        <v>53.48</v>
      </c>
      <c r="DL7" s="39">
        <v>54.43</v>
      </c>
      <c r="DM7" s="39">
        <v>45.89</v>
      </c>
      <c r="DN7" s="39">
        <v>46.58</v>
      </c>
      <c r="DO7" s="39">
        <v>46.99</v>
      </c>
      <c r="DP7" s="39">
        <v>47.89</v>
      </c>
      <c r="DQ7" s="39">
        <v>48.69</v>
      </c>
      <c r="DR7" s="39">
        <v>49.59</v>
      </c>
      <c r="DS7" s="39">
        <v>17.850000000000001</v>
      </c>
      <c r="DT7" s="39">
        <v>16.5</v>
      </c>
      <c r="DU7" s="39">
        <v>16.95</v>
      </c>
      <c r="DV7" s="39">
        <v>20.190000000000001</v>
      </c>
      <c r="DW7" s="39">
        <v>22.52</v>
      </c>
      <c r="DX7" s="39">
        <v>13.14</v>
      </c>
      <c r="DY7" s="39">
        <v>14.45</v>
      </c>
      <c r="DZ7" s="39">
        <v>15.83</v>
      </c>
      <c r="EA7" s="39">
        <v>16.899999999999999</v>
      </c>
      <c r="EB7" s="39">
        <v>18.260000000000002</v>
      </c>
      <c r="EC7" s="39">
        <v>19.440000000000001</v>
      </c>
      <c r="ED7" s="39">
        <v>0.84</v>
      </c>
      <c r="EE7" s="39">
        <v>0.85</v>
      </c>
      <c r="EF7" s="39">
        <v>1.29</v>
      </c>
      <c r="EG7" s="39">
        <v>0.87</v>
      </c>
      <c r="EH7" s="39">
        <v>0.99</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2021-01-15T04:53:46Z</cp:lastPrinted>
  <dcterms:created xsi:type="dcterms:W3CDTF">2020-12-04T02:06:26Z</dcterms:created>
  <dcterms:modified xsi:type="dcterms:W3CDTF">2021-02-10T01:09:50Z</dcterms:modified>
  <cp:category/>
</cp:coreProperties>
</file>