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6 経営比較分析表\20210108_1月定例照会\04 事業毎振分け\140駐車場\"/>
    </mc:Choice>
  </mc:AlternateContent>
  <workbookProtection workbookAlgorithmName="SHA-512" workbookHashValue="+K6dC41jJSbBgNg/pkF+MqqX698oBYKf3ngCTkljHxCJT6KpGThMW4Q6Qjwx0e4VhNs3TZvT3CD14es6/cMPNQ==" workbookSaltValue="lJEPjXuL0PGAXhstFxyD7A==" workbookSpinCount="100000" lockStructure="1"/>
  <bookViews>
    <workbookView xWindow="0" yWindow="0" windowWidth="15360" windowHeight="7635"/>
  </bookViews>
  <sheets>
    <sheet name="法非適用_駐車場整備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DN7" i="5"/>
  <c r="DM7" i="5"/>
  <c r="DL7" i="5"/>
  <c r="DK7" i="5"/>
  <c r="DI7" i="5"/>
  <c r="DH7" i="5"/>
  <c r="DG7" i="5"/>
  <c r="DF7" i="5"/>
  <c r="DE7" i="5"/>
  <c r="DD7" i="5"/>
  <c r="DC7" i="5"/>
  <c r="DB7" i="5"/>
  <c r="DA7" i="5"/>
  <c r="CZ7" i="5"/>
  <c r="CN7" i="5"/>
  <c r="CM7" i="5"/>
  <c r="BZ7" i="5"/>
  <c r="BY7" i="5"/>
  <c r="BX7" i="5"/>
  <c r="BW7" i="5"/>
  <c r="BV7" i="5"/>
  <c r="BU7" i="5"/>
  <c r="BT7" i="5"/>
  <c r="BS7" i="5"/>
  <c r="BR7" i="5"/>
  <c r="BQ7" i="5"/>
  <c r="BO7" i="5"/>
  <c r="BN7" i="5"/>
  <c r="BM7" i="5"/>
  <c r="BL7" i="5"/>
  <c r="BK7" i="5"/>
  <c r="BJ7" i="5"/>
  <c r="BI7" i="5"/>
  <c r="BH7" i="5"/>
  <c r="BG7" i="5"/>
  <c r="BF7" i="5"/>
  <c r="BD7" i="5"/>
  <c r="BC7" i="5"/>
  <c r="BB7" i="5"/>
  <c r="BA7" i="5"/>
  <c r="AZ7" i="5"/>
  <c r="AY7" i="5"/>
  <c r="AX7" i="5"/>
  <c r="AW7" i="5"/>
  <c r="AV7" i="5"/>
  <c r="AU7" i="5"/>
  <c r="AS7" i="5"/>
  <c r="AR7" i="5"/>
  <c r="AQ7" i="5"/>
  <c r="AP7" i="5"/>
  <c r="AO7" i="5"/>
  <c r="AN7" i="5"/>
  <c r="AM7" i="5"/>
  <c r="AL7" i="5"/>
  <c r="AK7" i="5"/>
  <c r="AJ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G88" i="4"/>
  <c r="F88" i="4"/>
  <c r="E88" i="4"/>
  <c r="D88" i="4"/>
  <c r="C88" i="4"/>
  <c r="B88" i="4"/>
  <c r="MI78" i="4"/>
  <c r="LT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LH53" i="4"/>
  <c r="KO53" i="4"/>
  <c r="JV53" i="4"/>
  <c r="JC53" i="4"/>
  <c r="HJ53" i="4"/>
  <c r="GQ53" i="4"/>
  <c r="FX53" i="4"/>
  <c r="FE53" i="4"/>
  <c r="EL53" i="4"/>
  <c r="CS53" i="4"/>
  <c r="BZ53" i="4"/>
  <c r="BG53" i="4"/>
  <c r="AN53" i="4"/>
  <c r="U53" i="4"/>
  <c r="MA52" i="4"/>
  <c r="LH52" i="4"/>
  <c r="KO52" i="4"/>
  <c r="JV52" i="4"/>
  <c r="JC52" i="4"/>
  <c r="HJ52" i="4"/>
  <c r="GQ52" i="4"/>
  <c r="FX52" i="4"/>
  <c r="FE52" i="4"/>
  <c r="EL52" i="4"/>
  <c r="CS52" i="4"/>
  <c r="BZ52" i="4"/>
  <c r="BG52" i="4"/>
  <c r="AN52" i="4"/>
  <c r="U52" i="4"/>
  <c r="MA32" i="4"/>
  <c r="LH32" i="4"/>
  <c r="KO32" i="4"/>
  <c r="JV32" i="4"/>
  <c r="JC32" i="4"/>
  <c r="HJ32" i="4"/>
  <c r="GQ32" i="4"/>
  <c r="FX32" i="4"/>
  <c r="FE32" i="4"/>
  <c r="EL32" i="4"/>
  <c r="CS32" i="4"/>
  <c r="BZ32" i="4"/>
  <c r="BG32" i="4"/>
  <c r="AN32" i="4"/>
  <c r="U32" i="4"/>
  <c r="MA31" i="4"/>
  <c r="LH31" i="4"/>
  <c r="KO31" i="4"/>
  <c r="JV31" i="4"/>
  <c r="JC31" i="4"/>
  <c r="HJ31" i="4"/>
  <c r="GQ31" i="4"/>
  <c r="FX31" i="4"/>
  <c r="FE31" i="4"/>
  <c r="EL31" i="4"/>
  <c r="CS31" i="4"/>
  <c r="BZ31" i="4"/>
  <c r="BG31" i="4"/>
  <c r="AN31" i="4"/>
  <c r="U31" i="4"/>
  <c r="LJ10" i="4"/>
  <c r="JQ10" i="4"/>
  <c r="HX10" i="4"/>
  <c r="DU10" i="4"/>
  <c r="CF10" i="4"/>
  <c r="B10" i="4"/>
  <c r="LJ8" i="4"/>
  <c r="JQ8" i="4"/>
  <c r="HX8" i="4"/>
  <c r="FJ8" i="4"/>
  <c r="DU8" i="4"/>
  <c r="CF8" i="4"/>
  <c r="AQ8" i="4"/>
  <c r="B8" i="4"/>
  <c r="B6" i="4"/>
  <c r="BZ76" i="4" l="1"/>
  <c r="MI76" i="4"/>
  <c r="HJ51" i="4"/>
  <c r="MA30" i="4"/>
  <c r="IT76" i="4"/>
  <c r="CS51" i="4"/>
  <c r="HJ30" i="4"/>
  <c r="CS30" i="4"/>
  <c r="MA51" i="4"/>
  <c r="C11" i="5"/>
  <c r="D11" i="5"/>
  <c r="E11" i="5"/>
  <c r="B11" i="5"/>
  <c r="BK76" i="4" l="1"/>
  <c r="LH51" i="4"/>
  <c r="LT76" i="4"/>
  <c r="GQ51" i="4"/>
  <c r="LH30" i="4"/>
  <c r="IE76" i="4"/>
  <c r="BZ51" i="4"/>
  <c r="GQ30" i="4"/>
  <c r="BZ30" i="4"/>
  <c r="KP76" i="4"/>
  <c r="FE51" i="4"/>
  <c r="HA76" i="4"/>
  <c r="AN51" i="4"/>
  <c r="FE30" i="4"/>
  <c r="AN30" i="4"/>
  <c r="JV30" i="4"/>
  <c r="AG76" i="4"/>
  <c r="JV51" i="4"/>
  <c r="BG30" i="4"/>
  <c r="AV76" i="4"/>
  <c r="KO51" i="4"/>
  <c r="LE76" i="4"/>
  <c r="FX51" i="4"/>
  <c r="KO30" i="4"/>
  <c r="HP76" i="4"/>
  <c r="BG51" i="4"/>
  <c r="FX30" i="4"/>
  <c r="R76" i="4"/>
  <c r="KA76" i="4"/>
  <c r="EL51" i="4"/>
  <c r="JC30" i="4"/>
  <c r="GL76" i="4"/>
  <c r="U51" i="4"/>
  <c r="EL30" i="4"/>
  <c r="JC51" i="4"/>
  <c r="U30" i="4"/>
</calcChain>
</file>

<file path=xl/sharedStrings.xml><?xml version="1.0" encoding="utf-8"?>
<sst xmlns="http://schemas.openxmlformats.org/spreadsheetml/2006/main" count="278" uniqueCount="138">
  <si>
    <t>経営比較分析表（令和元年度決算）</t>
    <rPh sb="8" eb="10">
      <t>レイワ</t>
    </rPh>
    <rPh sb="10" eb="12">
      <t>ガンネン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</si>
  <si>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</si>
  <si>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</si>
  <si>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</si>
  <si>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</si>
  <si>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</si>
  <si>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</si>
  <si>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</si>
  <si>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</si>
  <si>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</si>
  <si>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</si>
  <si>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</si>
  <si>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</si>
  <si>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</si>
  <si>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</si>
  <si>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</si>
  <si>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</si>
  <si>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</si>
  <si>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</si>
  <si>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</si>
  <si>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</si>
  <si>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</si>
  <si>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令和元年度全国平均</t>
    <rPh sb="0" eb="2">
      <t>レイワ</t>
    </rPh>
    <rPh sb="2" eb="4">
      <t>ガンネン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</si>
  <si>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</si>
  <si>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</si>
  <si>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</si>
  <si>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</si>
  <si>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</si>
  <si>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</si>
  <si>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</si>
  <si>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</si>
  <si>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</si>
  <si>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</si>
  <si>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</si>
  <si>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</si>
  <si>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</si>
  <si>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</si>
  <si>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</si>
  <si>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</si>
  <si>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</si>
  <si>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</si>
  <si>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</si>
  <si>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</si>
  <si>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</si>
  <si>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</si>
  <si>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</si>
  <si>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</si>
  <si>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</si>
  <si>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</si>
  <si>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</si>
  <si>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</si>
  <si>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</si>
  <si>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</si>
  <si>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</si>
  <si>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</si>
  <si>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</si>
  <si>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</si>
  <si>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</si>
  <si>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</si>
  <si>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</si>
  <si>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</si>
  <si>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</si>
  <si>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</si>
  <si>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</si>
  <si>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</si>
  <si>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</si>
  <si>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</si>
  <si>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</si>
  <si>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</si>
  <si>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</si>
  <si>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</si>
  <si>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</si>
  <si>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</si>
  <si>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</si>
  <si>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</si>
  <si>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</si>
  <si>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</si>
  <si>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</si>
  <si>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</si>
  <si>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</si>
  <si>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</si>
  <si>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</si>
  <si>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</si>
  <si>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</si>
  <si>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</si>
  <si>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</si>
  <si>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</si>
  <si>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</si>
  <si>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</si>
  <si>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</si>
  <si>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</si>
  <si>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</si>
  <si>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</si>
  <si>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</si>
  <si>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</si>
  <si>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</si>
  <si>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</si>
  <si>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</si>
  <si>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</si>
  <si>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</si>
  <si>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当該値(N-3)</t>
    <phoneticPr fontId="5"/>
  </si>
  <si>
    <t>当該値(N-2)</t>
    <phoneticPr fontId="5"/>
  </si>
  <si>
    <t>当該値(N)</t>
    <phoneticPr fontId="5"/>
  </si>
  <si>
    <t>当該値(N-2)</t>
    <phoneticPr fontId="5"/>
  </si>
  <si>
    <t>当該値(N-3)</t>
    <phoneticPr fontId="5"/>
  </si>
  <si>
    <t>当該値(N-1)</t>
    <phoneticPr fontId="5"/>
  </si>
  <si>
    <t>当該値(N-3)</t>
    <phoneticPr fontId="5"/>
  </si>
  <si>
    <t>当該値(N-4)</t>
    <phoneticPr fontId="5"/>
  </si>
  <si>
    <t>当該値(N-4)</t>
    <phoneticPr fontId="5"/>
  </si>
  <si>
    <t>当該値(N-1)</t>
    <phoneticPr fontId="5"/>
  </si>
  <si>
    <t>当該値(N)</t>
    <phoneticPr fontId="5"/>
  </si>
  <si>
    <t>グラフ参照用</t>
    <rPh sb="3" eb="6">
      <t>サンショウヨウ</t>
    </rPh>
    <phoneticPr fontId="5"/>
  </si>
  <si>
    <t xml:space="preserve"> </t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</si>
  <si>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</si>
  <si>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</si>
  <si>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</si>
  <si>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千葉県　君津市</t>
  </si>
  <si>
    <t>坂田駐車場</t>
  </si>
  <si>
    <t>法非適用</t>
  </si>
  <si>
    <t>駐車場整備事業</t>
  </si>
  <si>
    <t>-</t>
  </si>
  <si>
    <t>Ａ３Ｂ１</t>
  </si>
  <si>
    <t>非設置</t>
  </si>
  <si>
    <t>該当数値なし</t>
  </si>
  <si>
    <t>都市計画駐車場</t>
  </si>
  <si>
    <t>広場式</t>
  </si>
  <si>
    <t>駅</t>
  </si>
  <si>
    <t>無</t>
  </si>
  <si>
    <t>利用料金制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</si>
  <si>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</si>
  <si>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</si>
  <si>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</si>
  <si>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</si>
  <si>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</si>
  <si>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企業債残高がないため、企業債残高料金収入比率は０％となっている。</t>
    <rPh sb="0" eb="2">
      <t>キギョウ</t>
    </rPh>
    <rPh sb="2" eb="3">
      <t>サイ</t>
    </rPh>
    <rPh sb="3" eb="5">
      <t>ザンダカ</t>
    </rPh>
    <rPh sb="11" eb="13">
      <t>キギョウ</t>
    </rPh>
    <rPh sb="13" eb="14">
      <t>サイ</t>
    </rPh>
    <rPh sb="14" eb="16">
      <t>ザンダカ</t>
    </rPh>
    <rPh sb="16" eb="18">
      <t>リョウキン</t>
    </rPh>
    <rPh sb="18" eb="20">
      <t>シュウニュウ</t>
    </rPh>
    <rPh sb="20" eb="22">
      <t>ヒリツ</t>
    </rPh>
    <phoneticPr fontId="5"/>
  </si>
  <si>
    <t>稼働率は８３．６％と平均値の２８９．２％を下回っている。この理由としては、平均駐車時間が７５０分となっており、１台が長時間駐車を行う当該施設の特徴のためと考えられる。</t>
    <rPh sb="0" eb="2">
      <t>カドウ</t>
    </rPh>
    <rPh sb="2" eb="3">
      <t>リツ</t>
    </rPh>
    <rPh sb="10" eb="13">
      <t>ヘイキンチ</t>
    </rPh>
    <rPh sb="21" eb="23">
      <t>シタマワ</t>
    </rPh>
    <rPh sb="30" eb="32">
      <t>リユウ</t>
    </rPh>
    <rPh sb="37" eb="39">
      <t>ヘイキン</t>
    </rPh>
    <rPh sb="39" eb="41">
      <t>チュウシャ</t>
    </rPh>
    <rPh sb="41" eb="43">
      <t>ジカン</t>
    </rPh>
    <rPh sb="47" eb="48">
      <t>フン</t>
    </rPh>
    <rPh sb="56" eb="57">
      <t>ダイ</t>
    </rPh>
    <rPh sb="58" eb="61">
      <t>チョウジカン</t>
    </rPh>
    <rPh sb="61" eb="63">
      <t>チュウシャ</t>
    </rPh>
    <rPh sb="64" eb="65">
      <t>オコナ</t>
    </rPh>
    <rPh sb="66" eb="68">
      <t>トウガイ</t>
    </rPh>
    <rPh sb="68" eb="70">
      <t>シセツ</t>
    </rPh>
    <rPh sb="71" eb="73">
      <t>トクチョウ</t>
    </rPh>
    <rPh sb="77" eb="78">
      <t>カンガ</t>
    </rPh>
    <phoneticPr fontId="5"/>
  </si>
  <si>
    <t>利用の状況については平均値より低いが、稼働率が低いというわけではなく、収益等の状況からみても、例年黒字が続いている収益性の高い施設となっている。</t>
    <rPh sb="0" eb="2">
      <t>リヨウ</t>
    </rPh>
    <rPh sb="3" eb="5">
      <t>ジョウキョウ</t>
    </rPh>
    <rPh sb="10" eb="13">
      <t>ヘイキンチ</t>
    </rPh>
    <rPh sb="15" eb="16">
      <t>ヒク</t>
    </rPh>
    <rPh sb="19" eb="21">
      <t>カドウ</t>
    </rPh>
    <rPh sb="21" eb="22">
      <t>リツ</t>
    </rPh>
    <rPh sb="23" eb="24">
      <t>ヒク</t>
    </rPh>
    <rPh sb="35" eb="37">
      <t>シュウエキ</t>
    </rPh>
    <rPh sb="37" eb="38">
      <t>トウ</t>
    </rPh>
    <rPh sb="39" eb="41">
      <t>ジョウキョウ</t>
    </rPh>
    <rPh sb="47" eb="49">
      <t>レイネン</t>
    </rPh>
    <rPh sb="49" eb="51">
      <t>クロジ</t>
    </rPh>
    <rPh sb="52" eb="53">
      <t>ツヅ</t>
    </rPh>
    <rPh sb="57" eb="60">
      <t>シュウエキセイ</t>
    </rPh>
    <rPh sb="61" eb="62">
      <t>タカ</t>
    </rPh>
    <rPh sb="63" eb="65">
      <t>シセツ</t>
    </rPh>
    <phoneticPr fontId="5"/>
  </si>
  <si>
    <t xml:space="preserve">収益的収支比率が１００％以上となっているため、単年度黒字が続いている。令和元年度からは、指定管理者制度を収受代行制から全部利用料金制に変更したため、費用を抑制できたので収益的収支比率が向上した。
他会計補助金額も０円となっており、駐車台数一台当たりの他会計補助金額も０円となっている。
売上高GOP比率は９４．０％となっており、平均値である３３．９％を上回っているため、収益に対する利益の割合も高い。
また、EBITDAも２１，５３１千円となっており、平均値の８，２６５千円を上回っているため、収益性が高い施設となっている。
</t>
    <rPh sb="0" eb="2">
      <t>シュウエキ</t>
    </rPh>
    <rPh sb="2" eb="3">
      <t>テキ</t>
    </rPh>
    <rPh sb="3" eb="5">
      <t>シュウシ</t>
    </rPh>
    <rPh sb="5" eb="7">
      <t>ヒリツ</t>
    </rPh>
    <rPh sb="12" eb="14">
      <t>イジョウ</t>
    </rPh>
    <rPh sb="23" eb="26">
      <t>タンネンド</t>
    </rPh>
    <rPh sb="26" eb="28">
      <t>クロジ</t>
    </rPh>
    <rPh sb="29" eb="30">
      <t>ツヅ</t>
    </rPh>
    <rPh sb="35" eb="37">
      <t>レイワ</t>
    </rPh>
    <rPh sb="37" eb="38">
      <t>モト</t>
    </rPh>
    <rPh sb="38" eb="40">
      <t>ネンド</t>
    </rPh>
    <rPh sb="44" eb="46">
      <t>シテイ</t>
    </rPh>
    <rPh sb="46" eb="49">
      <t>カンリシャ</t>
    </rPh>
    <rPh sb="49" eb="51">
      <t>セイド</t>
    </rPh>
    <rPh sb="52" eb="54">
      <t>シュウジュ</t>
    </rPh>
    <rPh sb="54" eb="56">
      <t>ダイコウ</t>
    </rPh>
    <rPh sb="56" eb="57">
      <t>セイ</t>
    </rPh>
    <rPh sb="59" eb="61">
      <t>ゼンブ</t>
    </rPh>
    <rPh sb="61" eb="63">
      <t>リヨウ</t>
    </rPh>
    <rPh sb="63" eb="65">
      <t>リョウキン</t>
    </rPh>
    <rPh sb="65" eb="66">
      <t>セイ</t>
    </rPh>
    <rPh sb="67" eb="69">
      <t>ヘンコウ</t>
    </rPh>
    <rPh sb="74" eb="76">
      <t>ヒヨウ</t>
    </rPh>
    <rPh sb="77" eb="79">
      <t>ヨクセイ</t>
    </rPh>
    <rPh sb="84" eb="87">
      <t>シュウエキテキ</t>
    </rPh>
    <rPh sb="87" eb="89">
      <t>シュウシ</t>
    </rPh>
    <rPh sb="89" eb="91">
      <t>ヒリツ</t>
    </rPh>
    <rPh sb="92" eb="94">
      <t>コウジョウ</t>
    </rPh>
    <rPh sb="98" eb="99">
      <t>タ</t>
    </rPh>
    <rPh sb="99" eb="101">
      <t>カイケイ</t>
    </rPh>
    <rPh sb="101" eb="103">
      <t>ホジョ</t>
    </rPh>
    <rPh sb="103" eb="105">
      <t>キンガク</t>
    </rPh>
    <rPh sb="107" eb="108">
      <t>エン</t>
    </rPh>
    <rPh sb="115" eb="117">
      <t>チュウシャ</t>
    </rPh>
    <rPh sb="117" eb="119">
      <t>ダイスウ</t>
    </rPh>
    <rPh sb="119" eb="121">
      <t>イチダイ</t>
    </rPh>
    <rPh sb="121" eb="122">
      <t>ア</t>
    </rPh>
    <rPh sb="125" eb="126">
      <t>タ</t>
    </rPh>
    <rPh sb="126" eb="128">
      <t>カイケイ</t>
    </rPh>
    <rPh sb="128" eb="130">
      <t>ホジョ</t>
    </rPh>
    <rPh sb="130" eb="132">
      <t>キンガク</t>
    </rPh>
    <rPh sb="134" eb="135">
      <t>エン</t>
    </rPh>
    <rPh sb="143" eb="145">
      <t>ウリアゲ</t>
    </rPh>
    <rPh sb="145" eb="146">
      <t>タカ</t>
    </rPh>
    <rPh sb="149" eb="151">
      <t>ヒリツ</t>
    </rPh>
    <rPh sb="164" eb="167">
      <t>ヘイキンチ</t>
    </rPh>
    <rPh sb="176" eb="178">
      <t>ウワマワ</t>
    </rPh>
    <rPh sb="185" eb="187">
      <t>シュウエキ</t>
    </rPh>
    <rPh sb="188" eb="189">
      <t>タイ</t>
    </rPh>
    <rPh sb="191" eb="193">
      <t>リエキ</t>
    </rPh>
    <rPh sb="194" eb="196">
      <t>ワリアイ</t>
    </rPh>
    <rPh sb="197" eb="198">
      <t>タカ</t>
    </rPh>
    <rPh sb="217" eb="218">
      <t>セン</t>
    </rPh>
    <rPh sb="218" eb="219">
      <t>エン</t>
    </rPh>
    <rPh sb="226" eb="229">
      <t>ヘイキンチ</t>
    </rPh>
    <rPh sb="235" eb="237">
      <t>センエン</t>
    </rPh>
    <rPh sb="238" eb="240">
      <t>ウワマワ</t>
    </rPh>
    <rPh sb="247" eb="250">
      <t>シュウエキセイ</t>
    </rPh>
    <rPh sb="251" eb="252">
      <t>タカ</t>
    </rPh>
    <rPh sb="253" eb="255">
      <t>シセツ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</si>
</sst>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;&quot;△ &quot;#,##0"/>
    <numFmt numFmtId="177" formatCode="#,##0.0;&quot;△ &quot;#,##0.0"/>
    <numFmt numFmtId="178" formatCode="ge"/>
    <numFmt numFmtId="179" formatCode="gee"/>
    <numFmt numFmtId="180" formatCode="#,##0.0;&quot;△&quot;#,##0.0"/>
    <numFmt numFmtId="181" formatCode="#,##0;&quot;△&quot;#,##0"/>
    <numFmt numFmtId="182" formatCode="0.00_);[Red]\(0.00\)"/>
    <numFmt numFmtId="183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81" fontId="0" fillId="0" borderId="5" xfId="0" applyNumberFormat="1" applyBorder="1">
      <alignment vertical="center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9" fontId="0" fillId="0" borderId="5" xfId="0" applyNumberFormat="1" applyBorder="1">
      <alignment vertical="center"/>
    </xf>
    <xf numFmtId="180" fontId="12" fillId="0" borderId="14" xfId="0" applyNumberFormat="1" applyFont="1" applyBorder="1" applyAlignment="1" applyProtection="1">
      <alignment horizontal="center" vertical="center" shrinkToFit="1"/>
      <protection hidden="1"/>
    </xf>
    <xf numFmtId="180" fontId="12" fillId="0" borderId="15" xfId="0" applyNumberFormat="1" applyFont="1" applyBorder="1" applyAlignment="1" applyProtection="1">
      <alignment horizontal="center" vertical="center" shrinkToFit="1"/>
      <protection hidden="1"/>
    </xf>
    <xf numFmtId="180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81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398</c:v>
                </c:pt>
                <c:pt idx="1">
                  <c:v>429</c:v>
                </c:pt>
                <c:pt idx="2">
                  <c:v>381.9</c:v>
                </c:pt>
                <c:pt idx="3">
                  <c:v>384.5</c:v>
                </c:pt>
                <c:pt idx="4">
                  <c:v>1642.3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CC-4A49-A151-A5D29E9EB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419.4</c:v>
                </c:pt>
                <c:pt idx="1">
                  <c:v>371</c:v>
                </c:pt>
                <c:pt idx="2">
                  <c:v>509.2</c:v>
                </c:pt>
                <c:pt idx="3">
                  <c:v>378.1</c:v>
                </c:pt>
                <c:pt idx="4">
                  <c:v>756.6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CC-4A49-A151-A5D29E9EB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catAx>
        <c:axId val="44571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4758144"/>
        <c:crosses val="autoZero"/>
        <c:auto val="1"/>
        <c:lblAlgn val="ctr"/>
        <c:lblOffset val="100"/>
        <c:noMultiLvlLbl val="1"/>
      </c:cat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5-4CD6-9240-F1C6CA295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70.5</c:v>
                </c:pt>
                <c:pt idx="1">
                  <c:v>59.2</c:v>
                </c:pt>
                <c:pt idx="2">
                  <c:v>62.4</c:v>
                </c:pt>
                <c:pt idx="3">
                  <c:v>83.1</c:v>
                </c:pt>
                <c:pt idx="4">
                  <c:v>54.7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35-4CD6-9240-F1C6CA295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catAx>
        <c:axId val="819814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3744"/>
        <c:crosses val="autoZero"/>
        <c:auto val="1"/>
        <c:lblAlgn val="ctr"/>
        <c:lblOffset val="100"/>
        <c:noMultiLvlLbl val="1"/>
      </c:cat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F0E5-4015-A5C6-31B80D4E8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5-4015-A5C6-31B80D4E8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catAx>
        <c:axId val="967151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6717056"/>
        <c:crosses val="autoZero"/>
        <c:auto val="1"/>
        <c:lblAlgn val="ctr"/>
        <c:lblOffset val="100"/>
        <c:noMultiLvlLbl val="1"/>
      </c:cat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28DB-49B6-B94E-A4A3EB515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DB-49B6-B94E-A4A3EB515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DF-4956-B9E5-0BC412943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3.2</c:v>
                </c:pt>
                <c:pt idx="1">
                  <c:v>2.9</c:v>
                </c:pt>
                <c:pt idx="2">
                  <c:v>6</c:v>
                </c:pt>
                <c:pt idx="3">
                  <c:v>3.8</c:v>
                </c:pt>
                <c:pt idx="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DF-4956-B9E5-0BC412943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catAx>
        <c:axId val="78410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12800"/>
        <c:crosses val="autoZero"/>
        <c:auto val="1"/>
        <c:lblAlgn val="ctr"/>
        <c:lblOffset val="100"/>
        <c:noMultiLvlLbl val="1"/>
      </c:cat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1E-49DA-8D92-38E8F8733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22</c:v>
                </c:pt>
                <c:pt idx="1">
                  <c:v>16</c:v>
                </c:pt>
                <c:pt idx="2">
                  <c:v>21</c:v>
                </c:pt>
                <c:pt idx="3">
                  <c:v>17</c:v>
                </c:pt>
                <c:pt idx="4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1E-49DA-8D92-38E8F8733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catAx>
        <c:axId val="78427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9184"/>
        <c:crosses val="autoZero"/>
        <c:auto val="1"/>
        <c:lblAlgn val="ctr"/>
        <c:lblOffset val="100"/>
        <c:noMultiLvlLbl val="1"/>
      </c:cat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89.2</c:v>
                </c:pt>
                <c:pt idx="1">
                  <c:v>93.2</c:v>
                </c:pt>
                <c:pt idx="2">
                  <c:v>88.8</c:v>
                </c:pt>
                <c:pt idx="3">
                  <c:v>89.2</c:v>
                </c:pt>
                <c:pt idx="4">
                  <c:v>83.6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25-4B1E-AA6F-A1303BEFA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269</c:v>
                </c:pt>
                <c:pt idx="1">
                  <c:v>276.60000000000002</c:v>
                </c:pt>
                <c:pt idx="2">
                  <c:v>274.8</c:v>
                </c:pt>
                <c:pt idx="3">
                  <c:v>275.5</c:v>
                </c:pt>
                <c:pt idx="4">
                  <c:v>289.2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25-4B1E-AA6F-A1303BEFA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catAx>
        <c:axId val="814824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484416"/>
        <c:crosses val="autoZero"/>
        <c:auto val="1"/>
        <c:lblAlgn val="ctr"/>
        <c:lblOffset val="100"/>
        <c:noMultiLvlLbl val="1"/>
      </c:cat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74.900000000000006</c:v>
                </c:pt>
                <c:pt idx="1">
                  <c:v>76.7</c:v>
                </c:pt>
                <c:pt idx="2">
                  <c:v>73.8</c:v>
                </c:pt>
                <c:pt idx="3">
                  <c:v>74</c:v>
                </c:pt>
                <c:pt idx="4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DD-44C1-82A6-4D0A96745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38.200000000000003</c:v>
                </c:pt>
                <c:pt idx="1">
                  <c:v>34.6</c:v>
                </c:pt>
                <c:pt idx="2">
                  <c:v>37.6</c:v>
                </c:pt>
                <c:pt idx="3">
                  <c:v>30.2</c:v>
                </c:pt>
                <c:pt idx="4">
                  <c:v>33.9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DD-44C1-82A6-4D0A96745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catAx>
        <c:axId val="81510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12320"/>
        <c:crosses val="autoZero"/>
        <c:auto val="1"/>
        <c:lblAlgn val="ctr"/>
        <c:lblOffset val="100"/>
        <c:noMultiLvlLbl val="1"/>
      </c:cat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23747</c:v>
                </c:pt>
                <c:pt idx="1">
                  <c:v>25748</c:v>
                </c:pt>
                <c:pt idx="2">
                  <c:v>21526</c:v>
                </c:pt>
                <c:pt idx="3">
                  <c:v>21900</c:v>
                </c:pt>
                <c:pt idx="4">
                  <c:v>21531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B7-4C2C-A5FB-5615BCE7C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6967</c:v>
                </c:pt>
                <c:pt idx="1">
                  <c:v>7138</c:v>
                </c:pt>
                <c:pt idx="2">
                  <c:v>8131</c:v>
                </c:pt>
                <c:pt idx="3">
                  <c:v>8076</c:v>
                </c:pt>
                <c:pt idx="4">
                  <c:v>8265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B7-4C2C-A5FB-5615BCE7C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catAx>
        <c:axId val="81558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60704"/>
        <c:crosses val="autoZero"/>
        <c:auto val="1"/>
        <c:lblAlgn val="ctr"/>
        <c:lblOffset val="100"/>
        <c:noMultiLvlLbl val="1"/>
      </c:cat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【619.1】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【425.4】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【205.9】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【14,290】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.625" customWidth="1"/>
    <col min="2" max="2" width="0.875" customWidth="1"/>
    <col min="3" max="244" width="0.625" customWidth="1"/>
    <col min="245" max="245" width="0.875" customWidth="1"/>
    <col min="246" max="366" width="0.625" customWidth="1"/>
    <col min="368" max="382" width="3.125" customWidth="1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15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15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15">
      <c r="A6" s="2"/>
      <c r="B6" s="138" t="str">
        <f>データ!H6&amp;"　"&amp;データ!I6</f>
        <v>千葉県君津市　坂田駐車場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15">
      <c r="A7" s="2"/>
      <c r="B7" s="131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3"/>
      <c r="AQ7" s="131" t="s">
        <v>2</v>
      </c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3"/>
      <c r="CF7" s="131" t="s">
        <v>3</v>
      </c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3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4" t="s">
        <v>5</v>
      </c>
      <c r="FK7" s="134"/>
      <c r="FL7" s="134"/>
      <c r="FM7" s="134"/>
      <c r="FN7" s="134"/>
      <c r="FO7" s="134"/>
      <c r="FP7" s="134"/>
      <c r="FQ7" s="134"/>
      <c r="FR7" s="134"/>
      <c r="FS7" s="134"/>
      <c r="FT7" s="134"/>
      <c r="FU7" s="134"/>
      <c r="FV7" s="134"/>
      <c r="FW7" s="134"/>
      <c r="FX7" s="134"/>
      <c r="FY7" s="134"/>
      <c r="FZ7" s="134"/>
      <c r="GA7" s="134"/>
      <c r="GB7" s="134"/>
      <c r="GC7" s="134"/>
      <c r="GD7" s="134"/>
      <c r="GE7" s="134"/>
      <c r="GF7" s="134"/>
      <c r="GG7" s="134"/>
      <c r="GH7" s="134"/>
      <c r="GI7" s="134"/>
      <c r="GJ7" s="134"/>
      <c r="GK7" s="134"/>
      <c r="GL7" s="134"/>
      <c r="GM7" s="134"/>
      <c r="GN7" s="134"/>
      <c r="GO7" s="134"/>
      <c r="GP7" s="134"/>
      <c r="GQ7" s="134"/>
      <c r="GR7" s="134"/>
      <c r="GS7" s="134"/>
      <c r="GT7" s="134"/>
      <c r="GU7" s="134"/>
      <c r="GV7" s="134"/>
      <c r="GW7" s="134"/>
      <c r="GX7" s="13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134" t="s">
        <v>6</v>
      </c>
      <c r="HY7" s="134"/>
      <c r="HZ7" s="134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4"/>
      <c r="IU7" s="134"/>
      <c r="IV7" s="134"/>
      <c r="IW7" s="134"/>
      <c r="IX7" s="134"/>
      <c r="IY7" s="134"/>
      <c r="IZ7" s="134"/>
      <c r="JA7" s="134"/>
      <c r="JB7" s="134"/>
      <c r="JC7" s="134"/>
      <c r="JD7" s="134"/>
      <c r="JE7" s="134"/>
      <c r="JF7" s="134"/>
      <c r="JG7" s="134"/>
      <c r="JH7" s="134"/>
      <c r="JI7" s="134"/>
      <c r="JJ7" s="134"/>
      <c r="JK7" s="134"/>
      <c r="JL7" s="134"/>
      <c r="JM7" s="134"/>
      <c r="JN7" s="134"/>
      <c r="JO7" s="134"/>
      <c r="JP7" s="134"/>
      <c r="JQ7" s="134" t="s">
        <v>7</v>
      </c>
      <c r="JR7" s="134"/>
      <c r="JS7" s="134"/>
      <c r="JT7" s="134"/>
      <c r="JU7" s="134"/>
      <c r="JV7" s="134"/>
      <c r="JW7" s="134"/>
      <c r="JX7" s="134"/>
      <c r="JY7" s="134"/>
      <c r="JZ7" s="134"/>
      <c r="KA7" s="134"/>
      <c r="KB7" s="134"/>
      <c r="KC7" s="134"/>
      <c r="KD7" s="134"/>
      <c r="KE7" s="134"/>
      <c r="KF7" s="134"/>
      <c r="KG7" s="134"/>
      <c r="KH7" s="134"/>
      <c r="KI7" s="134"/>
      <c r="KJ7" s="134"/>
      <c r="KK7" s="134"/>
      <c r="KL7" s="134"/>
      <c r="KM7" s="134"/>
      <c r="KN7" s="134"/>
      <c r="KO7" s="134"/>
      <c r="KP7" s="134"/>
      <c r="KQ7" s="134"/>
      <c r="KR7" s="134"/>
      <c r="KS7" s="134"/>
      <c r="KT7" s="134"/>
      <c r="KU7" s="134"/>
      <c r="KV7" s="134"/>
      <c r="KW7" s="134"/>
      <c r="KX7" s="134"/>
      <c r="KY7" s="134"/>
      <c r="KZ7" s="134"/>
      <c r="LA7" s="134"/>
      <c r="LB7" s="134"/>
      <c r="LC7" s="134"/>
      <c r="LD7" s="134"/>
      <c r="LE7" s="134"/>
      <c r="LF7" s="134"/>
      <c r="LG7" s="134"/>
      <c r="LH7" s="134"/>
      <c r="LI7" s="134"/>
      <c r="LJ7" s="134" t="s">
        <v>8</v>
      </c>
      <c r="LK7" s="134"/>
      <c r="LL7" s="134"/>
      <c r="LM7" s="134"/>
      <c r="LN7" s="134"/>
      <c r="LO7" s="134"/>
      <c r="LP7" s="134"/>
      <c r="LQ7" s="134"/>
      <c r="LR7" s="134"/>
      <c r="LS7" s="134"/>
      <c r="LT7" s="134"/>
      <c r="LU7" s="134"/>
      <c r="LV7" s="134"/>
      <c r="LW7" s="134"/>
      <c r="LX7" s="134"/>
      <c r="LY7" s="134"/>
      <c r="LZ7" s="134"/>
      <c r="MA7" s="134"/>
      <c r="MB7" s="134"/>
      <c r="MC7" s="134"/>
      <c r="MD7" s="134"/>
      <c r="ME7" s="134"/>
      <c r="MF7" s="134"/>
      <c r="MG7" s="134"/>
      <c r="MH7" s="134"/>
      <c r="MI7" s="134"/>
      <c r="MJ7" s="134"/>
      <c r="MK7" s="134"/>
      <c r="ML7" s="134"/>
      <c r="MM7" s="134"/>
      <c r="MN7" s="134"/>
      <c r="MO7" s="134"/>
      <c r="MP7" s="134"/>
      <c r="MQ7" s="134"/>
      <c r="MR7" s="134"/>
      <c r="MS7" s="134"/>
      <c r="MT7" s="134"/>
      <c r="MU7" s="134"/>
      <c r="MV7" s="134"/>
      <c r="MW7" s="134"/>
      <c r="MX7" s="134"/>
      <c r="MY7" s="134"/>
      <c r="MZ7" s="134"/>
      <c r="NA7" s="134"/>
      <c r="NB7" s="134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15">
      <c r="A8" s="2"/>
      <c r="B8" s="120" t="str">
        <f>データ!J7</f>
        <v>法非適用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2"/>
      <c r="AQ8" s="120" t="str">
        <f>データ!K7</f>
        <v>駐車場整備事業</v>
      </c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2"/>
      <c r="CF8" s="120" t="str">
        <f>データ!L7</f>
        <v>-</v>
      </c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2"/>
      <c r="DU8" s="124" t="str">
        <f>データ!M7</f>
        <v>Ａ３Ｂ１</v>
      </c>
      <c r="DV8" s="124"/>
      <c r="DW8" s="124"/>
      <c r="DX8" s="124"/>
      <c r="DY8" s="124"/>
      <c r="DZ8" s="124"/>
      <c r="EA8" s="124"/>
      <c r="EB8" s="124"/>
      <c r="EC8" s="124"/>
      <c r="ED8" s="124"/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24" t="str">
        <f>データ!N7</f>
        <v>非設置</v>
      </c>
      <c r="FK8" s="124"/>
      <c r="FL8" s="124"/>
      <c r="FM8" s="124"/>
      <c r="FN8" s="124"/>
      <c r="FO8" s="124"/>
      <c r="FP8" s="124"/>
      <c r="FQ8" s="124"/>
      <c r="FR8" s="124"/>
      <c r="FS8" s="124"/>
      <c r="FT8" s="124"/>
      <c r="FU8" s="124"/>
      <c r="FV8" s="124"/>
      <c r="FW8" s="124"/>
      <c r="FX8" s="124"/>
      <c r="FY8" s="124"/>
      <c r="FZ8" s="124"/>
      <c r="GA8" s="124"/>
      <c r="GB8" s="124"/>
      <c r="GC8" s="124"/>
      <c r="GD8" s="124"/>
      <c r="GE8" s="124"/>
      <c r="GF8" s="124"/>
      <c r="GG8" s="124"/>
      <c r="GH8" s="124"/>
      <c r="GI8" s="124"/>
      <c r="GJ8" s="124"/>
      <c r="GK8" s="124"/>
      <c r="GL8" s="124"/>
      <c r="GM8" s="124"/>
      <c r="GN8" s="124"/>
      <c r="GO8" s="124"/>
      <c r="GP8" s="124"/>
      <c r="GQ8" s="124"/>
      <c r="GR8" s="124"/>
      <c r="GS8" s="124"/>
      <c r="GT8" s="124"/>
      <c r="GU8" s="124"/>
      <c r="GV8" s="124"/>
      <c r="GW8" s="124"/>
      <c r="GX8" s="12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124" t="str">
        <f>データ!S7</f>
        <v>駅</v>
      </c>
      <c r="HY8" s="124"/>
      <c r="HZ8" s="124"/>
      <c r="IA8" s="124"/>
      <c r="IB8" s="124"/>
      <c r="IC8" s="124"/>
      <c r="ID8" s="124"/>
      <c r="IE8" s="124"/>
      <c r="IF8" s="124"/>
      <c r="IG8" s="124"/>
      <c r="IH8" s="124"/>
      <c r="II8" s="124"/>
      <c r="IJ8" s="124"/>
      <c r="IK8" s="124"/>
      <c r="IL8" s="124"/>
      <c r="IM8" s="124"/>
      <c r="IN8" s="124"/>
      <c r="IO8" s="124"/>
      <c r="IP8" s="124"/>
      <c r="IQ8" s="124"/>
      <c r="IR8" s="124"/>
      <c r="IS8" s="124"/>
      <c r="IT8" s="124"/>
      <c r="IU8" s="124"/>
      <c r="IV8" s="124"/>
      <c r="IW8" s="124"/>
      <c r="IX8" s="124"/>
      <c r="IY8" s="124"/>
      <c r="IZ8" s="124"/>
      <c r="JA8" s="124"/>
      <c r="JB8" s="124"/>
      <c r="JC8" s="124"/>
      <c r="JD8" s="124"/>
      <c r="JE8" s="124"/>
      <c r="JF8" s="124"/>
      <c r="JG8" s="124"/>
      <c r="JH8" s="124"/>
      <c r="JI8" s="124"/>
      <c r="JJ8" s="124"/>
      <c r="JK8" s="124"/>
      <c r="JL8" s="124"/>
      <c r="JM8" s="124"/>
      <c r="JN8" s="124"/>
      <c r="JO8" s="124"/>
      <c r="JP8" s="124"/>
      <c r="JQ8" s="124" t="str">
        <f>データ!T7</f>
        <v>無</v>
      </c>
      <c r="JR8" s="124"/>
      <c r="JS8" s="124"/>
      <c r="JT8" s="124"/>
      <c r="JU8" s="124"/>
      <c r="JV8" s="124"/>
      <c r="JW8" s="124"/>
      <c r="JX8" s="124"/>
      <c r="JY8" s="124"/>
      <c r="JZ8" s="124"/>
      <c r="KA8" s="124"/>
      <c r="KB8" s="124"/>
      <c r="KC8" s="124"/>
      <c r="KD8" s="124"/>
      <c r="KE8" s="124"/>
      <c r="KF8" s="124"/>
      <c r="KG8" s="124"/>
      <c r="KH8" s="124"/>
      <c r="KI8" s="124"/>
      <c r="KJ8" s="124"/>
      <c r="KK8" s="124"/>
      <c r="KL8" s="124"/>
      <c r="KM8" s="124"/>
      <c r="KN8" s="124"/>
      <c r="KO8" s="124"/>
      <c r="KP8" s="124"/>
      <c r="KQ8" s="124"/>
      <c r="KR8" s="124"/>
      <c r="KS8" s="124"/>
      <c r="KT8" s="124"/>
      <c r="KU8" s="124"/>
      <c r="KV8" s="124"/>
      <c r="KW8" s="124"/>
      <c r="KX8" s="124"/>
      <c r="KY8" s="124"/>
      <c r="KZ8" s="124"/>
      <c r="LA8" s="124"/>
      <c r="LB8" s="124"/>
      <c r="LC8" s="124"/>
      <c r="LD8" s="124"/>
      <c r="LE8" s="124"/>
      <c r="LF8" s="124"/>
      <c r="LG8" s="124"/>
      <c r="LH8" s="124"/>
      <c r="LI8" s="124"/>
      <c r="LJ8" s="123">
        <f>データ!U7</f>
        <v>7429</v>
      </c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3"/>
      <c r="ND8" s="129" t="s">
        <v>10</v>
      </c>
      <c r="NE8" s="130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15">
      <c r="A9" s="2"/>
      <c r="B9" s="131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3"/>
      <c r="AQ9" s="131" t="s">
        <v>13</v>
      </c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3"/>
      <c r="CF9" s="131" t="s">
        <v>14</v>
      </c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3"/>
      <c r="DU9" s="134" t="s">
        <v>15</v>
      </c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4"/>
      <c r="EI9" s="134"/>
      <c r="EJ9" s="134"/>
      <c r="EK9" s="134"/>
      <c r="EL9" s="134"/>
      <c r="EM9" s="134"/>
      <c r="EN9" s="134"/>
      <c r="EO9" s="134"/>
      <c r="EP9" s="134"/>
      <c r="EQ9" s="134"/>
      <c r="ER9" s="134"/>
      <c r="ES9" s="134"/>
      <c r="ET9" s="134"/>
      <c r="EU9" s="134"/>
      <c r="EV9" s="134"/>
      <c r="EW9" s="134"/>
      <c r="EX9" s="134"/>
      <c r="EY9" s="134"/>
      <c r="EZ9" s="134"/>
      <c r="FA9" s="134"/>
      <c r="FB9" s="134"/>
      <c r="FC9" s="134"/>
      <c r="FD9" s="134"/>
      <c r="FE9" s="134"/>
      <c r="FF9" s="134"/>
      <c r="FG9" s="134"/>
      <c r="FH9" s="134"/>
      <c r="FI9" s="13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134" t="s">
        <v>16</v>
      </c>
      <c r="HY9" s="134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  <c r="IU9" s="134"/>
      <c r="IV9" s="134"/>
      <c r="IW9" s="134"/>
      <c r="IX9" s="134"/>
      <c r="IY9" s="134"/>
      <c r="IZ9" s="134"/>
      <c r="JA9" s="134"/>
      <c r="JB9" s="134"/>
      <c r="JC9" s="134"/>
      <c r="JD9" s="134"/>
      <c r="JE9" s="134"/>
      <c r="JF9" s="134"/>
      <c r="JG9" s="134"/>
      <c r="JH9" s="134"/>
      <c r="JI9" s="134"/>
      <c r="JJ9" s="134"/>
      <c r="JK9" s="134"/>
      <c r="JL9" s="134"/>
      <c r="JM9" s="134"/>
      <c r="JN9" s="134"/>
      <c r="JO9" s="134"/>
      <c r="JP9" s="134"/>
      <c r="JQ9" s="134" t="s">
        <v>17</v>
      </c>
      <c r="JR9" s="134"/>
      <c r="JS9" s="134"/>
      <c r="JT9" s="134"/>
      <c r="JU9" s="134"/>
      <c r="JV9" s="134"/>
      <c r="JW9" s="134"/>
      <c r="JX9" s="134"/>
      <c r="JY9" s="134"/>
      <c r="JZ9" s="134"/>
      <c r="KA9" s="134"/>
      <c r="KB9" s="134"/>
      <c r="KC9" s="134"/>
      <c r="KD9" s="134"/>
      <c r="KE9" s="134"/>
      <c r="KF9" s="134"/>
      <c r="KG9" s="134"/>
      <c r="KH9" s="134"/>
      <c r="KI9" s="134"/>
      <c r="KJ9" s="134"/>
      <c r="KK9" s="134"/>
      <c r="KL9" s="134"/>
      <c r="KM9" s="134"/>
      <c r="KN9" s="134"/>
      <c r="KO9" s="134"/>
      <c r="KP9" s="134"/>
      <c r="KQ9" s="134"/>
      <c r="KR9" s="134"/>
      <c r="KS9" s="134"/>
      <c r="KT9" s="134"/>
      <c r="KU9" s="134"/>
      <c r="KV9" s="134"/>
      <c r="KW9" s="134"/>
      <c r="KX9" s="134"/>
      <c r="KY9" s="134"/>
      <c r="KZ9" s="134"/>
      <c r="LA9" s="134"/>
      <c r="LB9" s="134"/>
      <c r="LC9" s="134"/>
      <c r="LD9" s="134"/>
      <c r="LE9" s="134"/>
      <c r="LF9" s="134"/>
      <c r="LG9" s="134"/>
      <c r="LH9" s="134"/>
      <c r="LI9" s="134"/>
      <c r="LJ9" s="134" t="s">
        <v>18</v>
      </c>
      <c r="LK9" s="134"/>
      <c r="LL9" s="134"/>
      <c r="LM9" s="134"/>
      <c r="LN9" s="134"/>
      <c r="LO9" s="134"/>
      <c r="LP9" s="134"/>
      <c r="LQ9" s="134"/>
      <c r="LR9" s="134"/>
      <c r="LS9" s="134"/>
      <c r="LT9" s="134"/>
      <c r="LU9" s="134"/>
      <c r="LV9" s="134"/>
      <c r="LW9" s="134"/>
      <c r="LX9" s="134"/>
      <c r="LY9" s="134"/>
      <c r="LZ9" s="134"/>
      <c r="MA9" s="134"/>
      <c r="MB9" s="134"/>
      <c r="MC9" s="134"/>
      <c r="MD9" s="134"/>
      <c r="ME9" s="134"/>
      <c r="MF9" s="134"/>
      <c r="MG9" s="134"/>
      <c r="MH9" s="134"/>
      <c r="MI9" s="134"/>
      <c r="MJ9" s="134"/>
      <c r="MK9" s="134"/>
      <c r="ML9" s="134"/>
      <c r="MM9" s="134"/>
      <c r="MN9" s="134"/>
      <c r="MO9" s="134"/>
      <c r="MP9" s="134"/>
      <c r="MQ9" s="134"/>
      <c r="MR9" s="134"/>
      <c r="MS9" s="134"/>
      <c r="MT9" s="134"/>
      <c r="MU9" s="134"/>
      <c r="MV9" s="134"/>
      <c r="MW9" s="134"/>
      <c r="MX9" s="134"/>
      <c r="MY9" s="134"/>
      <c r="MZ9" s="134"/>
      <c r="NA9" s="134"/>
      <c r="NB9" s="134"/>
      <c r="NC9" s="3"/>
      <c r="ND9" s="135" t="s">
        <v>19</v>
      </c>
      <c r="NE9" s="136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15">
      <c r="A10" s="2"/>
      <c r="B10" s="114" t="str">
        <f>データ!O7</f>
        <v>該当数値なし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6"/>
      <c r="AQ10" s="117" t="s">
        <v>124</v>
      </c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9"/>
      <c r="CF10" s="120" t="str">
        <f>データ!Q7</f>
        <v>広場式</v>
      </c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2"/>
      <c r="DU10" s="123">
        <f>データ!R7</f>
        <v>41</v>
      </c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123">
        <f>データ!V7</f>
        <v>250</v>
      </c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>
        <f>データ!W7</f>
        <v>100</v>
      </c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/>
      <c r="KM10" s="123"/>
      <c r="KN10" s="123"/>
      <c r="KO10" s="123"/>
      <c r="KP10" s="123"/>
      <c r="KQ10" s="123"/>
      <c r="KR10" s="123"/>
      <c r="KS10" s="123"/>
      <c r="KT10" s="123"/>
      <c r="KU10" s="123"/>
      <c r="KV10" s="123"/>
      <c r="KW10" s="123"/>
      <c r="KX10" s="123"/>
      <c r="KY10" s="123"/>
      <c r="KZ10" s="123"/>
      <c r="LA10" s="123"/>
      <c r="LB10" s="123"/>
      <c r="LC10" s="123"/>
      <c r="LD10" s="123"/>
      <c r="LE10" s="123"/>
      <c r="LF10" s="123"/>
      <c r="LG10" s="123"/>
      <c r="LH10" s="123"/>
      <c r="LI10" s="123"/>
      <c r="LJ10" s="124" t="str">
        <f>データ!X7</f>
        <v>利用料金制</v>
      </c>
      <c r="LK10" s="124"/>
      <c r="LL10" s="124"/>
      <c r="LM10" s="124"/>
      <c r="LN10" s="124"/>
      <c r="LO10" s="124"/>
      <c r="LP10" s="124"/>
      <c r="LQ10" s="124"/>
      <c r="LR10" s="124"/>
      <c r="LS10" s="124"/>
      <c r="LT10" s="124"/>
      <c r="LU10" s="124"/>
      <c r="LV10" s="124"/>
      <c r="LW10" s="124"/>
      <c r="LX10" s="124"/>
      <c r="LY10" s="124"/>
      <c r="LZ10" s="124"/>
      <c r="MA10" s="124"/>
      <c r="MB10" s="124"/>
      <c r="MC10" s="124"/>
      <c r="MD10" s="124"/>
      <c r="ME10" s="124"/>
      <c r="MF10" s="124"/>
      <c r="MG10" s="124"/>
      <c r="MH10" s="124"/>
      <c r="MI10" s="124"/>
      <c r="MJ10" s="124"/>
      <c r="MK10" s="124"/>
      <c r="ML10" s="124"/>
      <c r="MM10" s="124"/>
      <c r="MN10" s="124"/>
      <c r="MO10" s="124"/>
      <c r="MP10" s="124"/>
      <c r="MQ10" s="124"/>
      <c r="MR10" s="124"/>
      <c r="MS10" s="124"/>
      <c r="MT10" s="124"/>
      <c r="MU10" s="124"/>
      <c r="MV10" s="124"/>
      <c r="MW10" s="124"/>
      <c r="MX10" s="124"/>
      <c r="MY10" s="124"/>
      <c r="MZ10" s="124"/>
      <c r="NA10" s="124"/>
      <c r="NB10" s="124"/>
      <c r="NC10" s="2"/>
      <c r="ND10" s="125" t="s">
        <v>21</v>
      </c>
      <c r="NE10" s="126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1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27" t="s">
        <v>23</v>
      </c>
      <c r="NE11" s="127"/>
      <c r="NF11" s="127"/>
      <c r="NG11" s="127"/>
      <c r="NH11" s="127"/>
      <c r="NI11" s="127"/>
      <c r="NJ11" s="127"/>
      <c r="NK11" s="127"/>
      <c r="NL11" s="127"/>
      <c r="NM11" s="127"/>
      <c r="NN11" s="127"/>
      <c r="NO11" s="127"/>
      <c r="NP11" s="127"/>
      <c r="NQ11" s="127"/>
      <c r="NR11" s="127"/>
    </row>
    <row r="12" spans="1:382" ht="9.75" customHeight="1" x14ac:dyDescent="0.1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27"/>
      <c r="NE12" s="127"/>
      <c r="NF12" s="127"/>
      <c r="NG12" s="127"/>
      <c r="NH12" s="127"/>
      <c r="NI12" s="127"/>
      <c r="NJ12" s="127"/>
      <c r="NK12" s="127"/>
      <c r="NL12" s="127"/>
      <c r="NM12" s="127"/>
      <c r="NN12" s="127"/>
      <c r="NO12" s="127"/>
      <c r="NP12" s="127"/>
      <c r="NQ12" s="127"/>
      <c r="NR12" s="127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28"/>
      <c r="NE13" s="128"/>
      <c r="NF13" s="128"/>
      <c r="NG13" s="128"/>
      <c r="NH13" s="128"/>
      <c r="NI13" s="128"/>
      <c r="NJ13" s="128"/>
      <c r="NK13" s="128"/>
      <c r="NL13" s="128"/>
      <c r="NM13" s="128"/>
      <c r="NN13" s="128"/>
      <c r="NO13" s="128"/>
      <c r="NP13" s="128"/>
      <c r="NQ13" s="128"/>
      <c r="NR13" s="128"/>
    </row>
    <row r="14" spans="1:382" ht="13.5" customHeight="1" x14ac:dyDescent="0.15">
      <c r="A14" s="18"/>
      <c r="B14" s="6"/>
      <c r="C14" s="7"/>
      <c r="D14" s="7"/>
      <c r="E14" s="7"/>
      <c r="F14" s="7"/>
      <c r="G14" s="7"/>
      <c r="H14" s="112" t="s">
        <v>24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12" t="s">
        <v>25</v>
      </c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7"/>
      <c r="MX14" s="7"/>
      <c r="MY14" s="7"/>
      <c r="MZ14" s="7"/>
      <c r="NA14" s="7"/>
      <c r="NB14" s="8"/>
      <c r="NC14" s="2"/>
      <c r="ND14" s="97" t="s">
        <v>26</v>
      </c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8"/>
      <c r="NR14" s="99"/>
    </row>
    <row r="15" spans="1:382" ht="13.5" customHeight="1" x14ac:dyDescent="0.15">
      <c r="A15" s="2"/>
      <c r="B15" s="19"/>
      <c r="C15" s="20"/>
      <c r="D15" s="20"/>
      <c r="E15" s="20"/>
      <c r="F15" s="20"/>
      <c r="G15" s="20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13"/>
      <c r="IQ15" s="113"/>
      <c r="IR15" s="113"/>
      <c r="IS15" s="113"/>
      <c r="IT15" s="113"/>
      <c r="IU15" s="113"/>
      <c r="IV15" s="113"/>
      <c r="IW15" s="113"/>
      <c r="IX15" s="113"/>
      <c r="IY15" s="113"/>
      <c r="IZ15" s="113"/>
      <c r="JA15" s="113"/>
      <c r="JB15" s="113"/>
      <c r="JC15" s="113"/>
      <c r="JD15" s="113"/>
      <c r="JE15" s="113"/>
      <c r="JF15" s="113"/>
      <c r="JG15" s="113"/>
      <c r="JH15" s="113"/>
      <c r="JI15" s="113"/>
      <c r="JJ15" s="113"/>
      <c r="JK15" s="113"/>
      <c r="JL15" s="113"/>
      <c r="JM15" s="113"/>
      <c r="JN15" s="113"/>
      <c r="JO15" s="113"/>
      <c r="JP15" s="113"/>
      <c r="JQ15" s="113"/>
      <c r="JR15" s="113"/>
      <c r="JS15" s="113"/>
      <c r="JT15" s="113"/>
      <c r="JU15" s="113"/>
      <c r="JV15" s="113"/>
      <c r="JW15" s="113"/>
      <c r="JX15" s="113"/>
      <c r="JY15" s="113"/>
      <c r="JZ15" s="113"/>
      <c r="KA15" s="113"/>
      <c r="KB15" s="113"/>
      <c r="KC15" s="113"/>
      <c r="KD15" s="113"/>
      <c r="KE15" s="113"/>
      <c r="KF15" s="113"/>
      <c r="KG15" s="113"/>
      <c r="KH15" s="113"/>
      <c r="KI15" s="113"/>
      <c r="KJ15" s="113"/>
      <c r="KK15" s="113"/>
      <c r="KL15" s="113"/>
      <c r="KM15" s="113"/>
      <c r="KN15" s="113"/>
      <c r="KO15" s="113"/>
      <c r="KP15" s="113"/>
      <c r="KQ15" s="113"/>
      <c r="KR15" s="113"/>
      <c r="KS15" s="113"/>
      <c r="KT15" s="113"/>
      <c r="KU15" s="113"/>
      <c r="KV15" s="113"/>
      <c r="KW15" s="113"/>
      <c r="KX15" s="113"/>
      <c r="KY15" s="113"/>
      <c r="KZ15" s="113"/>
      <c r="LA15" s="113"/>
      <c r="LB15" s="113"/>
      <c r="LC15" s="113"/>
      <c r="LD15" s="113"/>
      <c r="LE15" s="113"/>
      <c r="LF15" s="113"/>
      <c r="LG15" s="113"/>
      <c r="LH15" s="113"/>
      <c r="LI15" s="113"/>
      <c r="LJ15" s="113"/>
      <c r="LK15" s="113"/>
      <c r="LL15" s="113"/>
      <c r="LM15" s="113"/>
      <c r="LN15" s="113"/>
      <c r="LO15" s="113"/>
      <c r="LP15" s="113"/>
      <c r="LQ15" s="113"/>
      <c r="LR15" s="113"/>
      <c r="LS15" s="113"/>
      <c r="LT15" s="113"/>
      <c r="LU15" s="113"/>
      <c r="LV15" s="113"/>
      <c r="LW15" s="113"/>
      <c r="LX15" s="113"/>
      <c r="LY15" s="113"/>
      <c r="LZ15" s="113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20"/>
      <c r="MX15" s="20"/>
      <c r="MY15" s="20"/>
      <c r="MZ15" s="20"/>
      <c r="NA15" s="20"/>
      <c r="NB15" s="21"/>
      <c r="NC15" s="2"/>
      <c r="ND15" s="100" t="s">
        <v>137</v>
      </c>
      <c r="NE15" s="101"/>
      <c r="NF15" s="101"/>
      <c r="NG15" s="101"/>
      <c r="NH15" s="101"/>
      <c r="NI15" s="101"/>
      <c r="NJ15" s="101"/>
      <c r="NK15" s="101"/>
      <c r="NL15" s="101"/>
      <c r="NM15" s="101"/>
      <c r="NN15" s="101"/>
      <c r="NO15" s="101"/>
      <c r="NP15" s="101"/>
      <c r="NQ15" s="101"/>
      <c r="NR15" s="102"/>
    </row>
    <row r="16" spans="1:382" ht="13.5" customHeight="1" x14ac:dyDescent="0.15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00"/>
      <c r="NE16" s="101"/>
      <c r="NF16" s="101"/>
      <c r="NG16" s="101"/>
      <c r="NH16" s="101"/>
      <c r="NI16" s="101"/>
      <c r="NJ16" s="101"/>
      <c r="NK16" s="101"/>
      <c r="NL16" s="101"/>
      <c r="NM16" s="101"/>
      <c r="NN16" s="101"/>
      <c r="NO16" s="101"/>
      <c r="NP16" s="101"/>
      <c r="NQ16" s="101"/>
      <c r="NR16" s="102"/>
    </row>
    <row r="17" spans="1:382" ht="13.5" customHeight="1" x14ac:dyDescent="0.15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00"/>
      <c r="NE17" s="101"/>
      <c r="NF17" s="101"/>
      <c r="NG17" s="101"/>
      <c r="NH17" s="101"/>
      <c r="NI17" s="101"/>
      <c r="NJ17" s="101"/>
      <c r="NK17" s="101"/>
      <c r="NL17" s="101"/>
      <c r="NM17" s="101"/>
      <c r="NN17" s="101"/>
      <c r="NO17" s="101"/>
      <c r="NP17" s="101"/>
      <c r="NQ17" s="101"/>
      <c r="NR17" s="102"/>
    </row>
    <row r="18" spans="1:382" ht="13.5" customHeight="1" x14ac:dyDescent="0.15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00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2"/>
    </row>
    <row r="19" spans="1:382" ht="13.5" customHeight="1" x14ac:dyDescent="0.15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00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2"/>
    </row>
    <row r="20" spans="1:382" ht="13.5" customHeight="1" x14ac:dyDescent="0.15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00"/>
      <c r="NE20" s="101"/>
      <c r="NF20" s="101"/>
      <c r="NG20" s="101"/>
      <c r="NH20" s="101"/>
      <c r="NI20" s="101"/>
      <c r="NJ20" s="101"/>
      <c r="NK20" s="101"/>
      <c r="NL20" s="101"/>
      <c r="NM20" s="101"/>
      <c r="NN20" s="101"/>
      <c r="NO20" s="101"/>
      <c r="NP20" s="101"/>
      <c r="NQ20" s="101"/>
      <c r="NR20" s="102"/>
    </row>
    <row r="21" spans="1:382" ht="13.5" customHeight="1" x14ac:dyDescent="0.15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00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2"/>
    </row>
    <row r="22" spans="1:382" ht="13.5" customHeight="1" x14ac:dyDescent="0.15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00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2"/>
    </row>
    <row r="23" spans="1:382" ht="13.5" customHeight="1" x14ac:dyDescent="0.15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00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2"/>
    </row>
    <row r="24" spans="1:382" ht="13.5" customHeight="1" x14ac:dyDescent="0.15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00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2"/>
    </row>
    <row r="25" spans="1:382" ht="13.5" customHeight="1" x14ac:dyDescent="0.15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00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2"/>
    </row>
    <row r="26" spans="1:382" ht="13.5" customHeight="1" x14ac:dyDescent="0.15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00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2"/>
    </row>
    <row r="27" spans="1:382" ht="13.5" customHeight="1" x14ac:dyDescent="0.15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00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2"/>
    </row>
    <row r="28" spans="1:382" ht="13.5" customHeight="1" x14ac:dyDescent="0.15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00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2"/>
    </row>
    <row r="29" spans="1:382" ht="13.5" customHeight="1" x14ac:dyDescent="0.15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00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2"/>
    </row>
    <row r="30" spans="1:382" ht="13.5" customHeight="1" x14ac:dyDescent="0.15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1" t="str">
        <f>データ!$B$11</f>
        <v>H27</v>
      </c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 t="str">
        <f>データ!$C$11</f>
        <v>H28</v>
      </c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 t="str">
        <f>データ!$D$11</f>
        <v>H29</v>
      </c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 t="str">
        <f>データ!$E$11</f>
        <v>H30</v>
      </c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 t="str">
        <f>データ!$F$11</f>
        <v>R01</v>
      </c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1" t="str">
        <f>データ!$B$11</f>
        <v>H27</v>
      </c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 t="str">
        <f>データ!$C$11</f>
        <v>H28</v>
      </c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 t="str">
        <f>データ!$D$11</f>
        <v>H29</v>
      </c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 t="str">
        <f>データ!$E$11</f>
        <v>H30</v>
      </c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 t="str">
        <f>データ!$F$11</f>
        <v>R01</v>
      </c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1" t="str">
        <f>データ!$B$11</f>
        <v>H27</v>
      </c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 t="str">
        <f>データ!$C$11</f>
        <v>H28</v>
      </c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 t="str">
        <f>データ!$D$11</f>
        <v>H29</v>
      </c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 t="str">
        <f>データ!$E$11</f>
        <v>H30</v>
      </c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 t="str">
        <f>データ!$F$11</f>
        <v>R01</v>
      </c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00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2"/>
    </row>
    <row r="31" spans="1:382" ht="13.5" customHeight="1" x14ac:dyDescent="0.15">
      <c r="A31" s="2"/>
      <c r="B31" s="22"/>
      <c r="C31" s="4"/>
      <c r="D31" s="4"/>
      <c r="E31" s="4"/>
      <c r="F31" s="4"/>
      <c r="I31" s="28"/>
      <c r="J31" s="107" t="s">
        <v>27</v>
      </c>
      <c r="K31" s="108"/>
      <c r="L31" s="108"/>
      <c r="M31" s="108"/>
      <c r="N31" s="108"/>
      <c r="O31" s="108"/>
      <c r="P31" s="108"/>
      <c r="Q31" s="108"/>
      <c r="R31" s="108"/>
      <c r="S31" s="108"/>
      <c r="T31" s="109"/>
      <c r="U31" s="110">
        <f>データ!Y7</f>
        <v>398</v>
      </c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>
        <f>データ!Z7</f>
        <v>429</v>
      </c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>
        <f>データ!AA7</f>
        <v>381.9</v>
      </c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>
        <f>データ!AB7</f>
        <v>384.5</v>
      </c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>
        <f>データ!AC7</f>
        <v>1642.3</v>
      </c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07" t="s">
        <v>27</v>
      </c>
      <c r="EB31" s="108"/>
      <c r="EC31" s="108"/>
      <c r="ED31" s="108"/>
      <c r="EE31" s="108"/>
      <c r="EF31" s="108"/>
      <c r="EG31" s="108"/>
      <c r="EH31" s="108"/>
      <c r="EI31" s="108"/>
      <c r="EJ31" s="108"/>
      <c r="EK31" s="109"/>
      <c r="EL31" s="110">
        <f>データ!AJ7</f>
        <v>0</v>
      </c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>
        <f>データ!AK7</f>
        <v>0</v>
      </c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>
        <f>データ!AL7</f>
        <v>0</v>
      </c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>
        <f>データ!AM7</f>
        <v>0</v>
      </c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>
        <f>データ!AN7</f>
        <v>0</v>
      </c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07" t="s">
        <v>27</v>
      </c>
      <c r="IS31" s="108"/>
      <c r="IT31" s="108"/>
      <c r="IU31" s="108"/>
      <c r="IV31" s="108"/>
      <c r="IW31" s="108"/>
      <c r="IX31" s="108"/>
      <c r="IY31" s="108"/>
      <c r="IZ31" s="108"/>
      <c r="JA31" s="108"/>
      <c r="JB31" s="109"/>
      <c r="JC31" s="80">
        <f>データ!DK7</f>
        <v>89.2</v>
      </c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2"/>
      <c r="JV31" s="80">
        <f>データ!DL7</f>
        <v>93.2</v>
      </c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2"/>
      <c r="KO31" s="80">
        <f>データ!DM7</f>
        <v>88.8</v>
      </c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2"/>
      <c r="LH31" s="80">
        <f>データ!DN7</f>
        <v>89.2</v>
      </c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2"/>
      <c r="MA31" s="80">
        <f>データ!DO7</f>
        <v>83.6</v>
      </c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2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97" t="s">
        <v>28</v>
      </c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9"/>
    </row>
    <row r="32" spans="1:382" ht="13.5" customHeight="1" x14ac:dyDescent="0.15">
      <c r="A32" s="2"/>
      <c r="B32" s="22"/>
      <c r="C32" s="4"/>
      <c r="D32" s="4"/>
      <c r="E32" s="4"/>
      <c r="F32" s="4"/>
      <c r="G32" s="4"/>
      <c r="H32" s="4"/>
      <c r="I32" s="28"/>
      <c r="J32" s="107" t="s">
        <v>29</v>
      </c>
      <c r="K32" s="108"/>
      <c r="L32" s="108"/>
      <c r="M32" s="108"/>
      <c r="N32" s="108"/>
      <c r="O32" s="108"/>
      <c r="P32" s="108"/>
      <c r="Q32" s="108"/>
      <c r="R32" s="108"/>
      <c r="S32" s="108"/>
      <c r="T32" s="109"/>
      <c r="U32" s="110">
        <f>データ!AD7</f>
        <v>419.4</v>
      </c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>
        <f>データ!AE7</f>
        <v>371</v>
      </c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>
        <f>データ!AF7</f>
        <v>509.2</v>
      </c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>
        <f>データ!AG7</f>
        <v>378.1</v>
      </c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>
        <f>データ!AH7</f>
        <v>756.6</v>
      </c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07" t="s">
        <v>29</v>
      </c>
      <c r="EB32" s="108"/>
      <c r="EC32" s="108"/>
      <c r="ED32" s="108"/>
      <c r="EE32" s="108"/>
      <c r="EF32" s="108"/>
      <c r="EG32" s="108"/>
      <c r="EH32" s="108"/>
      <c r="EI32" s="108"/>
      <c r="EJ32" s="108"/>
      <c r="EK32" s="109"/>
      <c r="EL32" s="110">
        <f>データ!AO7</f>
        <v>3.2</v>
      </c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>
        <f>データ!AP7</f>
        <v>2.9</v>
      </c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>
        <f>データ!AQ7</f>
        <v>6</v>
      </c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>
        <f>データ!AR7</f>
        <v>3.8</v>
      </c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>
        <f>データ!AS7</f>
        <v>2</v>
      </c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07" t="s">
        <v>29</v>
      </c>
      <c r="IS32" s="108"/>
      <c r="IT32" s="108"/>
      <c r="IU32" s="108"/>
      <c r="IV32" s="108"/>
      <c r="IW32" s="108"/>
      <c r="IX32" s="108"/>
      <c r="IY32" s="108"/>
      <c r="IZ32" s="108"/>
      <c r="JA32" s="108"/>
      <c r="JB32" s="109"/>
      <c r="JC32" s="80">
        <f>データ!DP7</f>
        <v>269</v>
      </c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2"/>
      <c r="JV32" s="80">
        <f>データ!DQ7</f>
        <v>276.60000000000002</v>
      </c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2"/>
      <c r="KO32" s="80">
        <f>データ!DR7</f>
        <v>274.8</v>
      </c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2"/>
      <c r="LH32" s="80">
        <f>データ!DS7</f>
        <v>275.5</v>
      </c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2"/>
      <c r="MA32" s="80">
        <f>データ!DT7</f>
        <v>289.2</v>
      </c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2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00" t="s">
        <v>134</v>
      </c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2"/>
    </row>
    <row r="33" spans="1:382" ht="13.5" customHeight="1" x14ac:dyDescent="0.15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00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2"/>
    </row>
    <row r="34" spans="1:382" ht="13.5" customHeight="1" x14ac:dyDescent="0.15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00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2"/>
    </row>
    <row r="35" spans="1:382" ht="13.5" customHeight="1" x14ac:dyDescent="0.15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00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2"/>
    </row>
    <row r="36" spans="1:382" ht="13.5" customHeight="1" x14ac:dyDescent="0.15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00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2"/>
    </row>
    <row r="37" spans="1:382" ht="13.5" customHeight="1" x14ac:dyDescent="0.15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00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2"/>
    </row>
    <row r="38" spans="1:382" ht="13.5" customHeight="1" x14ac:dyDescent="0.15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00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2"/>
    </row>
    <row r="39" spans="1:382" ht="13.5" customHeight="1" x14ac:dyDescent="0.15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00"/>
      <c r="NE39" s="101"/>
      <c r="NF39" s="101"/>
      <c r="NG39" s="101"/>
      <c r="NH39" s="101"/>
      <c r="NI39" s="101"/>
      <c r="NJ39" s="101"/>
      <c r="NK39" s="101"/>
      <c r="NL39" s="101"/>
      <c r="NM39" s="101"/>
      <c r="NN39" s="101"/>
      <c r="NO39" s="101"/>
      <c r="NP39" s="101"/>
      <c r="NQ39" s="101"/>
      <c r="NR39" s="102"/>
    </row>
    <row r="40" spans="1:382" ht="13.5" customHeight="1" x14ac:dyDescent="0.15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00"/>
      <c r="NE40" s="101"/>
      <c r="NF40" s="101"/>
      <c r="NG40" s="101"/>
      <c r="NH40" s="101"/>
      <c r="NI40" s="101"/>
      <c r="NJ40" s="101"/>
      <c r="NK40" s="101"/>
      <c r="NL40" s="101"/>
      <c r="NM40" s="101"/>
      <c r="NN40" s="101"/>
      <c r="NO40" s="101"/>
      <c r="NP40" s="101"/>
      <c r="NQ40" s="101"/>
      <c r="NR40" s="102"/>
    </row>
    <row r="41" spans="1:382" ht="13.5" customHeight="1" x14ac:dyDescent="0.15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00"/>
      <c r="NE41" s="101"/>
      <c r="NF41" s="101"/>
      <c r="NG41" s="101"/>
      <c r="NH41" s="101"/>
      <c r="NI41" s="101"/>
      <c r="NJ41" s="101"/>
      <c r="NK41" s="101"/>
      <c r="NL41" s="101"/>
      <c r="NM41" s="101"/>
      <c r="NN41" s="101"/>
      <c r="NO41" s="101"/>
      <c r="NP41" s="101"/>
      <c r="NQ41" s="101"/>
      <c r="NR41" s="102"/>
    </row>
    <row r="42" spans="1:382" ht="13.5" customHeight="1" x14ac:dyDescent="0.15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00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2"/>
    </row>
    <row r="43" spans="1:382" ht="13.5" customHeight="1" x14ac:dyDescent="0.15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00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2"/>
    </row>
    <row r="44" spans="1:382" ht="13.5" customHeight="1" x14ac:dyDescent="0.15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00"/>
      <c r="NE44" s="101"/>
      <c r="NF44" s="101"/>
      <c r="NG44" s="101"/>
      <c r="NH44" s="101"/>
      <c r="NI44" s="101"/>
      <c r="NJ44" s="101"/>
      <c r="NK44" s="101"/>
      <c r="NL44" s="101"/>
      <c r="NM44" s="101"/>
      <c r="NN44" s="101"/>
      <c r="NO44" s="101"/>
      <c r="NP44" s="101"/>
      <c r="NQ44" s="101"/>
      <c r="NR44" s="102"/>
    </row>
    <row r="45" spans="1:382" ht="13.5" customHeight="1" x14ac:dyDescent="0.15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00"/>
      <c r="NE45" s="101"/>
      <c r="NF45" s="101"/>
      <c r="NG45" s="101"/>
      <c r="NH45" s="101"/>
      <c r="NI45" s="101"/>
      <c r="NJ45" s="101"/>
      <c r="NK45" s="101"/>
      <c r="NL45" s="101"/>
      <c r="NM45" s="101"/>
      <c r="NN45" s="101"/>
      <c r="NO45" s="101"/>
      <c r="NP45" s="101"/>
      <c r="NQ45" s="101"/>
      <c r="NR45" s="102"/>
    </row>
    <row r="46" spans="1:382" ht="13.5" customHeight="1" x14ac:dyDescent="0.15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00"/>
      <c r="NE46" s="101"/>
      <c r="NF46" s="101"/>
      <c r="NG46" s="101"/>
      <c r="NH46" s="101"/>
      <c r="NI46" s="101"/>
      <c r="NJ46" s="101"/>
      <c r="NK46" s="101"/>
      <c r="NL46" s="101"/>
      <c r="NM46" s="101"/>
      <c r="NN46" s="101"/>
      <c r="NO46" s="101"/>
      <c r="NP46" s="101"/>
      <c r="NQ46" s="101"/>
      <c r="NR46" s="102"/>
    </row>
    <row r="47" spans="1:382" ht="13.5" customHeight="1" x14ac:dyDescent="0.15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00"/>
      <c r="NE47" s="101"/>
      <c r="NF47" s="101"/>
      <c r="NG47" s="101"/>
      <c r="NH47" s="101"/>
      <c r="NI47" s="101"/>
      <c r="NJ47" s="101"/>
      <c r="NK47" s="101"/>
      <c r="NL47" s="101"/>
      <c r="NM47" s="101"/>
      <c r="NN47" s="101"/>
      <c r="NO47" s="101"/>
      <c r="NP47" s="101"/>
      <c r="NQ47" s="101"/>
      <c r="NR47" s="102"/>
    </row>
    <row r="48" spans="1:382" ht="13.5" customHeight="1" x14ac:dyDescent="0.15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97" t="s">
        <v>30</v>
      </c>
      <c r="NE48" s="98"/>
      <c r="NF48" s="98"/>
      <c r="NG48" s="98"/>
      <c r="NH48" s="98"/>
      <c r="NI48" s="98"/>
      <c r="NJ48" s="98"/>
      <c r="NK48" s="98"/>
      <c r="NL48" s="98"/>
      <c r="NM48" s="98"/>
      <c r="NN48" s="98"/>
      <c r="NO48" s="98"/>
      <c r="NP48" s="98"/>
      <c r="NQ48" s="98"/>
      <c r="NR48" s="99"/>
    </row>
    <row r="49" spans="1:382" ht="13.5" customHeight="1" x14ac:dyDescent="0.15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00" t="s">
        <v>135</v>
      </c>
      <c r="NE49" s="101"/>
      <c r="NF49" s="101"/>
      <c r="NG49" s="101"/>
      <c r="NH49" s="101"/>
      <c r="NI49" s="101"/>
      <c r="NJ49" s="101"/>
      <c r="NK49" s="101"/>
      <c r="NL49" s="101"/>
      <c r="NM49" s="101"/>
      <c r="NN49" s="101"/>
      <c r="NO49" s="101"/>
      <c r="NP49" s="101"/>
      <c r="NQ49" s="101"/>
      <c r="NR49" s="102"/>
    </row>
    <row r="50" spans="1:382" ht="13.5" customHeight="1" x14ac:dyDescent="0.15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00"/>
      <c r="NE50" s="101"/>
      <c r="NF50" s="101"/>
      <c r="NG50" s="101"/>
      <c r="NH50" s="101"/>
      <c r="NI50" s="101"/>
      <c r="NJ50" s="101"/>
      <c r="NK50" s="101"/>
      <c r="NL50" s="101"/>
      <c r="NM50" s="101"/>
      <c r="NN50" s="101"/>
      <c r="NO50" s="101"/>
      <c r="NP50" s="101"/>
      <c r="NQ50" s="101"/>
      <c r="NR50" s="102"/>
    </row>
    <row r="51" spans="1:382" ht="13.5" customHeight="1" x14ac:dyDescent="0.15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1" t="str">
        <f>データ!$B$11</f>
        <v>H27</v>
      </c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 t="str">
        <f>データ!$C$11</f>
        <v>H28</v>
      </c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 t="str">
        <f>データ!$D$11</f>
        <v>H29</v>
      </c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 t="str">
        <f>データ!$E$11</f>
        <v>H30</v>
      </c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 t="str">
        <f>データ!$F$11</f>
        <v>R01</v>
      </c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1" t="str">
        <f>データ!$B$11</f>
        <v>H27</v>
      </c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 t="str">
        <f>データ!$C$11</f>
        <v>H28</v>
      </c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 t="str">
        <f>データ!$D$11</f>
        <v>H29</v>
      </c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 t="str">
        <f>データ!$E$11</f>
        <v>H30</v>
      </c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 t="str">
        <f>データ!$F$11</f>
        <v>R01</v>
      </c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1" t="str">
        <f>データ!$B$11</f>
        <v>H27</v>
      </c>
      <c r="JD51" s="111"/>
      <c r="JE51" s="111"/>
      <c r="JF51" s="111"/>
      <c r="JG51" s="111"/>
      <c r="JH51" s="111"/>
      <c r="JI51" s="111"/>
      <c r="JJ51" s="111"/>
      <c r="JK51" s="111"/>
      <c r="JL51" s="111"/>
      <c r="JM51" s="111"/>
      <c r="JN51" s="111"/>
      <c r="JO51" s="111"/>
      <c r="JP51" s="111"/>
      <c r="JQ51" s="111"/>
      <c r="JR51" s="111"/>
      <c r="JS51" s="111"/>
      <c r="JT51" s="111"/>
      <c r="JU51" s="111"/>
      <c r="JV51" s="111" t="str">
        <f>データ!$C$11</f>
        <v>H28</v>
      </c>
      <c r="JW51" s="111"/>
      <c r="JX51" s="111"/>
      <c r="JY51" s="111"/>
      <c r="JZ51" s="111"/>
      <c r="KA51" s="111"/>
      <c r="KB51" s="111"/>
      <c r="KC51" s="111"/>
      <c r="KD51" s="111"/>
      <c r="KE51" s="111"/>
      <c r="KF51" s="111"/>
      <c r="KG51" s="111"/>
      <c r="KH51" s="111"/>
      <c r="KI51" s="111"/>
      <c r="KJ51" s="111"/>
      <c r="KK51" s="111"/>
      <c r="KL51" s="111"/>
      <c r="KM51" s="111"/>
      <c r="KN51" s="111"/>
      <c r="KO51" s="111" t="str">
        <f>データ!$D$11</f>
        <v>H29</v>
      </c>
      <c r="KP51" s="111"/>
      <c r="KQ51" s="111"/>
      <c r="KR51" s="111"/>
      <c r="KS51" s="111"/>
      <c r="KT51" s="111"/>
      <c r="KU51" s="111"/>
      <c r="KV51" s="111"/>
      <c r="KW51" s="111"/>
      <c r="KX51" s="111"/>
      <c r="KY51" s="111"/>
      <c r="KZ51" s="111"/>
      <c r="LA51" s="111"/>
      <c r="LB51" s="111"/>
      <c r="LC51" s="111"/>
      <c r="LD51" s="111"/>
      <c r="LE51" s="111"/>
      <c r="LF51" s="111"/>
      <c r="LG51" s="111"/>
      <c r="LH51" s="111" t="str">
        <f>データ!$E$11</f>
        <v>H30</v>
      </c>
      <c r="LI51" s="111"/>
      <c r="LJ51" s="111"/>
      <c r="LK51" s="111"/>
      <c r="LL51" s="111"/>
      <c r="LM51" s="111"/>
      <c r="LN51" s="111"/>
      <c r="LO51" s="111"/>
      <c r="LP51" s="111"/>
      <c r="LQ51" s="111"/>
      <c r="LR51" s="111"/>
      <c r="LS51" s="111"/>
      <c r="LT51" s="111"/>
      <c r="LU51" s="111"/>
      <c r="LV51" s="111"/>
      <c r="LW51" s="111"/>
      <c r="LX51" s="111"/>
      <c r="LY51" s="111"/>
      <c r="LZ51" s="111"/>
      <c r="MA51" s="111" t="str">
        <f>データ!$F$11</f>
        <v>R01</v>
      </c>
      <c r="MB51" s="111"/>
      <c r="MC51" s="111"/>
      <c r="MD51" s="111"/>
      <c r="ME51" s="111"/>
      <c r="MF51" s="111"/>
      <c r="MG51" s="111"/>
      <c r="MH51" s="111"/>
      <c r="MI51" s="111"/>
      <c r="MJ51" s="111"/>
      <c r="MK51" s="111"/>
      <c r="ML51" s="111"/>
      <c r="MM51" s="111"/>
      <c r="MN51" s="111"/>
      <c r="MO51" s="111"/>
      <c r="MP51" s="111"/>
      <c r="MQ51" s="111"/>
      <c r="MR51" s="111"/>
      <c r="MS51" s="111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00"/>
      <c r="NE51" s="101"/>
      <c r="NF51" s="101"/>
      <c r="NG51" s="101"/>
      <c r="NH51" s="101"/>
      <c r="NI51" s="101"/>
      <c r="NJ51" s="101"/>
      <c r="NK51" s="101"/>
      <c r="NL51" s="101"/>
      <c r="NM51" s="101"/>
      <c r="NN51" s="101"/>
      <c r="NO51" s="101"/>
      <c r="NP51" s="101"/>
      <c r="NQ51" s="101"/>
      <c r="NR51" s="102"/>
    </row>
    <row r="52" spans="1:382" ht="13.5" customHeight="1" x14ac:dyDescent="0.15">
      <c r="A52" s="2"/>
      <c r="B52" s="22"/>
      <c r="C52" s="4"/>
      <c r="D52" s="4"/>
      <c r="E52" s="4"/>
      <c r="F52" s="4"/>
      <c r="G52" s="34"/>
      <c r="H52" s="34"/>
      <c r="I52" s="28"/>
      <c r="J52" s="107" t="s">
        <v>27</v>
      </c>
      <c r="K52" s="108"/>
      <c r="L52" s="108"/>
      <c r="M52" s="108"/>
      <c r="N52" s="108"/>
      <c r="O52" s="108"/>
      <c r="P52" s="108"/>
      <c r="Q52" s="108"/>
      <c r="R52" s="108"/>
      <c r="S52" s="108"/>
      <c r="T52" s="109"/>
      <c r="U52" s="106">
        <f>データ!AU7</f>
        <v>0</v>
      </c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>
        <f>データ!AV7</f>
        <v>0</v>
      </c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>
        <f>データ!AW7</f>
        <v>0</v>
      </c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>
        <f>データ!AX7</f>
        <v>0</v>
      </c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>
        <f>データ!AY7</f>
        <v>0</v>
      </c>
      <c r="CT52" s="106"/>
      <c r="CU52" s="106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07" t="s">
        <v>27</v>
      </c>
      <c r="EB52" s="108"/>
      <c r="EC52" s="108"/>
      <c r="ED52" s="108"/>
      <c r="EE52" s="108"/>
      <c r="EF52" s="108"/>
      <c r="EG52" s="108"/>
      <c r="EH52" s="108"/>
      <c r="EI52" s="108"/>
      <c r="EJ52" s="108"/>
      <c r="EK52" s="109"/>
      <c r="EL52" s="110">
        <f>データ!BF7</f>
        <v>74.900000000000006</v>
      </c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>
        <f>データ!BG7</f>
        <v>76.7</v>
      </c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>
        <f>データ!BH7</f>
        <v>73.8</v>
      </c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>
        <f>データ!BI7</f>
        <v>74</v>
      </c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>
        <f>データ!BJ7</f>
        <v>94</v>
      </c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07" t="s">
        <v>27</v>
      </c>
      <c r="IS52" s="108"/>
      <c r="IT52" s="108"/>
      <c r="IU52" s="108"/>
      <c r="IV52" s="108"/>
      <c r="IW52" s="108"/>
      <c r="IX52" s="108"/>
      <c r="IY52" s="108"/>
      <c r="IZ52" s="108"/>
      <c r="JA52" s="108"/>
      <c r="JB52" s="109"/>
      <c r="JC52" s="106">
        <f>データ!BQ7</f>
        <v>23747</v>
      </c>
      <c r="JD52" s="106"/>
      <c r="JE52" s="106"/>
      <c r="JF52" s="106"/>
      <c r="JG52" s="106"/>
      <c r="JH52" s="106"/>
      <c r="JI52" s="106"/>
      <c r="JJ52" s="106"/>
      <c r="JK52" s="106"/>
      <c r="JL52" s="106"/>
      <c r="JM52" s="106"/>
      <c r="JN52" s="106"/>
      <c r="JO52" s="106"/>
      <c r="JP52" s="106"/>
      <c r="JQ52" s="106"/>
      <c r="JR52" s="106"/>
      <c r="JS52" s="106"/>
      <c r="JT52" s="106"/>
      <c r="JU52" s="106"/>
      <c r="JV52" s="106">
        <f>データ!BR7</f>
        <v>25748</v>
      </c>
      <c r="JW52" s="106"/>
      <c r="JX52" s="106"/>
      <c r="JY52" s="106"/>
      <c r="JZ52" s="106"/>
      <c r="KA52" s="106"/>
      <c r="KB52" s="106"/>
      <c r="KC52" s="106"/>
      <c r="KD52" s="106"/>
      <c r="KE52" s="106"/>
      <c r="KF52" s="106"/>
      <c r="KG52" s="106"/>
      <c r="KH52" s="106"/>
      <c r="KI52" s="106"/>
      <c r="KJ52" s="106"/>
      <c r="KK52" s="106"/>
      <c r="KL52" s="106"/>
      <c r="KM52" s="106"/>
      <c r="KN52" s="106"/>
      <c r="KO52" s="106">
        <f>データ!BS7</f>
        <v>21526</v>
      </c>
      <c r="KP52" s="106"/>
      <c r="KQ52" s="106"/>
      <c r="KR52" s="106"/>
      <c r="KS52" s="106"/>
      <c r="KT52" s="106"/>
      <c r="KU52" s="106"/>
      <c r="KV52" s="106"/>
      <c r="KW52" s="106"/>
      <c r="KX52" s="106"/>
      <c r="KY52" s="106"/>
      <c r="KZ52" s="106"/>
      <c r="LA52" s="106"/>
      <c r="LB52" s="106"/>
      <c r="LC52" s="106"/>
      <c r="LD52" s="106"/>
      <c r="LE52" s="106"/>
      <c r="LF52" s="106"/>
      <c r="LG52" s="106"/>
      <c r="LH52" s="106">
        <f>データ!BT7</f>
        <v>21900</v>
      </c>
      <c r="LI52" s="106"/>
      <c r="LJ52" s="106"/>
      <c r="LK52" s="106"/>
      <c r="LL52" s="106"/>
      <c r="LM52" s="106"/>
      <c r="LN52" s="106"/>
      <c r="LO52" s="106"/>
      <c r="LP52" s="106"/>
      <c r="LQ52" s="106"/>
      <c r="LR52" s="106"/>
      <c r="LS52" s="106"/>
      <c r="LT52" s="106"/>
      <c r="LU52" s="106"/>
      <c r="LV52" s="106"/>
      <c r="LW52" s="106"/>
      <c r="LX52" s="106"/>
      <c r="LY52" s="106"/>
      <c r="LZ52" s="106"/>
      <c r="MA52" s="106">
        <f>データ!BU7</f>
        <v>21531</v>
      </c>
      <c r="MB52" s="106"/>
      <c r="MC52" s="106"/>
      <c r="MD52" s="106"/>
      <c r="ME52" s="106"/>
      <c r="MF52" s="106"/>
      <c r="MG52" s="106"/>
      <c r="MH52" s="106"/>
      <c r="MI52" s="106"/>
      <c r="MJ52" s="106"/>
      <c r="MK52" s="106"/>
      <c r="ML52" s="106"/>
      <c r="MM52" s="106"/>
      <c r="MN52" s="106"/>
      <c r="MO52" s="106"/>
      <c r="MP52" s="106"/>
      <c r="MQ52" s="106"/>
      <c r="MR52" s="106"/>
      <c r="MS52" s="106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00"/>
      <c r="NE52" s="101"/>
      <c r="NF52" s="101"/>
      <c r="NG52" s="101"/>
      <c r="NH52" s="101"/>
      <c r="NI52" s="101"/>
      <c r="NJ52" s="101"/>
      <c r="NK52" s="101"/>
      <c r="NL52" s="101"/>
      <c r="NM52" s="101"/>
      <c r="NN52" s="101"/>
      <c r="NO52" s="101"/>
      <c r="NP52" s="101"/>
      <c r="NQ52" s="101"/>
      <c r="NR52" s="102"/>
    </row>
    <row r="53" spans="1:382" ht="13.5" customHeight="1" x14ac:dyDescent="0.15">
      <c r="A53" s="2"/>
      <c r="B53" s="22"/>
      <c r="C53" s="4"/>
      <c r="D53" s="4"/>
      <c r="E53" s="4"/>
      <c r="F53" s="4"/>
      <c r="G53" s="4"/>
      <c r="H53" s="4"/>
      <c r="I53" s="28"/>
      <c r="J53" s="107" t="s">
        <v>29</v>
      </c>
      <c r="K53" s="108"/>
      <c r="L53" s="108"/>
      <c r="M53" s="108"/>
      <c r="N53" s="108"/>
      <c r="O53" s="108"/>
      <c r="P53" s="108"/>
      <c r="Q53" s="108"/>
      <c r="R53" s="108"/>
      <c r="S53" s="108"/>
      <c r="T53" s="109"/>
      <c r="U53" s="106">
        <f>データ!AZ7</f>
        <v>22</v>
      </c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>
        <f>データ!BA7</f>
        <v>16</v>
      </c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>
        <f>データ!BB7</f>
        <v>21</v>
      </c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>
        <f>データ!BC7</f>
        <v>17</v>
      </c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>
        <f>データ!BD7</f>
        <v>15</v>
      </c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07" t="s">
        <v>29</v>
      </c>
      <c r="EB53" s="108"/>
      <c r="EC53" s="108"/>
      <c r="ED53" s="108"/>
      <c r="EE53" s="108"/>
      <c r="EF53" s="108"/>
      <c r="EG53" s="108"/>
      <c r="EH53" s="108"/>
      <c r="EI53" s="108"/>
      <c r="EJ53" s="108"/>
      <c r="EK53" s="109"/>
      <c r="EL53" s="110">
        <f>データ!BK7</f>
        <v>38.200000000000003</v>
      </c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>
        <f>データ!BL7</f>
        <v>34.6</v>
      </c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>
        <f>データ!BM7</f>
        <v>37.6</v>
      </c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>
        <f>データ!BN7</f>
        <v>30.2</v>
      </c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>
        <f>データ!BO7</f>
        <v>33.9</v>
      </c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07" t="s">
        <v>29</v>
      </c>
      <c r="IS53" s="108"/>
      <c r="IT53" s="108"/>
      <c r="IU53" s="108"/>
      <c r="IV53" s="108"/>
      <c r="IW53" s="108"/>
      <c r="IX53" s="108"/>
      <c r="IY53" s="108"/>
      <c r="IZ53" s="108"/>
      <c r="JA53" s="108"/>
      <c r="JB53" s="109"/>
      <c r="JC53" s="106">
        <f>データ!BV7</f>
        <v>6967</v>
      </c>
      <c r="JD53" s="106"/>
      <c r="JE53" s="106"/>
      <c r="JF53" s="106"/>
      <c r="JG53" s="106"/>
      <c r="JH53" s="106"/>
      <c r="JI53" s="106"/>
      <c r="JJ53" s="106"/>
      <c r="JK53" s="106"/>
      <c r="JL53" s="106"/>
      <c r="JM53" s="106"/>
      <c r="JN53" s="106"/>
      <c r="JO53" s="106"/>
      <c r="JP53" s="106"/>
      <c r="JQ53" s="106"/>
      <c r="JR53" s="106"/>
      <c r="JS53" s="106"/>
      <c r="JT53" s="106"/>
      <c r="JU53" s="106"/>
      <c r="JV53" s="106">
        <f>データ!BW7</f>
        <v>7138</v>
      </c>
      <c r="JW53" s="106"/>
      <c r="JX53" s="106"/>
      <c r="JY53" s="106"/>
      <c r="JZ53" s="106"/>
      <c r="KA53" s="106"/>
      <c r="KB53" s="106"/>
      <c r="KC53" s="106"/>
      <c r="KD53" s="106"/>
      <c r="KE53" s="106"/>
      <c r="KF53" s="106"/>
      <c r="KG53" s="106"/>
      <c r="KH53" s="106"/>
      <c r="KI53" s="106"/>
      <c r="KJ53" s="106"/>
      <c r="KK53" s="106"/>
      <c r="KL53" s="106"/>
      <c r="KM53" s="106"/>
      <c r="KN53" s="106"/>
      <c r="KO53" s="106">
        <f>データ!BX7</f>
        <v>8131</v>
      </c>
      <c r="KP53" s="106"/>
      <c r="KQ53" s="106"/>
      <c r="KR53" s="106"/>
      <c r="KS53" s="106"/>
      <c r="KT53" s="106"/>
      <c r="KU53" s="106"/>
      <c r="KV53" s="106"/>
      <c r="KW53" s="106"/>
      <c r="KX53" s="106"/>
      <c r="KY53" s="106"/>
      <c r="KZ53" s="106"/>
      <c r="LA53" s="106"/>
      <c r="LB53" s="106"/>
      <c r="LC53" s="106"/>
      <c r="LD53" s="106"/>
      <c r="LE53" s="106"/>
      <c r="LF53" s="106"/>
      <c r="LG53" s="106"/>
      <c r="LH53" s="106">
        <f>データ!BY7</f>
        <v>8076</v>
      </c>
      <c r="LI53" s="106"/>
      <c r="LJ53" s="106"/>
      <c r="LK53" s="106"/>
      <c r="LL53" s="106"/>
      <c r="LM53" s="106"/>
      <c r="LN53" s="106"/>
      <c r="LO53" s="106"/>
      <c r="LP53" s="106"/>
      <c r="LQ53" s="106"/>
      <c r="LR53" s="106"/>
      <c r="LS53" s="106"/>
      <c r="LT53" s="106"/>
      <c r="LU53" s="106"/>
      <c r="LV53" s="106"/>
      <c r="LW53" s="106"/>
      <c r="LX53" s="106"/>
      <c r="LY53" s="106"/>
      <c r="LZ53" s="106"/>
      <c r="MA53" s="106">
        <f>データ!BZ7</f>
        <v>8265</v>
      </c>
      <c r="MB53" s="106"/>
      <c r="MC53" s="106"/>
      <c r="MD53" s="106"/>
      <c r="ME53" s="106"/>
      <c r="MF53" s="106"/>
      <c r="MG53" s="106"/>
      <c r="MH53" s="106"/>
      <c r="MI53" s="106"/>
      <c r="MJ53" s="106"/>
      <c r="MK53" s="106"/>
      <c r="ML53" s="106"/>
      <c r="MM53" s="106"/>
      <c r="MN53" s="106"/>
      <c r="MO53" s="106"/>
      <c r="MP53" s="106"/>
      <c r="MQ53" s="106"/>
      <c r="MR53" s="106"/>
      <c r="MS53" s="106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00"/>
      <c r="NE53" s="101"/>
      <c r="NF53" s="101"/>
      <c r="NG53" s="101"/>
      <c r="NH53" s="101"/>
      <c r="NI53" s="101"/>
      <c r="NJ53" s="101"/>
      <c r="NK53" s="101"/>
      <c r="NL53" s="101"/>
      <c r="NM53" s="101"/>
      <c r="NN53" s="101"/>
      <c r="NO53" s="101"/>
      <c r="NP53" s="101"/>
      <c r="NQ53" s="101"/>
      <c r="NR53" s="102"/>
    </row>
    <row r="54" spans="1:382" ht="13.5" customHeight="1" x14ac:dyDescent="0.15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00"/>
      <c r="NE54" s="101"/>
      <c r="NF54" s="101"/>
      <c r="NG54" s="101"/>
      <c r="NH54" s="101"/>
      <c r="NI54" s="101"/>
      <c r="NJ54" s="101"/>
      <c r="NK54" s="101"/>
      <c r="NL54" s="101"/>
      <c r="NM54" s="101"/>
      <c r="NN54" s="101"/>
      <c r="NO54" s="101"/>
      <c r="NP54" s="101"/>
      <c r="NQ54" s="101"/>
      <c r="NR54" s="102"/>
    </row>
    <row r="55" spans="1:382" ht="13.5" customHeight="1" x14ac:dyDescent="0.15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00"/>
      <c r="NE55" s="101"/>
      <c r="NF55" s="101"/>
      <c r="NG55" s="101"/>
      <c r="NH55" s="101"/>
      <c r="NI55" s="101"/>
      <c r="NJ55" s="101"/>
      <c r="NK55" s="101"/>
      <c r="NL55" s="101"/>
      <c r="NM55" s="101"/>
      <c r="NN55" s="101"/>
      <c r="NO55" s="101"/>
      <c r="NP55" s="101"/>
      <c r="NQ55" s="101"/>
      <c r="NR55" s="102"/>
    </row>
    <row r="56" spans="1:382" ht="13.5" customHeight="1" x14ac:dyDescent="0.15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00"/>
      <c r="NE56" s="101"/>
      <c r="NF56" s="101"/>
      <c r="NG56" s="101"/>
      <c r="NH56" s="101"/>
      <c r="NI56" s="101"/>
      <c r="NJ56" s="101"/>
      <c r="NK56" s="101"/>
      <c r="NL56" s="101"/>
      <c r="NM56" s="101"/>
      <c r="NN56" s="101"/>
      <c r="NO56" s="101"/>
      <c r="NP56" s="101"/>
      <c r="NQ56" s="101"/>
      <c r="NR56" s="102"/>
    </row>
    <row r="57" spans="1:382" ht="13.5" customHeight="1" x14ac:dyDescent="0.15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00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2"/>
    </row>
    <row r="58" spans="1:382" ht="13.5" customHeight="1" x14ac:dyDescent="0.15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00"/>
      <c r="NE58" s="101"/>
      <c r="NF58" s="101"/>
      <c r="NG58" s="101"/>
      <c r="NH58" s="101"/>
      <c r="NI58" s="101"/>
      <c r="NJ58" s="101"/>
      <c r="NK58" s="101"/>
      <c r="NL58" s="101"/>
      <c r="NM58" s="101"/>
      <c r="NN58" s="101"/>
      <c r="NO58" s="101"/>
      <c r="NP58" s="101"/>
      <c r="NQ58" s="101"/>
      <c r="NR58" s="102"/>
    </row>
    <row r="59" spans="1:382" ht="13.5" customHeight="1" x14ac:dyDescent="0.15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00"/>
      <c r="NE59" s="101"/>
      <c r="NF59" s="101"/>
      <c r="NG59" s="101"/>
      <c r="NH59" s="101"/>
      <c r="NI59" s="101"/>
      <c r="NJ59" s="101"/>
      <c r="NK59" s="101"/>
      <c r="NL59" s="101"/>
      <c r="NM59" s="101"/>
      <c r="NN59" s="101"/>
      <c r="NO59" s="101"/>
      <c r="NP59" s="101"/>
      <c r="NQ59" s="101"/>
      <c r="NR59" s="102"/>
    </row>
    <row r="60" spans="1:382" ht="13.5" customHeight="1" x14ac:dyDescent="0.15">
      <c r="A60" s="23"/>
      <c r="B60" s="19"/>
      <c r="C60" s="20"/>
      <c r="D60" s="20"/>
      <c r="E60" s="20"/>
      <c r="F60" s="20"/>
      <c r="G60" s="20"/>
      <c r="H60" s="112" t="s">
        <v>31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112"/>
      <c r="IT60" s="112"/>
      <c r="IU60" s="112"/>
      <c r="IV60" s="112"/>
      <c r="IW60" s="112"/>
      <c r="IX60" s="112"/>
      <c r="IY60" s="112"/>
      <c r="IZ60" s="112"/>
      <c r="JA60" s="112"/>
      <c r="JB60" s="112"/>
      <c r="JC60" s="112"/>
      <c r="JD60" s="112"/>
      <c r="JE60" s="112"/>
      <c r="JF60" s="112"/>
      <c r="JG60" s="112"/>
      <c r="JH60" s="112"/>
      <c r="JI60" s="112"/>
      <c r="JJ60" s="112"/>
      <c r="JK60" s="112"/>
      <c r="JL60" s="112"/>
      <c r="JM60" s="112"/>
      <c r="JN60" s="112"/>
      <c r="JO60" s="112"/>
      <c r="JP60" s="112"/>
      <c r="JQ60" s="112"/>
      <c r="JR60" s="112"/>
      <c r="JS60" s="112"/>
      <c r="JT60" s="112"/>
      <c r="JU60" s="112"/>
      <c r="JV60" s="112"/>
      <c r="JW60" s="112"/>
      <c r="JX60" s="112"/>
      <c r="JY60" s="112"/>
      <c r="JZ60" s="112"/>
      <c r="KA60" s="112"/>
      <c r="KB60" s="112"/>
      <c r="KC60" s="112"/>
      <c r="KD60" s="112"/>
      <c r="KE60" s="112"/>
      <c r="KF60" s="112"/>
      <c r="KG60" s="112"/>
      <c r="KH60" s="112"/>
      <c r="KI60" s="112"/>
      <c r="KJ60" s="112"/>
      <c r="KK60" s="112"/>
      <c r="KL60" s="112"/>
      <c r="KM60" s="112"/>
      <c r="KN60" s="112"/>
      <c r="KO60" s="112"/>
      <c r="KP60" s="112"/>
      <c r="KQ60" s="112"/>
      <c r="KR60" s="112"/>
      <c r="KS60" s="112"/>
      <c r="KT60" s="112"/>
      <c r="KU60" s="112"/>
      <c r="KV60" s="112"/>
      <c r="KW60" s="112"/>
      <c r="KX60" s="112"/>
      <c r="KY60" s="112"/>
      <c r="KZ60" s="112"/>
      <c r="LA60" s="112"/>
      <c r="LB60" s="112"/>
      <c r="LC60" s="112"/>
      <c r="LD60" s="112"/>
      <c r="LE60" s="112"/>
      <c r="LF60" s="112"/>
      <c r="LG60" s="112"/>
      <c r="LH60" s="112"/>
      <c r="LI60" s="112"/>
      <c r="LJ60" s="112"/>
      <c r="LK60" s="112"/>
      <c r="LL60" s="112"/>
      <c r="LM60" s="112"/>
      <c r="LN60" s="112"/>
      <c r="LO60" s="112"/>
      <c r="LP60" s="112"/>
      <c r="LQ60" s="112"/>
      <c r="LR60" s="112"/>
      <c r="LS60" s="112"/>
      <c r="LT60" s="112"/>
      <c r="LU60" s="112"/>
      <c r="LV60" s="112"/>
      <c r="LW60" s="112"/>
      <c r="LX60" s="112"/>
      <c r="LY60" s="112"/>
      <c r="LZ60" s="112"/>
      <c r="MA60" s="112"/>
      <c r="MB60" s="112"/>
      <c r="MC60" s="112"/>
      <c r="MD60" s="112"/>
      <c r="ME60" s="112"/>
      <c r="MF60" s="112"/>
      <c r="MG60" s="112"/>
      <c r="MH60" s="112"/>
      <c r="MI60" s="112"/>
      <c r="MJ60" s="112"/>
      <c r="MK60" s="112"/>
      <c r="ML60" s="112"/>
      <c r="MM60" s="112"/>
      <c r="MN60" s="112"/>
      <c r="MO60" s="112"/>
      <c r="MP60" s="112"/>
      <c r="MQ60" s="112"/>
      <c r="MR60" s="112"/>
      <c r="MS60" s="112"/>
      <c r="MT60" s="112"/>
      <c r="MU60" s="112"/>
      <c r="MV60" s="112"/>
      <c r="MW60" s="20"/>
      <c r="MX60" s="20"/>
      <c r="MY60" s="20"/>
      <c r="MZ60" s="20"/>
      <c r="NA60" s="20"/>
      <c r="NB60" s="21"/>
      <c r="NC60" s="2"/>
      <c r="ND60" s="100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2"/>
    </row>
    <row r="61" spans="1:382" ht="13.5" customHeight="1" x14ac:dyDescent="0.15">
      <c r="A61" s="23"/>
      <c r="B61" s="19"/>
      <c r="C61" s="20"/>
      <c r="D61" s="20"/>
      <c r="E61" s="20"/>
      <c r="F61" s="20"/>
      <c r="G61" s="20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113"/>
      <c r="IW61" s="113"/>
      <c r="IX61" s="113"/>
      <c r="IY61" s="113"/>
      <c r="IZ61" s="113"/>
      <c r="JA61" s="113"/>
      <c r="JB61" s="113"/>
      <c r="JC61" s="113"/>
      <c r="JD61" s="113"/>
      <c r="JE61" s="113"/>
      <c r="JF61" s="113"/>
      <c r="JG61" s="113"/>
      <c r="JH61" s="113"/>
      <c r="JI61" s="113"/>
      <c r="JJ61" s="113"/>
      <c r="JK61" s="113"/>
      <c r="JL61" s="113"/>
      <c r="JM61" s="113"/>
      <c r="JN61" s="113"/>
      <c r="JO61" s="113"/>
      <c r="JP61" s="113"/>
      <c r="JQ61" s="113"/>
      <c r="JR61" s="113"/>
      <c r="JS61" s="113"/>
      <c r="JT61" s="113"/>
      <c r="JU61" s="113"/>
      <c r="JV61" s="113"/>
      <c r="JW61" s="113"/>
      <c r="JX61" s="113"/>
      <c r="JY61" s="113"/>
      <c r="JZ61" s="113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20"/>
      <c r="MX61" s="20"/>
      <c r="MY61" s="20"/>
      <c r="MZ61" s="20"/>
      <c r="NA61" s="20"/>
      <c r="NB61" s="21"/>
      <c r="NC61" s="2"/>
      <c r="ND61" s="100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2"/>
    </row>
    <row r="62" spans="1:382" ht="13.5" customHeight="1" x14ac:dyDescent="0.15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00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2"/>
    </row>
    <row r="63" spans="1:382" ht="13.5" customHeight="1" x14ac:dyDescent="0.15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96" t="s">
        <v>32</v>
      </c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00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2"/>
    </row>
    <row r="64" spans="1:382" ht="13.5" customHeight="1" x14ac:dyDescent="0.15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03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5"/>
    </row>
    <row r="65" spans="1:382" ht="13.5" customHeight="1" x14ac:dyDescent="0.15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97" t="s">
        <v>33</v>
      </c>
      <c r="NE65" s="98"/>
      <c r="NF65" s="98"/>
      <c r="NG65" s="98"/>
      <c r="NH65" s="98"/>
      <c r="NI65" s="98"/>
      <c r="NJ65" s="98"/>
      <c r="NK65" s="98"/>
      <c r="NL65" s="98"/>
      <c r="NM65" s="98"/>
      <c r="NN65" s="98"/>
      <c r="NO65" s="98"/>
      <c r="NP65" s="98"/>
      <c r="NQ65" s="98"/>
      <c r="NR65" s="99"/>
    </row>
    <row r="66" spans="1:382" ht="13.5" customHeight="1" x14ac:dyDescent="0.15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00" t="s">
        <v>136</v>
      </c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2"/>
    </row>
    <row r="67" spans="1:382" ht="13.5" customHeight="1" x14ac:dyDescent="0.15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84">
        <f>データ!CM7</f>
        <v>289742</v>
      </c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6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00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2"/>
    </row>
    <row r="68" spans="1:382" ht="13.5" customHeight="1" x14ac:dyDescent="0.15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87"/>
      <c r="CW68" s="88"/>
      <c r="CX68" s="88"/>
      <c r="CY68" s="88"/>
      <c r="CZ68" s="88"/>
      <c r="DA68" s="88"/>
      <c r="DB68" s="88"/>
      <c r="DC68" s="88"/>
      <c r="DD68" s="88"/>
      <c r="DE68" s="88"/>
      <c r="DF68" s="88"/>
      <c r="DG68" s="88"/>
      <c r="DH68" s="88"/>
      <c r="DI68" s="88"/>
      <c r="DJ68" s="88"/>
      <c r="DK68" s="88"/>
      <c r="DL68" s="88"/>
      <c r="DM68" s="88"/>
      <c r="DN68" s="88"/>
      <c r="DO68" s="88"/>
      <c r="DP68" s="88"/>
      <c r="DQ68" s="88"/>
      <c r="DR68" s="88"/>
      <c r="DS68" s="88"/>
      <c r="DT68" s="88"/>
      <c r="DU68" s="88"/>
      <c r="DV68" s="88"/>
      <c r="DW68" s="88"/>
      <c r="DX68" s="88"/>
      <c r="DY68" s="88"/>
      <c r="DZ68" s="88"/>
      <c r="EA68" s="88"/>
      <c r="EB68" s="88"/>
      <c r="EC68" s="88"/>
      <c r="ED68" s="88"/>
      <c r="EE68" s="88"/>
      <c r="EF68" s="88"/>
      <c r="EG68" s="88"/>
      <c r="EH68" s="88"/>
      <c r="EI68" s="88"/>
      <c r="EJ68" s="88"/>
      <c r="EK68" s="88"/>
      <c r="EL68" s="88"/>
      <c r="EM68" s="88"/>
      <c r="EN68" s="88"/>
      <c r="EO68" s="88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  <c r="FE68" s="88"/>
      <c r="FF68" s="88"/>
      <c r="FG68" s="88"/>
      <c r="FH68" s="88"/>
      <c r="FI68" s="88"/>
      <c r="FJ68" s="88"/>
      <c r="FK68" s="88"/>
      <c r="FL68" s="88"/>
      <c r="FM68" s="88"/>
      <c r="FN68" s="88"/>
      <c r="FO68" s="88"/>
      <c r="FP68" s="88"/>
      <c r="FQ68" s="88"/>
      <c r="FR68" s="88"/>
      <c r="FS68" s="88"/>
      <c r="FT68" s="88"/>
      <c r="FU68" s="88"/>
      <c r="FV68" s="88"/>
      <c r="FW68" s="89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00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2"/>
    </row>
    <row r="69" spans="1:382" ht="13.5" customHeight="1" x14ac:dyDescent="0.15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87"/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88"/>
      <c r="DJ69" s="88"/>
      <c r="DK69" s="88"/>
      <c r="DL69" s="88"/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8"/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/>
      <c r="EL69" s="88"/>
      <c r="EM69" s="88"/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88"/>
      <c r="EZ69" s="88"/>
      <c r="FA69" s="88"/>
      <c r="FB69" s="88"/>
      <c r="FC69" s="88"/>
      <c r="FD69" s="88"/>
      <c r="FE69" s="88"/>
      <c r="FF69" s="88"/>
      <c r="FG69" s="88"/>
      <c r="FH69" s="88"/>
      <c r="FI69" s="88"/>
      <c r="FJ69" s="88"/>
      <c r="FK69" s="88"/>
      <c r="FL69" s="88"/>
      <c r="FM69" s="88"/>
      <c r="FN69" s="88"/>
      <c r="FO69" s="88"/>
      <c r="FP69" s="88"/>
      <c r="FQ69" s="88"/>
      <c r="FR69" s="88"/>
      <c r="FS69" s="88"/>
      <c r="FT69" s="88"/>
      <c r="FU69" s="88"/>
      <c r="FV69" s="88"/>
      <c r="FW69" s="89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00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2"/>
    </row>
    <row r="70" spans="1:382" ht="13.5" customHeight="1" x14ac:dyDescent="0.15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90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2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00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2"/>
    </row>
    <row r="71" spans="1:382" ht="13.5" customHeight="1" x14ac:dyDescent="0.15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00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2"/>
    </row>
    <row r="72" spans="1:382" ht="13.5" customHeight="1" x14ac:dyDescent="0.15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96" t="s">
        <v>34</v>
      </c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00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2"/>
    </row>
    <row r="73" spans="1:382" ht="13.5" customHeight="1" x14ac:dyDescent="0.15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00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2"/>
    </row>
    <row r="74" spans="1:382" ht="13.5" customHeight="1" x14ac:dyDescent="0.15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00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2"/>
    </row>
    <row r="75" spans="1:382" ht="13.5" customHeight="1" x14ac:dyDescent="0.15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00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2"/>
    </row>
    <row r="76" spans="1:382" ht="13.5" customHeight="1" x14ac:dyDescent="0.15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93" t="str">
        <f>データ!$B$11</f>
        <v>H27</v>
      </c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5"/>
      <c r="AG76" s="93" t="str">
        <f>データ!$C$11</f>
        <v>H28</v>
      </c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5"/>
      <c r="AV76" s="93" t="str">
        <f>データ!$D$11</f>
        <v>H29</v>
      </c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5"/>
      <c r="BK76" s="93" t="str">
        <f>データ!$E$11</f>
        <v>H30</v>
      </c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5"/>
      <c r="BZ76" s="93" t="str">
        <f>データ!$F$11</f>
        <v>R01</v>
      </c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5"/>
      <c r="CO76" s="4"/>
      <c r="CP76" s="4"/>
      <c r="CQ76" s="4"/>
      <c r="CR76" s="4"/>
      <c r="CS76" s="4"/>
      <c r="CT76" s="4"/>
      <c r="CU76" s="4"/>
      <c r="CV76" s="84">
        <f>データ!CN7</f>
        <v>6870</v>
      </c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  <c r="FL76" s="85"/>
      <c r="FM76" s="85"/>
      <c r="FN76" s="85"/>
      <c r="FO76" s="85"/>
      <c r="FP76" s="85"/>
      <c r="FQ76" s="85"/>
      <c r="FR76" s="85"/>
      <c r="FS76" s="85"/>
      <c r="FT76" s="85"/>
      <c r="FU76" s="85"/>
      <c r="FV76" s="85"/>
      <c r="FW76" s="86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93" t="str">
        <f>データ!$B$11</f>
        <v>H27</v>
      </c>
      <c r="GM76" s="94"/>
      <c r="GN76" s="94"/>
      <c r="GO76" s="94"/>
      <c r="GP76" s="94"/>
      <c r="GQ76" s="94"/>
      <c r="GR76" s="94"/>
      <c r="GS76" s="94"/>
      <c r="GT76" s="94"/>
      <c r="GU76" s="94"/>
      <c r="GV76" s="94"/>
      <c r="GW76" s="94"/>
      <c r="GX76" s="94"/>
      <c r="GY76" s="94"/>
      <c r="GZ76" s="95"/>
      <c r="HA76" s="93" t="str">
        <f>データ!$C$11</f>
        <v>H28</v>
      </c>
      <c r="HB76" s="94"/>
      <c r="HC76" s="94"/>
      <c r="HD76" s="94"/>
      <c r="HE76" s="94"/>
      <c r="HF76" s="94"/>
      <c r="HG76" s="94"/>
      <c r="HH76" s="94"/>
      <c r="HI76" s="94"/>
      <c r="HJ76" s="94"/>
      <c r="HK76" s="94"/>
      <c r="HL76" s="94"/>
      <c r="HM76" s="94"/>
      <c r="HN76" s="94"/>
      <c r="HO76" s="95"/>
      <c r="HP76" s="93" t="str">
        <f>データ!$D$11</f>
        <v>H29</v>
      </c>
      <c r="HQ76" s="94"/>
      <c r="HR76" s="94"/>
      <c r="HS76" s="94"/>
      <c r="HT76" s="94"/>
      <c r="HU76" s="94"/>
      <c r="HV76" s="94"/>
      <c r="HW76" s="94"/>
      <c r="HX76" s="94"/>
      <c r="HY76" s="94"/>
      <c r="HZ76" s="94"/>
      <c r="IA76" s="94"/>
      <c r="IB76" s="94"/>
      <c r="IC76" s="94"/>
      <c r="ID76" s="95"/>
      <c r="IE76" s="93" t="str">
        <f>データ!$E$11</f>
        <v>H30</v>
      </c>
      <c r="IF76" s="94"/>
      <c r="IG76" s="94"/>
      <c r="IH76" s="94"/>
      <c r="II76" s="94"/>
      <c r="IJ76" s="94"/>
      <c r="IK76" s="94"/>
      <c r="IL76" s="94"/>
      <c r="IM76" s="94"/>
      <c r="IN76" s="94"/>
      <c r="IO76" s="94"/>
      <c r="IP76" s="94"/>
      <c r="IQ76" s="94"/>
      <c r="IR76" s="94"/>
      <c r="IS76" s="95"/>
      <c r="IT76" s="93" t="str">
        <f>データ!$F$11</f>
        <v>R01</v>
      </c>
      <c r="IU76" s="94"/>
      <c r="IV76" s="94"/>
      <c r="IW76" s="94"/>
      <c r="IX76" s="94"/>
      <c r="IY76" s="94"/>
      <c r="IZ76" s="94"/>
      <c r="JA76" s="94"/>
      <c r="JB76" s="94"/>
      <c r="JC76" s="94"/>
      <c r="JD76" s="94"/>
      <c r="JE76" s="94"/>
      <c r="JF76" s="94"/>
      <c r="JG76" s="94"/>
      <c r="JH76" s="95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93" t="str">
        <f>データ!$B$11</f>
        <v>H27</v>
      </c>
      <c r="KB76" s="94"/>
      <c r="KC76" s="94"/>
      <c r="KD76" s="94"/>
      <c r="KE76" s="94"/>
      <c r="KF76" s="94"/>
      <c r="KG76" s="94"/>
      <c r="KH76" s="94"/>
      <c r="KI76" s="94"/>
      <c r="KJ76" s="94"/>
      <c r="KK76" s="94"/>
      <c r="KL76" s="94"/>
      <c r="KM76" s="94"/>
      <c r="KN76" s="94"/>
      <c r="KO76" s="95"/>
      <c r="KP76" s="93" t="str">
        <f>データ!$C$11</f>
        <v>H28</v>
      </c>
      <c r="KQ76" s="94"/>
      <c r="KR76" s="94"/>
      <c r="KS76" s="94"/>
      <c r="KT76" s="94"/>
      <c r="KU76" s="94"/>
      <c r="KV76" s="94"/>
      <c r="KW76" s="94"/>
      <c r="KX76" s="94"/>
      <c r="KY76" s="94"/>
      <c r="KZ76" s="94"/>
      <c r="LA76" s="94"/>
      <c r="LB76" s="94"/>
      <c r="LC76" s="94"/>
      <c r="LD76" s="95"/>
      <c r="LE76" s="93" t="str">
        <f>データ!$D$11</f>
        <v>H29</v>
      </c>
      <c r="LF76" s="94"/>
      <c r="LG76" s="94"/>
      <c r="LH76" s="94"/>
      <c r="LI76" s="94"/>
      <c r="LJ76" s="94"/>
      <c r="LK76" s="94"/>
      <c r="LL76" s="94"/>
      <c r="LM76" s="94"/>
      <c r="LN76" s="94"/>
      <c r="LO76" s="94"/>
      <c r="LP76" s="94"/>
      <c r="LQ76" s="94"/>
      <c r="LR76" s="94"/>
      <c r="LS76" s="95"/>
      <c r="LT76" s="93" t="str">
        <f>データ!$E$11</f>
        <v>H30</v>
      </c>
      <c r="LU76" s="94"/>
      <c r="LV76" s="94"/>
      <c r="LW76" s="94"/>
      <c r="LX76" s="94"/>
      <c r="LY76" s="94"/>
      <c r="LZ76" s="94"/>
      <c r="MA76" s="94"/>
      <c r="MB76" s="94"/>
      <c r="MC76" s="94"/>
      <c r="MD76" s="94"/>
      <c r="ME76" s="94"/>
      <c r="MF76" s="94"/>
      <c r="MG76" s="94"/>
      <c r="MH76" s="95"/>
      <c r="MI76" s="93" t="str">
        <f>データ!$F$11</f>
        <v>R01</v>
      </c>
      <c r="MJ76" s="94"/>
      <c r="MK76" s="94"/>
      <c r="ML76" s="94"/>
      <c r="MM76" s="94"/>
      <c r="MN76" s="94"/>
      <c r="MO76" s="94"/>
      <c r="MP76" s="94"/>
      <c r="MQ76" s="94"/>
      <c r="MR76" s="94"/>
      <c r="MS76" s="94"/>
      <c r="MT76" s="94"/>
      <c r="MU76" s="94"/>
      <c r="MV76" s="94"/>
      <c r="MW76" s="95"/>
      <c r="MX76" s="4"/>
      <c r="MY76" s="4"/>
      <c r="MZ76" s="4"/>
      <c r="NA76" s="4"/>
      <c r="NB76" s="4"/>
      <c r="NC76" s="44"/>
      <c r="ND76" s="100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2"/>
    </row>
    <row r="77" spans="1:382" ht="13.5" customHeight="1" x14ac:dyDescent="0.15">
      <c r="A77" s="2"/>
      <c r="B77" s="22"/>
      <c r="C77" s="4"/>
      <c r="D77" s="4"/>
      <c r="E77" s="4"/>
      <c r="F77" s="4"/>
      <c r="I77" s="83" t="s">
        <v>27</v>
      </c>
      <c r="J77" s="83"/>
      <c r="K77" s="83"/>
      <c r="L77" s="83"/>
      <c r="M77" s="83"/>
      <c r="N77" s="83"/>
      <c r="O77" s="83"/>
      <c r="P77" s="83"/>
      <c r="Q77" s="83"/>
      <c r="R77" s="80" t="str">
        <f>データ!CB7</f>
        <v xml:space="preserve"> 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  <c r="AG77" s="80" t="str">
        <f>データ!CC7</f>
        <v xml:space="preserve"> </v>
      </c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2"/>
      <c r="AV77" s="80" t="str">
        <f>データ!CD7</f>
        <v xml:space="preserve"> </v>
      </c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2"/>
      <c r="BK77" s="80" t="str">
        <f>データ!CE7</f>
        <v xml:space="preserve"> </v>
      </c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2"/>
      <c r="BZ77" s="80" t="str">
        <f>データ!CF7</f>
        <v xml:space="preserve"> </v>
      </c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2"/>
      <c r="CO77" s="4"/>
      <c r="CP77" s="4"/>
      <c r="CQ77" s="4"/>
      <c r="CR77" s="4"/>
      <c r="CS77" s="4"/>
      <c r="CT77" s="4"/>
      <c r="CU77" s="4"/>
      <c r="CV77" s="87"/>
      <c r="CW77" s="88"/>
      <c r="CX77" s="88"/>
      <c r="CY77" s="88"/>
      <c r="CZ77" s="88"/>
      <c r="DA77" s="88"/>
      <c r="DB77" s="88"/>
      <c r="DC77" s="88"/>
      <c r="DD77" s="88"/>
      <c r="DE77" s="88"/>
      <c r="DF77" s="88"/>
      <c r="DG77" s="88"/>
      <c r="DH77" s="88"/>
      <c r="DI77" s="88"/>
      <c r="DJ77" s="88"/>
      <c r="DK77" s="88"/>
      <c r="DL77" s="88"/>
      <c r="DM77" s="88"/>
      <c r="DN77" s="88"/>
      <c r="DO77" s="88"/>
      <c r="DP77" s="88"/>
      <c r="DQ77" s="88"/>
      <c r="DR77" s="88"/>
      <c r="DS77" s="88"/>
      <c r="DT77" s="88"/>
      <c r="DU77" s="88"/>
      <c r="DV77" s="88"/>
      <c r="DW77" s="88"/>
      <c r="DX77" s="88"/>
      <c r="DY77" s="88"/>
      <c r="DZ77" s="88"/>
      <c r="EA77" s="88"/>
      <c r="EB77" s="88"/>
      <c r="EC77" s="88"/>
      <c r="ED77" s="88"/>
      <c r="EE77" s="88"/>
      <c r="EF77" s="88"/>
      <c r="EG77" s="88"/>
      <c r="EH77" s="88"/>
      <c r="EI77" s="88"/>
      <c r="EJ77" s="88"/>
      <c r="EK77" s="88"/>
      <c r="EL77" s="88"/>
      <c r="EM77" s="88"/>
      <c r="EN77" s="88"/>
      <c r="EO77" s="88"/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88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88"/>
      <c r="FQ77" s="88"/>
      <c r="FR77" s="88"/>
      <c r="FS77" s="88"/>
      <c r="FT77" s="88"/>
      <c r="FU77" s="88"/>
      <c r="FV77" s="88"/>
      <c r="FW77" s="89"/>
      <c r="FY77" s="4"/>
      <c r="FZ77" s="4"/>
      <c r="GA77" s="4"/>
      <c r="GB77" s="4"/>
      <c r="GC77" s="83" t="s">
        <v>27</v>
      </c>
      <c r="GD77" s="83"/>
      <c r="GE77" s="83"/>
      <c r="GF77" s="83"/>
      <c r="GG77" s="83"/>
      <c r="GH77" s="83"/>
      <c r="GI77" s="83"/>
      <c r="GJ77" s="83"/>
      <c r="GK77" s="83"/>
      <c r="GL77" s="80" t="str">
        <f>データ!CO7</f>
        <v xml:space="preserve"> </v>
      </c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2"/>
      <c r="HA77" s="80" t="str">
        <f>データ!CP7</f>
        <v xml:space="preserve"> </v>
      </c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2"/>
      <c r="HP77" s="80" t="str">
        <f>データ!CQ7</f>
        <v xml:space="preserve"> </v>
      </c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2"/>
      <c r="IE77" s="80" t="str">
        <f>データ!CR7</f>
        <v xml:space="preserve"> </v>
      </c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2"/>
      <c r="IT77" s="80" t="str">
        <f>データ!CS7</f>
        <v xml:space="preserve"> </v>
      </c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2"/>
      <c r="JL77" s="4"/>
      <c r="JM77" s="4"/>
      <c r="JN77" s="4"/>
      <c r="JO77" s="4"/>
      <c r="JP77" s="4"/>
      <c r="JQ77" s="4"/>
      <c r="JR77" s="83" t="s">
        <v>27</v>
      </c>
      <c r="JS77" s="83"/>
      <c r="JT77" s="83"/>
      <c r="JU77" s="83"/>
      <c r="JV77" s="83"/>
      <c r="JW77" s="83"/>
      <c r="JX77" s="83"/>
      <c r="JY77" s="83"/>
      <c r="JZ77" s="83"/>
      <c r="KA77" s="80">
        <f>データ!CZ7</f>
        <v>0</v>
      </c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2"/>
      <c r="KP77" s="80">
        <f>データ!DA7</f>
        <v>0</v>
      </c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2"/>
      <c r="LE77" s="80">
        <f>データ!DB7</f>
        <v>0</v>
      </c>
      <c r="LF77" s="81"/>
      <c r="LG77" s="81"/>
      <c r="LH77" s="81"/>
      <c r="LI77" s="81"/>
      <c r="LJ77" s="81"/>
      <c r="LK77" s="81"/>
      <c r="LL77" s="81"/>
      <c r="LM77" s="81"/>
      <c r="LN77" s="81"/>
      <c r="LO77" s="81"/>
      <c r="LP77" s="81"/>
      <c r="LQ77" s="81"/>
      <c r="LR77" s="81"/>
      <c r="LS77" s="82"/>
      <c r="LT77" s="80">
        <f>データ!DC7</f>
        <v>0</v>
      </c>
      <c r="LU77" s="81"/>
      <c r="LV77" s="81"/>
      <c r="LW77" s="81"/>
      <c r="LX77" s="81"/>
      <c r="LY77" s="81"/>
      <c r="LZ77" s="81"/>
      <c r="MA77" s="81"/>
      <c r="MB77" s="81"/>
      <c r="MC77" s="81"/>
      <c r="MD77" s="81"/>
      <c r="ME77" s="81"/>
      <c r="MF77" s="81"/>
      <c r="MG77" s="81"/>
      <c r="MH77" s="82"/>
      <c r="MI77" s="80">
        <f>データ!DD7</f>
        <v>0</v>
      </c>
      <c r="MJ77" s="81"/>
      <c r="MK77" s="81"/>
      <c r="ML77" s="81"/>
      <c r="MM77" s="81"/>
      <c r="MN77" s="81"/>
      <c r="MO77" s="81"/>
      <c r="MP77" s="81"/>
      <c r="MQ77" s="81"/>
      <c r="MR77" s="81"/>
      <c r="MS77" s="81"/>
      <c r="MT77" s="81"/>
      <c r="MU77" s="81"/>
      <c r="MV77" s="81"/>
      <c r="MW77" s="82"/>
      <c r="MX77" s="4"/>
      <c r="MY77" s="4"/>
      <c r="MZ77" s="4"/>
      <c r="NA77" s="4"/>
      <c r="NB77" s="4"/>
      <c r="NC77" s="44"/>
      <c r="ND77" s="100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2"/>
    </row>
    <row r="78" spans="1:382" ht="13.5" customHeight="1" x14ac:dyDescent="0.15">
      <c r="A78" s="2"/>
      <c r="B78" s="22"/>
      <c r="C78" s="4"/>
      <c r="D78" s="4"/>
      <c r="E78" s="4"/>
      <c r="F78" s="4"/>
      <c r="I78" s="83" t="s">
        <v>29</v>
      </c>
      <c r="J78" s="83"/>
      <c r="K78" s="83"/>
      <c r="L78" s="83"/>
      <c r="M78" s="83"/>
      <c r="N78" s="83"/>
      <c r="O78" s="83"/>
      <c r="P78" s="83"/>
      <c r="Q78" s="83"/>
      <c r="R78" s="80" t="str">
        <f>データ!CG7</f>
        <v xml:space="preserve"> </v>
      </c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  <c r="AG78" s="80" t="str">
        <f>データ!CH7</f>
        <v xml:space="preserve"> </v>
      </c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2"/>
      <c r="AV78" s="80" t="str">
        <f>データ!CI7</f>
        <v xml:space="preserve"> </v>
      </c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2"/>
      <c r="BK78" s="80" t="str">
        <f>データ!CJ7</f>
        <v xml:space="preserve"> </v>
      </c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2"/>
      <c r="BZ78" s="80" t="str">
        <f>データ!CK7</f>
        <v xml:space="preserve"> 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2"/>
      <c r="CO78" s="4"/>
      <c r="CP78" s="4"/>
      <c r="CQ78" s="4"/>
      <c r="CR78" s="4"/>
      <c r="CS78" s="4"/>
      <c r="CT78" s="4"/>
      <c r="CU78" s="4"/>
      <c r="CV78" s="87"/>
      <c r="CW78" s="88"/>
      <c r="CX78" s="88"/>
      <c r="CY78" s="88"/>
      <c r="CZ78" s="88"/>
      <c r="DA78" s="88"/>
      <c r="DB78" s="88"/>
      <c r="DC78" s="88"/>
      <c r="DD78" s="88"/>
      <c r="DE78" s="88"/>
      <c r="DF78" s="88"/>
      <c r="DG78" s="88"/>
      <c r="DH78" s="88"/>
      <c r="DI78" s="88"/>
      <c r="DJ78" s="88"/>
      <c r="DK78" s="88"/>
      <c r="DL78" s="88"/>
      <c r="DM78" s="88"/>
      <c r="DN78" s="88"/>
      <c r="DO78" s="88"/>
      <c r="DP78" s="88"/>
      <c r="DQ78" s="88"/>
      <c r="DR78" s="88"/>
      <c r="DS78" s="88"/>
      <c r="DT78" s="88"/>
      <c r="DU78" s="88"/>
      <c r="DV78" s="88"/>
      <c r="DW78" s="88"/>
      <c r="DX78" s="88"/>
      <c r="DY78" s="88"/>
      <c r="DZ78" s="88"/>
      <c r="EA78" s="88"/>
      <c r="EB78" s="88"/>
      <c r="EC78" s="88"/>
      <c r="ED78" s="88"/>
      <c r="EE78" s="88"/>
      <c r="EF78" s="88"/>
      <c r="EG78" s="88"/>
      <c r="EH78" s="88"/>
      <c r="EI78" s="88"/>
      <c r="EJ78" s="88"/>
      <c r="EK78" s="88"/>
      <c r="EL78" s="88"/>
      <c r="EM78" s="88"/>
      <c r="EN78" s="88"/>
      <c r="EO78" s="88"/>
      <c r="EP78" s="88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/>
      <c r="FC78" s="88"/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8"/>
      <c r="FW78" s="89"/>
      <c r="FY78" s="4"/>
      <c r="FZ78" s="4"/>
      <c r="GA78" s="4"/>
      <c r="GB78" s="4"/>
      <c r="GC78" s="83" t="s">
        <v>29</v>
      </c>
      <c r="GD78" s="83"/>
      <c r="GE78" s="83"/>
      <c r="GF78" s="83"/>
      <c r="GG78" s="83"/>
      <c r="GH78" s="83"/>
      <c r="GI78" s="83"/>
      <c r="GJ78" s="83"/>
      <c r="GK78" s="83"/>
      <c r="GL78" s="80" t="str">
        <f>データ!CT7</f>
        <v xml:space="preserve"> </v>
      </c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2"/>
      <c r="HA78" s="80" t="str">
        <f>データ!CU7</f>
        <v xml:space="preserve"> </v>
      </c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2"/>
      <c r="HP78" s="80" t="str">
        <f>データ!CV7</f>
        <v xml:space="preserve"> </v>
      </c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2"/>
      <c r="IE78" s="80" t="str">
        <f>データ!CW7</f>
        <v xml:space="preserve"> </v>
      </c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2"/>
      <c r="IT78" s="80" t="str">
        <f>データ!CX7</f>
        <v xml:space="preserve"> </v>
      </c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2"/>
      <c r="JL78" s="4"/>
      <c r="JM78" s="4"/>
      <c r="JN78" s="4"/>
      <c r="JO78" s="4"/>
      <c r="JP78" s="4"/>
      <c r="JQ78" s="4"/>
      <c r="JR78" s="83" t="s">
        <v>29</v>
      </c>
      <c r="JS78" s="83"/>
      <c r="JT78" s="83"/>
      <c r="JU78" s="83"/>
      <c r="JV78" s="83"/>
      <c r="JW78" s="83"/>
      <c r="JX78" s="83"/>
      <c r="JY78" s="83"/>
      <c r="JZ78" s="83"/>
      <c r="KA78" s="80">
        <f>データ!DE7</f>
        <v>70.5</v>
      </c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2"/>
      <c r="KP78" s="80">
        <f>データ!DF7</f>
        <v>59.2</v>
      </c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2"/>
      <c r="LE78" s="80">
        <f>データ!DG7</f>
        <v>62.4</v>
      </c>
      <c r="LF78" s="81"/>
      <c r="LG78" s="81"/>
      <c r="LH78" s="81"/>
      <c r="LI78" s="81"/>
      <c r="LJ78" s="81"/>
      <c r="LK78" s="81"/>
      <c r="LL78" s="81"/>
      <c r="LM78" s="81"/>
      <c r="LN78" s="81"/>
      <c r="LO78" s="81"/>
      <c r="LP78" s="81"/>
      <c r="LQ78" s="81"/>
      <c r="LR78" s="81"/>
      <c r="LS78" s="82"/>
      <c r="LT78" s="80">
        <f>データ!DH7</f>
        <v>83.1</v>
      </c>
      <c r="LU78" s="81"/>
      <c r="LV78" s="81"/>
      <c r="LW78" s="81"/>
      <c r="LX78" s="81"/>
      <c r="LY78" s="81"/>
      <c r="LZ78" s="81"/>
      <c r="MA78" s="81"/>
      <c r="MB78" s="81"/>
      <c r="MC78" s="81"/>
      <c r="MD78" s="81"/>
      <c r="ME78" s="81"/>
      <c r="MF78" s="81"/>
      <c r="MG78" s="81"/>
      <c r="MH78" s="82"/>
      <c r="MI78" s="80">
        <f>データ!DI7</f>
        <v>54.7</v>
      </c>
      <c r="MJ78" s="81"/>
      <c r="MK78" s="81"/>
      <c r="ML78" s="81"/>
      <c r="MM78" s="81"/>
      <c r="MN78" s="81"/>
      <c r="MO78" s="81"/>
      <c r="MP78" s="81"/>
      <c r="MQ78" s="81"/>
      <c r="MR78" s="81"/>
      <c r="MS78" s="81"/>
      <c r="MT78" s="81"/>
      <c r="MU78" s="81"/>
      <c r="MV78" s="81"/>
      <c r="MW78" s="82"/>
      <c r="MX78" s="4"/>
      <c r="MY78" s="4"/>
      <c r="MZ78" s="4"/>
      <c r="NA78" s="4"/>
      <c r="NB78" s="4"/>
      <c r="NC78" s="44"/>
      <c r="ND78" s="100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2"/>
    </row>
    <row r="79" spans="1:382" ht="13.5" customHeight="1" x14ac:dyDescent="0.15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90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2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00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2"/>
    </row>
    <row r="80" spans="1:382" ht="13.5" customHeight="1" x14ac:dyDescent="0.15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00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2"/>
    </row>
    <row r="81" spans="1:382" ht="13.5" customHeight="1" x14ac:dyDescent="0.15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00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2"/>
    </row>
    <row r="82" spans="1:382" ht="13.5" customHeight="1" x14ac:dyDescent="0.15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03"/>
      <c r="NE82" s="104"/>
      <c r="NF82" s="104"/>
      <c r="NG82" s="104"/>
      <c r="NH82" s="104"/>
      <c r="NI82" s="104"/>
      <c r="NJ82" s="104"/>
      <c r="NK82" s="104"/>
      <c r="NL82" s="104"/>
      <c r="NM82" s="104"/>
      <c r="NN82" s="104"/>
      <c r="NO82" s="104"/>
      <c r="NP82" s="104"/>
      <c r="NQ82" s="104"/>
      <c r="NR82" s="105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15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15">
      <c r="B88" s="45" t="str">
        <f>データ!AI6</f>
        <v>【619.1】</v>
      </c>
      <c r="C88" s="46" t="str">
        <f>データ!AT6</f>
        <v>【2.3】</v>
      </c>
      <c r="D88" s="46" t="str">
        <f>データ!BE6</f>
        <v>【17】</v>
      </c>
      <c r="E88" s="46" t="str">
        <f>データ!DU6</f>
        <v>【205.9】</v>
      </c>
      <c r="F88" s="46" t="str">
        <f>データ!BP6</f>
        <v>【20.8】</v>
      </c>
      <c r="G88" s="46" t="str">
        <f>データ!CA6</f>
        <v>【14,290】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【425.4】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QxojUzMbndTO4zqN8YcSjT8sO3RQJJ7SOKQRwR4JETSGxeEx0++tpzqgINSpuUhuFBOmnILKRr35MvuvqN3BKg==" saltValue="PJmIdbpilsa4JGHaI7gJjA==" spinCount="100000" sheet="1" objects="1" scenarios="1" formatCells="0" formatColumns="0" formatRows="0"/>
  <mergeCells count="204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E76:IS76"/>
    <mergeCell ref="IT76:JH76"/>
    <mergeCell ref="IT77:JH77"/>
    <mergeCell ref="LE77:LS77"/>
    <mergeCell ref="LT77:MH77"/>
    <mergeCell ref="MI77:MW77"/>
    <mergeCell ref="IE77:IS77"/>
    <mergeCell ref="JR77:JZ77"/>
    <mergeCell ref="KA77:KO77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GC78:GK78"/>
    <mergeCell ref="GL78:GZ78"/>
    <mergeCell ref="HA78:HO78"/>
    <mergeCell ref="BZ77:CN77"/>
    <mergeCell ref="GC77:GK77"/>
    <mergeCell ref="GL77:GZ77"/>
    <mergeCell ref="HA77:HO77"/>
    <mergeCell ref="HP77:ID77"/>
    <mergeCell ref="I78:Q78"/>
    <mergeCell ref="R78:AF78"/>
    <mergeCell ref="AG78:AU78"/>
    <mergeCell ref="AV78:BJ78"/>
    <mergeCell ref="BK78:BY78"/>
    <mergeCell ref="BZ78:CN78"/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RowHeight="13.5" x14ac:dyDescent="0.15"/>
  <cols>
    <col min="1" max="1" width="14.625" customWidth="1"/>
    <col min="2" max="90" width="11.875" customWidth="1"/>
    <col min="91" max="92" width="15.375" customWidth="1"/>
    <col min="93" max="125" width="11.875" customWidth="1"/>
  </cols>
  <sheetData>
    <row r="1" spans="1:125" x14ac:dyDescent="0.15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15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15" customHeight="1" x14ac:dyDescent="0.15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3" t="s">
        <v>58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15">
      <c r="A4" s="49" t="s">
        <v>62</v>
      </c>
      <c r="B4" s="57"/>
      <c r="C4" s="57"/>
      <c r="D4" s="57"/>
      <c r="E4" s="57"/>
      <c r="F4" s="57"/>
      <c r="G4" s="57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63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64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65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66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67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68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69</v>
      </c>
      <c r="CN4" s="149" t="s">
        <v>70</v>
      </c>
      <c r="CO4" s="140" t="s">
        <v>71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72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73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89</v>
      </c>
      <c r="AK5" s="59" t="s">
        <v>100</v>
      </c>
      <c r="AL5" s="59" t="s">
        <v>101</v>
      </c>
      <c r="AM5" s="59" t="s">
        <v>92</v>
      </c>
      <c r="AN5" s="59" t="s">
        <v>102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89</v>
      </c>
      <c r="AV5" s="59" t="s">
        <v>90</v>
      </c>
      <c r="AW5" s="59" t="s">
        <v>103</v>
      </c>
      <c r="AX5" s="59" t="s">
        <v>92</v>
      </c>
      <c r="AY5" s="59" t="s">
        <v>93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89</v>
      </c>
      <c r="BG5" s="59" t="s">
        <v>104</v>
      </c>
      <c r="BH5" s="59" t="s">
        <v>91</v>
      </c>
      <c r="BI5" s="59" t="s">
        <v>105</v>
      </c>
      <c r="BJ5" s="59" t="s">
        <v>93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89</v>
      </c>
      <c r="BR5" s="59" t="s">
        <v>106</v>
      </c>
      <c r="BS5" s="59" t="s">
        <v>103</v>
      </c>
      <c r="BT5" s="59" t="s">
        <v>92</v>
      </c>
      <c r="BU5" s="59" t="s">
        <v>102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107</v>
      </c>
      <c r="CC5" s="59" t="s">
        <v>90</v>
      </c>
      <c r="CD5" s="59" t="s">
        <v>91</v>
      </c>
      <c r="CE5" s="59" t="s">
        <v>92</v>
      </c>
      <c r="CF5" s="59" t="s">
        <v>93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50"/>
      <c r="CN5" s="150"/>
      <c r="CO5" s="59" t="s">
        <v>89</v>
      </c>
      <c r="CP5" s="59" t="s">
        <v>90</v>
      </c>
      <c r="CQ5" s="59" t="s">
        <v>101</v>
      </c>
      <c r="CR5" s="59" t="s">
        <v>92</v>
      </c>
      <c r="CS5" s="59" t="s">
        <v>93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108</v>
      </c>
      <c r="DA5" s="59" t="s">
        <v>90</v>
      </c>
      <c r="DB5" s="59" t="s">
        <v>103</v>
      </c>
      <c r="DC5" s="59" t="s">
        <v>109</v>
      </c>
      <c r="DD5" s="59" t="s">
        <v>102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89</v>
      </c>
      <c r="DL5" s="59" t="s">
        <v>90</v>
      </c>
      <c r="DM5" s="59" t="s">
        <v>91</v>
      </c>
      <c r="DN5" s="59" t="s">
        <v>92</v>
      </c>
      <c r="DO5" s="59" t="s">
        <v>110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15">
      <c r="A6" s="49" t="s">
        <v>111</v>
      </c>
      <c r="B6" s="60">
        <f>B8</f>
        <v>2019</v>
      </c>
      <c r="C6" s="60">
        <f t="shared" ref="C6:X6" si="1">C8</f>
        <v>122254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1</v>
      </c>
      <c r="H6" s="60" t="str">
        <f>SUBSTITUTE(H8,"　","")</f>
        <v>千葉県君津市</v>
      </c>
      <c r="I6" s="60" t="str">
        <f t="shared" si="1"/>
        <v>坂田駐車場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Ａ３Ｂ１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都市計画駐車場</v>
      </c>
      <c r="Q6" s="62" t="str">
        <f t="shared" si="1"/>
        <v>広場式</v>
      </c>
      <c r="R6" s="63">
        <f t="shared" si="1"/>
        <v>41</v>
      </c>
      <c r="S6" s="62" t="str">
        <f t="shared" si="1"/>
        <v>駅</v>
      </c>
      <c r="T6" s="62" t="str">
        <f t="shared" si="1"/>
        <v>無</v>
      </c>
      <c r="U6" s="63">
        <f t="shared" si="1"/>
        <v>7429</v>
      </c>
      <c r="V6" s="63">
        <f t="shared" si="1"/>
        <v>250</v>
      </c>
      <c r="W6" s="63">
        <f t="shared" si="1"/>
        <v>100</v>
      </c>
      <c r="X6" s="62" t="str">
        <f t="shared" si="1"/>
        <v>利用料金制</v>
      </c>
      <c r="Y6" s="64">
        <f>IF(Y8="-",NA(),Y8)</f>
        <v>398</v>
      </c>
      <c r="Z6" s="64">
        <f t="shared" ref="Z6:AH6" si="2">IF(Z8="-",NA(),Z8)</f>
        <v>429</v>
      </c>
      <c r="AA6" s="64">
        <f t="shared" si="2"/>
        <v>381.9</v>
      </c>
      <c r="AB6" s="64">
        <f t="shared" si="2"/>
        <v>384.5</v>
      </c>
      <c r="AC6" s="64">
        <f t="shared" si="2"/>
        <v>1642.3</v>
      </c>
      <c r="AD6" s="64">
        <f t="shared" si="2"/>
        <v>419.4</v>
      </c>
      <c r="AE6" s="64">
        <f t="shared" si="2"/>
        <v>371</v>
      </c>
      <c r="AF6" s="64">
        <f t="shared" si="2"/>
        <v>509.2</v>
      </c>
      <c r="AG6" s="64">
        <f t="shared" si="2"/>
        <v>378.1</v>
      </c>
      <c r="AH6" s="64">
        <f t="shared" si="2"/>
        <v>756.6</v>
      </c>
      <c r="AI6" s="61" t="str">
        <f>IF(AI8="-","",IF(AI8="-","【-】","【"&amp;SUBSTITUTE(TEXT(AI8,"#,##0.0"),"-","△")&amp;"】"))</f>
        <v>【619.1】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3.2</v>
      </c>
      <c r="AP6" s="64">
        <f t="shared" si="3"/>
        <v>2.9</v>
      </c>
      <c r="AQ6" s="64">
        <f t="shared" si="3"/>
        <v>6</v>
      </c>
      <c r="AR6" s="64">
        <f t="shared" si="3"/>
        <v>3.8</v>
      </c>
      <c r="AS6" s="64">
        <f t="shared" si="3"/>
        <v>2</v>
      </c>
      <c r="AT6" s="61" t="str">
        <f>IF(AT8="-","",IF(AT8="-","【-】","【"&amp;SUBSTITUTE(TEXT(AT8,"#,##0.0"),"-","△")&amp;"】"))</f>
        <v>【2.3】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22</v>
      </c>
      <c r="BA6" s="65">
        <f t="shared" si="4"/>
        <v>16</v>
      </c>
      <c r="BB6" s="65">
        <f t="shared" si="4"/>
        <v>21</v>
      </c>
      <c r="BC6" s="65">
        <f t="shared" si="4"/>
        <v>17</v>
      </c>
      <c r="BD6" s="65">
        <f t="shared" si="4"/>
        <v>15</v>
      </c>
      <c r="BE6" s="63" t="str">
        <f>IF(BE8="-","",IF(BE8="-","【-】","【"&amp;SUBSTITUTE(TEXT(BE8,"#,##0"),"-","△")&amp;"】"))</f>
        <v>【17】</v>
      </c>
      <c r="BF6" s="64">
        <f>IF(BF8="-",NA(),BF8)</f>
        <v>74.900000000000006</v>
      </c>
      <c r="BG6" s="64">
        <f t="shared" ref="BG6:BO6" si="5">IF(BG8="-",NA(),BG8)</f>
        <v>76.7</v>
      </c>
      <c r="BH6" s="64">
        <f t="shared" si="5"/>
        <v>73.8</v>
      </c>
      <c r="BI6" s="64">
        <f t="shared" si="5"/>
        <v>74</v>
      </c>
      <c r="BJ6" s="64">
        <f t="shared" si="5"/>
        <v>94</v>
      </c>
      <c r="BK6" s="64">
        <f t="shared" si="5"/>
        <v>38.200000000000003</v>
      </c>
      <c r="BL6" s="64">
        <f t="shared" si="5"/>
        <v>34.6</v>
      </c>
      <c r="BM6" s="64">
        <f t="shared" si="5"/>
        <v>37.6</v>
      </c>
      <c r="BN6" s="64">
        <f t="shared" si="5"/>
        <v>30.2</v>
      </c>
      <c r="BO6" s="64">
        <f t="shared" si="5"/>
        <v>33.9</v>
      </c>
      <c r="BP6" s="61" t="str">
        <f>IF(BP8="-","",IF(BP8="-","【-】","【"&amp;SUBSTITUTE(TEXT(BP8,"#,##0.0"),"-","△")&amp;"】"))</f>
        <v>【20.8】</v>
      </c>
      <c r="BQ6" s="65">
        <f>IF(BQ8="-",NA(),BQ8)</f>
        <v>23747</v>
      </c>
      <c r="BR6" s="65">
        <f t="shared" ref="BR6:BZ6" si="6">IF(BR8="-",NA(),BR8)</f>
        <v>25748</v>
      </c>
      <c r="BS6" s="65">
        <f t="shared" si="6"/>
        <v>21526</v>
      </c>
      <c r="BT6" s="65">
        <f t="shared" si="6"/>
        <v>21900</v>
      </c>
      <c r="BU6" s="65">
        <f t="shared" si="6"/>
        <v>21531</v>
      </c>
      <c r="BV6" s="65">
        <f t="shared" si="6"/>
        <v>6967</v>
      </c>
      <c r="BW6" s="65">
        <f t="shared" si="6"/>
        <v>7138</v>
      </c>
      <c r="BX6" s="65">
        <f t="shared" si="6"/>
        <v>8131</v>
      </c>
      <c r="BY6" s="65">
        <f t="shared" si="6"/>
        <v>8076</v>
      </c>
      <c r="BZ6" s="65">
        <f t="shared" si="6"/>
        <v>8265</v>
      </c>
      <c r="CA6" s="63" t="str">
        <f>IF(CA8="-","",IF(CA8="-","【-】","【"&amp;SUBSTITUTE(TEXT(CA8,"#,##0"),"-","△")&amp;"】"))</f>
        <v>【14,290】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112</v>
      </c>
      <c r="CM6" s="63">
        <f t="shared" ref="CM6:CN6" si="7">CM8</f>
        <v>289742</v>
      </c>
      <c r="CN6" s="63">
        <f t="shared" si="7"/>
        <v>6870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113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0</v>
      </c>
      <c r="DD6" s="64">
        <f t="shared" si="8"/>
        <v>0</v>
      </c>
      <c r="DE6" s="64">
        <f t="shared" si="8"/>
        <v>70.5</v>
      </c>
      <c r="DF6" s="64">
        <f t="shared" si="8"/>
        <v>59.2</v>
      </c>
      <c r="DG6" s="64">
        <f t="shared" si="8"/>
        <v>62.4</v>
      </c>
      <c r="DH6" s="64">
        <f t="shared" si="8"/>
        <v>83.1</v>
      </c>
      <c r="DI6" s="64">
        <f t="shared" si="8"/>
        <v>54.7</v>
      </c>
      <c r="DJ6" s="61" t="str">
        <f>IF(DJ8="-","",IF(DJ8="-","【-】","【"&amp;SUBSTITUTE(TEXT(DJ8,"#,##0.0"),"-","△")&amp;"】"))</f>
        <v>【425.4】</v>
      </c>
      <c r="DK6" s="64">
        <f>IF(DK8="-",NA(),DK8)</f>
        <v>89.2</v>
      </c>
      <c r="DL6" s="64">
        <f t="shared" ref="DL6:DT6" si="9">IF(DL8="-",NA(),DL8)</f>
        <v>93.2</v>
      </c>
      <c r="DM6" s="64">
        <f t="shared" si="9"/>
        <v>88.8</v>
      </c>
      <c r="DN6" s="64">
        <f t="shared" si="9"/>
        <v>89.2</v>
      </c>
      <c r="DO6" s="64">
        <f t="shared" si="9"/>
        <v>83.6</v>
      </c>
      <c r="DP6" s="64">
        <f t="shared" si="9"/>
        <v>269</v>
      </c>
      <c r="DQ6" s="64">
        <f t="shared" si="9"/>
        <v>276.60000000000002</v>
      </c>
      <c r="DR6" s="64">
        <f t="shared" si="9"/>
        <v>274.8</v>
      </c>
      <c r="DS6" s="64">
        <f t="shared" si="9"/>
        <v>275.5</v>
      </c>
      <c r="DT6" s="64">
        <f t="shared" si="9"/>
        <v>289.2</v>
      </c>
      <c r="DU6" s="61" t="str">
        <f>IF(DU8="-","",IF(DU8="-","【-】","【"&amp;SUBSTITUTE(TEXT(DU8,"#,##0.0"),"-","△")&amp;"】"))</f>
        <v>【205.9】</v>
      </c>
    </row>
    <row r="7" spans="1:125" s="66" customFormat="1" x14ac:dyDescent="0.15">
      <c r="A7" s="49" t="s">
        <v>114</v>
      </c>
      <c r="B7" s="60">
        <f t="shared" ref="B7:X7" si="10">B8</f>
        <v>2019</v>
      </c>
      <c r="C7" s="60">
        <f t="shared" si="10"/>
        <v>122254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1</v>
      </c>
      <c r="H7" s="60" t="str">
        <f t="shared" si="10"/>
        <v>千葉県　君津市</v>
      </c>
      <c r="I7" s="60" t="str">
        <f t="shared" si="10"/>
        <v>坂田駐車場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Ａ３Ｂ１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都市計画駐車場</v>
      </c>
      <c r="Q7" s="62" t="str">
        <f t="shared" si="10"/>
        <v>広場式</v>
      </c>
      <c r="R7" s="63">
        <f t="shared" si="10"/>
        <v>41</v>
      </c>
      <c r="S7" s="62" t="str">
        <f t="shared" si="10"/>
        <v>駅</v>
      </c>
      <c r="T7" s="62" t="str">
        <f t="shared" si="10"/>
        <v>無</v>
      </c>
      <c r="U7" s="63">
        <f t="shared" si="10"/>
        <v>7429</v>
      </c>
      <c r="V7" s="63">
        <f t="shared" si="10"/>
        <v>250</v>
      </c>
      <c r="W7" s="63">
        <f t="shared" si="10"/>
        <v>100</v>
      </c>
      <c r="X7" s="62" t="str">
        <f t="shared" si="10"/>
        <v>利用料金制</v>
      </c>
      <c r="Y7" s="64">
        <f>Y8</f>
        <v>398</v>
      </c>
      <c r="Z7" s="64">
        <f t="shared" ref="Z7:AH7" si="11">Z8</f>
        <v>429</v>
      </c>
      <c r="AA7" s="64">
        <f t="shared" si="11"/>
        <v>381.9</v>
      </c>
      <c r="AB7" s="64">
        <f t="shared" si="11"/>
        <v>384.5</v>
      </c>
      <c r="AC7" s="64">
        <f t="shared" si="11"/>
        <v>1642.3</v>
      </c>
      <c r="AD7" s="64">
        <f t="shared" si="11"/>
        <v>419.4</v>
      </c>
      <c r="AE7" s="64">
        <f t="shared" si="11"/>
        <v>371</v>
      </c>
      <c r="AF7" s="64">
        <f t="shared" si="11"/>
        <v>509.2</v>
      </c>
      <c r="AG7" s="64">
        <f t="shared" si="11"/>
        <v>378.1</v>
      </c>
      <c r="AH7" s="64">
        <f t="shared" si="11"/>
        <v>756.6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3.2</v>
      </c>
      <c r="AP7" s="64">
        <f t="shared" si="12"/>
        <v>2.9</v>
      </c>
      <c r="AQ7" s="64">
        <f t="shared" si="12"/>
        <v>6</v>
      </c>
      <c r="AR7" s="64">
        <f t="shared" si="12"/>
        <v>3.8</v>
      </c>
      <c r="AS7" s="64">
        <f t="shared" si="12"/>
        <v>2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22</v>
      </c>
      <c r="BA7" s="65">
        <f t="shared" si="13"/>
        <v>16</v>
      </c>
      <c r="BB7" s="65">
        <f t="shared" si="13"/>
        <v>21</v>
      </c>
      <c r="BC7" s="65">
        <f t="shared" si="13"/>
        <v>17</v>
      </c>
      <c r="BD7" s="65">
        <f t="shared" si="13"/>
        <v>15</v>
      </c>
      <c r="BE7" s="63"/>
      <c r="BF7" s="64">
        <f>BF8</f>
        <v>74.900000000000006</v>
      </c>
      <c r="BG7" s="64">
        <f t="shared" ref="BG7:BO7" si="14">BG8</f>
        <v>76.7</v>
      </c>
      <c r="BH7" s="64">
        <f t="shared" si="14"/>
        <v>73.8</v>
      </c>
      <c r="BI7" s="64">
        <f t="shared" si="14"/>
        <v>74</v>
      </c>
      <c r="BJ7" s="64">
        <f t="shared" si="14"/>
        <v>94</v>
      </c>
      <c r="BK7" s="64">
        <f t="shared" si="14"/>
        <v>38.200000000000003</v>
      </c>
      <c r="BL7" s="64">
        <f t="shared" si="14"/>
        <v>34.6</v>
      </c>
      <c r="BM7" s="64">
        <f t="shared" si="14"/>
        <v>37.6</v>
      </c>
      <c r="BN7" s="64">
        <f t="shared" si="14"/>
        <v>30.2</v>
      </c>
      <c r="BO7" s="64">
        <f t="shared" si="14"/>
        <v>33.9</v>
      </c>
      <c r="BP7" s="61"/>
      <c r="BQ7" s="65">
        <f>BQ8</f>
        <v>23747</v>
      </c>
      <c r="BR7" s="65">
        <f t="shared" ref="BR7:BZ7" si="15">BR8</f>
        <v>25748</v>
      </c>
      <c r="BS7" s="65">
        <f t="shared" si="15"/>
        <v>21526</v>
      </c>
      <c r="BT7" s="65">
        <f t="shared" si="15"/>
        <v>21900</v>
      </c>
      <c r="BU7" s="65">
        <f t="shared" si="15"/>
        <v>21531</v>
      </c>
      <c r="BV7" s="65">
        <f t="shared" si="15"/>
        <v>6967</v>
      </c>
      <c r="BW7" s="65">
        <f t="shared" si="15"/>
        <v>7138</v>
      </c>
      <c r="BX7" s="65">
        <f t="shared" si="15"/>
        <v>8131</v>
      </c>
      <c r="BY7" s="65">
        <f t="shared" si="15"/>
        <v>8076</v>
      </c>
      <c r="BZ7" s="65">
        <f t="shared" si="15"/>
        <v>8265</v>
      </c>
      <c r="CA7" s="63"/>
      <c r="CB7" s="64" t="s">
        <v>115</v>
      </c>
      <c r="CC7" s="64" t="s">
        <v>115</v>
      </c>
      <c r="CD7" s="64" t="s">
        <v>115</v>
      </c>
      <c r="CE7" s="64" t="s">
        <v>115</v>
      </c>
      <c r="CF7" s="64" t="s">
        <v>115</v>
      </c>
      <c r="CG7" s="64" t="s">
        <v>115</v>
      </c>
      <c r="CH7" s="64" t="s">
        <v>115</v>
      </c>
      <c r="CI7" s="64" t="s">
        <v>115</v>
      </c>
      <c r="CJ7" s="64" t="s">
        <v>115</v>
      </c>
      <c r="CK7" s="64" t="s">
        <v>112</v>
      </c>
      <c r="CL7" s="61"/>
      <c r="CM7" s="63">
        <f>CM8</f>
        <v>289742</v>
      </c>
      <c r="CN7" s="63">
        <f>CN8</f>
        <v>6870</v>
      </c>
      <c r="CO7" s="64" t="s">
        <v>115</v>
      </c>
      <c r="CP7" s="64" t="s">
        <v>115</v>
      </c>
      <c r="CQ7" s="64" t="s">
        <v>115</v>
      </c>
      <c r="CR7" s="64" t="s">
        <v>115</v>
      </c>
      <c r="CS7" s="64" t="s">
        <v>115</v>
      </c>
      <c r="CT7" s="64" t="s">
        <v>115</v>
      </c>
      <c r="CU7" s="64" t="s">
        <v>115</v>
      </c>
      <c r="CV7" s="64" t="s">
        <v>115</v>
      </c>
      <c r="CW7" s="64" t="s">
        <v>115</v>
      </c>
      <c r="CX7" s="64" t="s">
        <v>112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0</v>
      </c>
      <c r="DD7" s="64">
        <f t="shared" si="16"/>
        <v>0</v>
      </c>
      <c r="DE7" s="64">
        <f t="shared" si="16"/>
        <v>70.5</v>
      </c>
      <c r="DF7" s="64">
        <f t="shared" si="16"/>
        <v>59.2</v>
      </c>
      <c r="DG7" s="64">
        <f t="shared" si="16"/>
        <v>62.4</v>
      </c>
      <c r="DH7" s="64">
        <f t="shared" si="16"/>
        <v>83.1</v>
      </c>
      <c r="DI7" s="64">
        <f t="shared" si="16"/>
        <v>54.7</v>
      </c>
      <c r="DJ7" s="61"/>
      <c r="DK7" s="64">
        <f>DK8</f>
        <v>89.2</v>
      </c>
      <c r="DL7" s="64">
        <f t="shared" ref="DL7:DT7" si="17">DL8</f>
        <v>93.2</v>
      </c>
      <c r="DM7" s="64">
        <f t="shared" si="17"/>
        <v>88.8</v>
      </c>
      <c r="DN7" s="64">
        <f t="shared" si="17"/>
        <v>89.2</v>
      </c>
      <c r="DO7" s="64">
        <f t="shared" si="17"/>
        <v>83.6</v>
      </c>
      <c r="DP7" s="64">
        <f t="shared" si="17"/>
        <v>269</v>
      </c>
      <c r="DQ7" s="64">
        <f t="shared" si="17"/>
        <v>276.60000000000002</v>
      </c>
      <c r="DR7" s="64">
        <f t="shared" si="17"/>
        <v>274.8</v>
      </c>
      <c r="DS7" s="64">
        <f t="shared" si="17"/>
        <v>275.5</v>
      </c>
      <c r="DT7" s="64">
        <f t="shared" si="17"/>
        <v>289.2</v>
      </c>
      <c r="DU7" s="61"/>
    </row>
    <row r="8" spans="1:125" s="66" customFormat="1" x14ac:dyDescent="0.15">
      <c r="A8" s="49"/>
      <c r="B8" s="67">
        <v>2019</v>
      </c>
      <c r="C8" s="67">
        <v>122254</v>
      </c>
      <c r="D8" s="67">
        <v>47</v>
      </c>
      <c r="E8" s="67">
        <v>14</v>
      </c>
      <c r="F8" s="67">
        <v>0</v>
      </c>
      <c r="G8" s="67">
        <v>1</v>
      </c>
      <c r="H8" s="67" t="s">
        <v>116</v>
      </c>
      <c r="I8" s="67" t="s">
        <v>117</v>
      </c>
      <c r="J8" s="67" t="s">
        <v>118</v>
      </c>
      <c r="K8" s="67" t="s">
        <v>119</v>
      </c>
      <c r="L8" s="67" t="s">
        <v>120</v>
      </c>
      <c r="M8" s="67" t="s">
        <v>121</v>
      </c>
      <c r="N8" s="67" t="s">
        <v>122</v>
      </c>
      <c r="O8" s="68" t="s">
        <v>123</v>
      </c>
      <c r="P8" s="69" t="s">
        <v>124</v>
      </c>
      <c r="Q8" s="69" t="s">
        <v>125</v>
      </c>
      <c r="R8" s="70">
        <v>41</v>
      </c>
      <c r="S8" s="69" t="s">
        <v>126</v>
      </c>
      <c r="T8" s="69" t="s">
        <v>127</v>
      </c>
      <c r="U8" s="70">
        <v>7429</v>
      </c>
      <c r="V8" s="70">
        <v>250</v>
      </c>
      <c r="W8" s="70">
        <v>100</v>
      </c>
      <c r="X8" s="69" t="s">
        <v>128</v>
      </c>
      <c r="Y8" s="71">
        <v>398</v>
      </c>
      <c r="Z8" s="71">
        <v>429</v>
      </c>
      <c r="AA8" s="71">
        <v>381.9</v>
      </c>
      <c r="AB8" s="71">
        <v>384.5</v>
      </c>
      <c r="AC8" s="71">
        <v>1642.3</v>
      </c>
      <c r="AD8" s="71">
        <v>419.4</v>
      </c>
      <c r="AE8" s="71">
        <v>371</v>
      </c>
      <c r="AF8" s="71">
        <v>509.2</v>
      </c>
      <c r="AG8" s="71">
        <v>378.1</v>
      </c>
      <c r="AH8" s="71">
        <v>756.6</v>
      </c>
      <c r="AI8" s="68">
        <v>619.1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3.2</v>
      </c>
      <c r="AP8" s="71">
        <v>2.9</v>
      </c>
      <c r="AQ8" s="71">
        <v>6</v>
      </c>
      <c r="AR8" s="71">
        <v>3.8</v>
      </c>
      <c r="AS8" s="71">
        <v>2</v>
      </c>
      <c r="AT8" s="68">
        <v>2.2999999999999998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22</v>
      </c>
      <c r="BA8" s="72">
        <v>16</v>
      </c>
      <c r="BB8" s="72">
        <v>21</v>
      </c>
      <c r="BC8" s="72">
        <v>17</v>
      </c>
      <c r="BD8" s="72">
        <v>15</v>
      </c>
      <c r="BE8" s="72">
        <v>17</v>
      </c>
      <c r="BF8" s="71">
        <v>74.900000000000006</v>
      </c>
      <c r="BG8" s="71">
        <v>76.7</v>
      </c>
      <c r="BH8" s="71">
        <v>73.8</v>
      </c>
      <c r="BI8" s="71">
        <v>74</v>
      </c>
      <c r="BJ8" s="71">
        <v>94</v>
      </c>
      <c r="BK8" s="71">
        <v>38.200000000000003</v>
      </c>
      <c r="BL8" s="71">
        <v>34.6</v>
      </c>
      <c r="BM8" s="71">
        <v>37.6</v>
      </c>
      <c r="BN8" s="71">
        <v>30.2</v>
      </c>
      <c r="BO8" s="71">
        <v>33.9</v>
      </c>
      <c r="BP8" s="68">
        <v>20.8</v>
      </c>
      <c r="BQ8" s="72">
        <v>23747</v>
      </c>
      <c r="BR8" s="72">
        <v>25748</v>
      </c>
      <c r="BS8" s="72">
        <v>21526</v>
      </c>
      <c r="BT8" s="73">
        <v>21900</v>
      </c>
      <c r="BU8" s="73">
        <v>21531</v>
      </c>
      <c r="BV8" s="72">
        <v>6967</v>
      </c>
      <c r="BW8" s="72">
        <v>7138</v>
      </c>
      <c r="BX8" s="72">
        <v>8131</v>
      </c>
      <c r="BY8" s="72">
        <v>8076</v>
      </c>
      <c r="BZ8" s="72">
        <v>8265</v>
      </c>
      <c r="CA8" s="70">
        <v>14290</v>
      </c>
      <c r="CB8" s="71" t="s">
        <v>120</v>
      </c>
      <c r="CC8" s="71" t="s">
        <v>120</v>
      </c>
      <c r="CD8" s="71" t="s">
        <v>120</v>
      </c>
      <c r="CE8" s="71" t="s">
        <v>120</v>
      </c>
      <c r="CF8" s="71" t="s">
        <v>120</v>
      </c>
      <c r="CG8" s="71" t="s">
        <v>120</v>
      </c>
      <c r="CH8" s="71" t="s">
        <v>120</v>
      </c>
      <c r="CI8" s="71" t="s">
        <v>120</v>
      </c>
      <c r="CJ8" s="71" t="s">
        <v>120</v>
      </c>
      <c r="CK8" s="71" t="s">
        <v>120</v>
      </c>
      <c r="CL8" s="68" t="s">
        <v>120</v>
      </c>
      <c r="CM8" s="70">
        <v>289742</v>
      </c>
      <c r="CN8" s="70">
        <v>6870</v>
      </c>
      <c r="CO8" s="71" t="s">
        <v>120</v>
      </c>
      <c r="CP8" s="71" t="s">
        <v>120</v>
      </c>
      <c r="CQ8" s="71" t="s">
        <v>120</v>
      </c>
      <c r="CR8" s="71" t="s">
        <v>120</v>
      </c>
      <c r="CS8" s="71" t="s">
        <v>120</v>
      </c>
      <c r="CT8" s="71" t="s">
        <v>120</v>
      </c>
      <c r="CU8" s="71" t="s">
        <v>120</v>
      </c>
      <c r="CV8" s="71" t="s">
        <v>120</v>
      </c>
      <c r="CW8" s="71" t="s">
        <v>120</v>
      </c>
      <c r="CX8" s="71" t="s">
        <v>120</v>
      </c>
      <c r="CY8" s="68" t="s">
        <v>120</v>
      </c>
      <c r="CZ8" s="71">
        <v>0</v>
      </c>
      <c r="DA8" s="71">
        <v>0</v>
      </c>
      <c r="DB8" s="71">
        <v>0</v>
      </c>
      <c r="DC8" s="71">
        <v>0</v>
      </c>
      <c r="DD8" s="71">
        <v>0</v>
      </c>
      <c r="DE8" s="71">
        <v>70.5</v>
      </c>
      <c r="DF8" s="71">
        <v>59.2</v>
      </c>
      <c r="DG8" s="71">
        <v>62.4</v>
      </c>
      <c r="DH8" s="71">
        <v>83.1</v>
      </c>
      <c r="DI8" s="71">
        <v>54.7</v>
      </c>
      <c r="DJ8" s="68">
        <v>425.4</v>
      </c>
      <c r="DK8" s="71">
        <v>89.2</v>
      </c>
      <c r="DL8" s="71">
        <v>93.2</v>
      </c>
      <c r="DM8" s="71">
        <v>88.8</v>
      </c>
      <c r="DN8" s="71">
        <v>89.2</v>
      </c>
      <c r="DO8" s="71">
        <v>83.6</v>
      </c>
      <c r="DP8" s="71">
        <v>269</v>
      </c>
      <c r="DQ8" s="71">
        <v>276.60000000000002</v>
      </c>
      <c r="DR8" s="71">
        <v>274.8</v>
      </c>
      <c r="DS8" s="71">
        <v>275.5</v>
      </c>
      <c r="DT8" s="71">
        <v>289.2</v>
      </c>
      <c r="DU8" s="68">
        <v>205.9</v>
      </c>
    </row>
    <row r="9" spans="1:125" x14ac:dyDescent="0.15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15">
      <c r="A10" s="78"/>
      <c r="B10" s="78" t="s">
        <v>129</v>
      </c>
      <c r="C10" s="78" t="s">
        <v>130</v>
      </c>
      <c r="D10" s="78" t="s">
        <v>131</v>
      </c>
      <c r="E10" s="78" t="s">
        <v>132</v>
      </c>
      <c r="F10" s="78" t="s">
        <v>133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15">
      <c r="A11" s="78" t="s">
        <v>52</v>
      </c>
      <c r="B11" s="79" t="str">
        <f>IF(VALUE($B$6)=0,"",IF(VALUE($B$6)&gt;2022,"R"&amp;TEXT(VALUE($B$6)-2022,"00"),"H"&amp;VALUE($B$6)-1992))</f>
        <v>H27</v>
      </c>
      <c r="C11" s="79" t="str">
        <f>IF(VALUE($B$6)=0,"",IF(VALUE($B$6)&gt;2021,"R"&amp;TEXT(VALUE($B$6)-2021,"00"),"H"&amp;VALUE($B$6)-1991))</f>
        <v>H28</v>
      </c>
      <c r="D11" s="79" t="str">
        <f>IF(VALUE($B$6)=0,"",IF(VALUE($B$6)&gt;2020,"R"&amp;TEXT(VALUE($B$6)-2020,"00"),"H"&amp;VALUE($B$6)-1990))</f>
        <v>H29</v>
      </c>
      <c r="E11" s="79" t="str">
        <f>IF(VALUE($B$6)=0,"",IF(VALUE($B$6)&gt;2019,"R"&amp;TEXT(VALUE($B$6)-2019,"00"),"H"&amp;VALUE($B$6)-1989))</f>
        <v>H30</v>
      </c>
      <c r="F11" s="79" t="str">
        <f>IF(VALUE($B$6)=0,"",IF(VALUE($B$6)&gt;2018,"R"&amp;TEXT(VALUE($B$6)-2018,"00"),"H"&amp;VALUE($B$6)-1988))</f>
        <v>R01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15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15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15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15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15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15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15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15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15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dcterms:created xsi:type="dcterms:W3CDTF">2020-12-04T03:27:58Z</dcterms:created>
  <dcterms:modified xsi:type="dcterms:W3CDTF">2021-02-22T04:59:41Z</dcterms:modified>
  <cp:category/>
</cp:coreProperties>
</file>