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IzXcxuVRutfazzxW8G18ZPDeAekpUyp5bOXpUSAhzsHw6LecFvlvkCAcD/2fZ6KUNMgckOP7qIXXr0ZEpBEyQQ==" workbookSaltValue="BQxyT0xr3dGOP10sweGEKw==" workbookSpinCount="100000" lockStructure="1"/>
  <bookViews>
    <workbookView xWindow="0" yWindow="0" windowWidth="20490" windowHeight="75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<sst xmlns="http://schemas.openxmlformats.org/spreadsheetml/2006/main" count="228" uniqueCount="113">
  <si>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</si>
  <si>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</si>
  <si>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</si>
  <si>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</si>
  <si>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</si>
  <si>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</si>
  <si>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</si>
  <si>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</si>
  <si>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</si>
  <si>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</si>
  <si>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</si>
  <si>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</si>
  <si>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</si>
  <si>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</si>
  <si>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</si>
  <si>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</si>
  <si>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</si>
  <si>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</si>
  <si>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</si>
  <si>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</si>
  <si>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</si>
  <si>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</si>
  <si>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</si>
  <si>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</si>
  <si>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</si>
  <si>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</si>
  <si>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</si>
  <si>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</si>
  <si>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</si>
  <si>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</si>
  <si>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</si>
  <si>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</si>
  <si>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</si>
  <si>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</si>
  <si>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</si>
  <si>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</si>
  <si>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</si>
  <si>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</si>
  <si>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</si>
  <si>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</si>
  <si>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</si>
  <si>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</si>
  <si>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</si>
  <si>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</si>
  <si>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</si>
  <si>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</si>
  <si>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</si>
  <si>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</si>
  <si>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</si>
  <si>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</si>
  <si>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</si>
  <si>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</si>
  <si>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</si>
  <si>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</si>
  <si>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</si>
  <si>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</si>
  <si>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</si>
  <si>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</si>
  <si>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</si>
  <si>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</si>
  <si>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</si>
  <si>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</si>
  <si>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</si>
  <si>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</si>
  <si>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</si>
  <si>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</si>
  <si>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</si>
  <si>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</si>
  <si>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</si>
  <si>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</si>
  <si>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</si>
  <si>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</si>
  <si>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</si>
  <si>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</si>
  <si>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</si>
  <si>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</si>
  <si>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</si>
  <si>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</si>
  <si>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</si>
  <si>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</si>
  <si>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</si>
  <si>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</si>
  <si>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</si>
  <si>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</si>
  <si>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</si>
  <si>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</si>
  <si>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</si>
  <si>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</si>
  <si>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</si>
  <si>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</si>
  <si>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</si>
  <si>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</si>
  <si>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</si>
  <si>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白井市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</si>
  <si>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</si>
  <si>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</si>
  <si>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</si>
  <si>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</si>
  <si>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</si>
  <si>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</si>
  <si>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</si>
  <si>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</si>
  <si>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</si>
  <si>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</si>
  <si>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</si>
  <si>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</si>
  <si>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</si>
  <si>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</si>
  <si>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</si>
  <si>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</si>
  <si>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t>　料金回収率は100％に達しておらず、類似団体の平均を下回っており、平成30年度と比較すると令和元年度は減少しています。これは給水原価が増加したためです。
　経常収支比率は100％に達しておらず赤字となっています。類似団体の平均も下回っており、</t>
    </r>
    <r>
      <rPr>
        <sz val="11"/>
        <rFont val="ＭＳ ゴシック"/>
        <family val="3"/>
        <charset val="128"/>
      </rPr>
      <t>平成30</t>
    </r>
    <r>
      <rPr>
        <sz val="11"/>
        <color theme="1"/>
        <rFont val="ＭＳ ゴシック"/>
        <family val="3"/>
        <charset val="128"/>
      </rPr>
      <t>年度と比較すると令和元年度は減少しています。これは、経常収益が減少したのに対して経常費用が増加したため、経常損失が発生したことによるものです。
　給水原価は、自己水源が無く、浄水を全量買い上げているため、類似団体の平均値を上回る傾向にあります。令和元年度は、白井配水場の稼働に伴い運</t>
    </r>
    <r>
      <rPr>
        <sz val="11"/>
        <rFont val="ＭＳ ゴシック"/>
        <family val="3"/>
        <charset val="128"/>
      </rPr>
      <t>転管理や</t>
    </r>
    <r>
      <rPr>
        <sz val="11"/>
        <color theme="1"/>
        <rFont val="ＭＳ ゴシック"/>
        <family val="3"/>
        <charset val="128"/>
      </rPr>
      <t xml:space="preserve">動力費等の発生，減価償却費の増加に加え、配水管の撤去工事を行ったことから、平成30年度と比較すると、給水原価が増加しています。
　累積欠損金比率は、0％を保っております。
　企業債残高対給水収益比率は、類似団体の平均値を下回っておりますが、平成28年度から配水場建設の借入れを行っていることから、増加しています。
　流動比率は、前年度と比較すると増加していますが、これは工事の未払金が減少したためです。
</t>
    </r>
    <r>
      <rPr>
        <sz val="11"/>
        <rFont val="ＭＳ ゴシック"/>
        <family val="3"/>
        <charset val="128"/>
      </rPr>
      <t>　施設利用率及び有収率</t>
    </r>
    <r>
      <rPr>
        <sz val="11"/>
        <color theme="1"/>
        <rFont val="ＭＳ ゴシック"/>
        <family val="3"/>
        <charset val="128"/>
      </rPr>
      <t>は、平成30年度に比較すると微増となっています。これは平成30年度に白井配水場の試運転を行ったことによるものですが、ともに類似団体の平均値を大きく上回っている状況であることから、経営の効率性は概ね良好といえます。</t>
    </r>
    <rPh sb="46" eb="48">
      <t>レイワ</t>
    </rPh>
    <rPh sb="48" eb="49">
      <t>ガン</t>
    </rPh>
    <rPh sb="52" eb="53">
      <t>ゲン</t>
    </rPh>
    <rPh sb="53" eb="54">
      <t>ショウ</t>
    </rPh>
    <rPh sb="68" eb="70">
      <t>ゾウカ</t>
    </rPh>
    <rPh sb="91" eb="92">
      <t>タッ</t>
    </rPh>
    <rPh sb="97" eb="99">
      <t>アカジ</t>
    </rPh>
    <rPh sb="134" eb="136">
      <t>レイワ</t>
    </rPh>
    <rPh sb="136" eb="137">
      <t>ガン</t>
    </rPh>
    <rPh sb="140" eb="142">
      <t>ゲンショウ</t>
    </rPh>
    <rPh sb="152" eb="154">
      <t>ケイジョウ</t>
    </rPh>
    <rPh sb="154" eb="156">
      <t>シュウエキ</t>
    </rPh>
    <rPh sb="157" eb="159">
      <t>ゲンショウ</t>
    </rPh>
    <rPh sb="163" eb="164">
      <t>タイ</t>
    </rPh>
    <rPh sb="166" eb="168">
      <t>ケイジョウ</t>
    </rPh>
    <rPh sb="168" eb="170">
      <t>ヒヨウ</t>
    </rPh>
    <rPh sb="171" eb="173">
      <t>ゾウカ</t>
    </rPh>
    <rPh sb="178" eb="180">
      <t>ケイジョウ</t>
    </rPh>
    <rPh sb="180" eb="182">
      <t>ソンシツ</t>
    </rPh>
    <rPh sb="183" eb="185">
      <t>ハッセイ</t>
    </rPh>
    <rPh sb="214" eb="215">
      <t>ミズ</t>
    </rPh>
    <rPh sb="240" eb="242">
      <t>ケイコウ</t>
    </rPh>
    <rPh sb="248" eb="250">
      <t>レイワ</t>
    </rPh>
    <rPh sb="250" eb="251">
      <t>ガン</t>
    </rPh>
    <rPh sb="251" eb="253">
      <t>ネンド</t>
    </rPh>
    <rPh sb="255" eb="257">
      <t>シロイ</t>
    </rPh>
    <rPh sb="257" eb="259">
      <t>ハイスイ</t>
    </rPh>
    <rPh sb="259" eb="260">
      <t>ジョウ</t>
    </rPh>
    <rPh sb="261" eb="263">
      <t>カドウ</t>
    </rPh>
    <rPh sb="264" eb="265">
      <t>トモナ</t>
    </rPh>
    <rPh sb="266" eb="268">
      <t>ウンテン</t>
    </rPh>
    <rPh sb="268" eb="270">
      <t>カンリ</t>
    </rPh>
    <rPh sb="271" eb="273">
      <t>ドウリョク</t>
    </rPh>
    <rPh sb="273" eb="274">
      <t>ヒ</t>
    </rPh>
    <rPh sb="274" eb="275">
      <t>トウ</t>
    </rPh>
    <rPh sb="276" eb="278">
      <t>ハッセイ</t>
    </rPh>
    <rPh sb="279" eb="281">
      <t>ゲンカ</t>
    </rPh>
    <rPh sb="281" eb="283">
      <t>ショウキャク</t>
    </rPh>
    <rPh sb="283" eb="284">
      <t>ヒ</t>
    </rPh>
    <rPh sb="285" eb="286">
      <t>ゾウ</t>
    </rPh>
    <rPh sb="286" eb="287">
      <t>カ</t>
    </rPh>
    <rPh sb="288" eb="289">
      <t>クワ</t>
    </rPh>
    <rPh sb="291" eb="294">
      <t>ハイスイカン</t>
    </rPh>
    <rPh sb="295" eb="297">
      <t>テッキョ</t>
    </rPh>
    <rPh sb="297" eb="299">
      <t>コウジ</t>
    </rPh>
    <rPh sb="300" eb="301">
      <t>オコナ</t>
    </rPh>
    <rPh sb="308" eb="310">
      <t>ヘイセイ</t>
    </rPh>
    <rPh sb="312" eb="313">
      <t>ネン</t>
    </rPh>
    <rPh sb="313" eb="314">
      <t>ド</t>
    </rPh>
    <rPh sb="315" eb="317">
      <t>ヒカク</t>
    </rPh>
    <rPh sb="321" eb="323">
      <t>キュウスイ</t>
    </rPh>
    <rPh sb="323" eb="325">
      <t>ゲンカ</t>
    </rPh>
    <rPh sb="326" eb="328">
      <t>ゾウカ</t>
    </rPh>
    <rPh sb="444" eb="446">
      <t>ゾウカ</t>
    </rPh>
    <rPh sb="463" eb="465">
      <t>ゲンショウ</t>
    </rPh>
    <rPh sb="486" eb="488">
      <t>ヘイセイ</t>
    </rPh>
    <rPh sb="490" eb="491">
      <t>ネン</t>
    </rPh>
    <rPh sb="491" eb="492">
      <t>ド</t>
    </rPh>
    <rPh sb="493" eb="495">
      <t>ヒカク</t>
    </rPh>
    <rPh sb="511" eb="513">
      <t>ヘイセイ</t>
    </rPh>
    <rPh sb="515" eb="517">
      <t>ネンド</t>
    </rPh>
    <rPh sb="518" eb="520">
      <t>シロイ</t>
    </rPh>
    <rPh sb="520" eb="522">
      <t>ハイスイ</t>
    </rPh>
    <rPh sb="522" eb="523">
      <t>ジョウ</t>
    </rPh>
    <rPh sb="524" eb="527">
      <t>シウンテン</t>
    </rPh>
    <rPh sb="528" eb="529">
      <t>オコナ</t>
    </rPh>
    <phoneticPr fontId="4"/>
  </si>
  <si>
    <t>　配水管の耐用年数が38年となっており、配水管総延長約99㎞のうち、30年経過が24.2％（令和元年度末現在）となっているため、管路経年化率・管路更新率の数値は計上されておりません。
しかし、令和5年度には、法定耐用年数を超える管が現れることから、管路の経年状況を考慮しながら、有効で効率的な投資を検討していく必要があります。</t>
    <rPh sb="46" eb="48">
      <t>レイワ</t>
    </rPh>
    <rPh sb="48" eb="49">
      <t>ガン</t>
    </rPh>
    <rPh sb="96" eb="98">
      <t>レイワ</t>
    </rPh>
    <phoneticPr fontId="4"/>
  </si>
  <si>
    <t xml:space="preserve"> 過去5年間料金回収率は100％を切っており、県や市の補助金等の収入に依存してことから、経常収支比率は平均値を下回っています。経営改善を図る必要があるため、平成30年度に料金改定について検討しました。
　白井市上下水道事業審議会に料金改定について諮問し、会議を重ねてきた結果、料金改定が必要であるとの答申をいただきました。
　令和元年第3回白井市議会定例会で水道料金改定について可決され、令和2年4月1日から料金改定を実施しています。
　現在、料金改定を踏まえて、平成28年に策定した経営戦略の見直しを行っており、今後の見通しや更なる経営健全化に向けて検討しています。</t>
    <rPh sb="1" eb="3">
      <t>カコ</t>
    </rPh>
    <rPh sb="4" eb="6">
      <t>ネンカン</t>
    </rPh>
    <rPh sb="6" eb="8">
      <t>リョウキン</t>
    </rPh>
    <rPh sb="8" eb="10">
      <t>カイシュウ</t>
    </rPh>
    <rPh sb="10" eb="11">
      <t>リツ</t>
    </rPh>
    <rPh sb="17" eb="18">
      <t>キ</t>
    </rPh>
    <rPh sb="23" eb="24">
      <t>ケン</t>
    </rPh>
    <rPh sb="25" eb="26">
      <t>シ</t>
    </rPh>
    <rPh sb="27" eb="30">
      <t>ホジョキン</t>
    </rPh>
    <rPh sb="30" eb="31">
      <t>トウ</t>
    </rPh>
    <rPh sb="32" eb="34">
      <t>シュウニュウ</t>
    </rPh>
    <rPh sb="35" eb="37">
      <t>イゾン</t>
    </rPh>
    <rPh sb="44" eb="46">
      <t>ケイジョウ</t>
    </rPh>
    <rPh sb="46" eb="48">
      <t>シュウシ</t>
    </rPh>
    <rPh sb="48" eb="50">
      <t>ヒリツ</t>
    </rPh>
    <rPh sb="51" eb="54">
      <t>ヘイキンチ</t>
    </rPh>
    <rPh sb="55" eb="57">
      <t>シタマワ</t>
    </rPh>
    <rPh sb="63" eb="65">
      <t>ケイエイ</t>
    </rPh>
    <rPh sb="65" eb="67">
      <t>カイゼン</t>
    </rPh>
    <rPh sb="68" eb="69">
      <t>ハカ</t>
    </rPh>
    <rPh sb="70" eb="72">
      <t>ヒツヨウ</t>
    </rPh>
    <rPh sb="78" eb="80">
      <t>ヘイセイ</t>
    </rPh>
    <rPh sb="82" eb="83">
      <t>ネン</t>
    </rPh>
    <rPh sb="83" eb="84">
      <t>ド</t>
    </rPh>
    <rPh sb="85" eb="87">
      <t>リョウキン</t>
    </rPh>
    <rPh sb="87" eb="89">
      <t>カイテイ</t>
    </rPh>
    <rPh sb="93" eb="95">
      <t>ケントウ</t>
    </rPh>
    <rPh sb="102" eb="104">
      <t>シロイ</t>
    </rPh>
    <rPh sb="104" eb="105">
      <t>シ</t>
    </rPh>
    <rPh sb="105" eb="107">
      <t>ジョウゲ</t>
    </rPh>
    <rPh sb="107" eb="109">
      <t>スイドウ</t>
    </rPh>
    <rPh sb="109" eb="111">
      <t>ジギョウ</t>
    </rPh>
    <rPh sb="111" eb="114">
      <t>シンギカイ</t>
    </rPh>
    <rPh sb="115" eb="117">
      <t>リョウキン</t>
    </rPh>
    <rPh sb="117" eb="119">
      <t>カイテイ</t>
    </rPh>
    <rPh sb="123" eb="125">
      <t>シモン</t>
    </rPh>
    <rPh sb="127" eb="129">
      <t>カイギ</t>
    </rPh>
    <rPh sb="130" eb="131">
      <t>カサ</t>
    </rPh>
    <rPh sb="135" eb="137">
      <t>ケッカ</t>
    </rPh>
    <rPh sb="138" eb="140">
      <t>リョウキン</t>
    </rPh>
    <rPh sb="140" eb="142">
      <t>カイテイ</t>
    </rPh>
    <rPh sb="143" eb="145">
      <t>ヒツヨウ</t>
    </rPh>
    <rPh sb="150" eb="152">
      <t>トウシン</t>
    </rPh>
    <rPh sb="163" eb="165">
      <t>レイワ</t>
    </rPh>
    <rPh sb="165" eb="166">
      <t>ガン</t>
    </rPh>
    <rPh sb="166" eb="167">
      <t>ネン</t>
    </rPh>
    <rPh sb="167" eb="168">
      <t>ダイ</t>
    </rPh>
    <rPh sb="169" eb="170">
      <t>カイ</t>
    </rPh>
    <rPh sb="170" eb="172">
      <t>シロイ</t>
    </rPh>
    <rPh sb="172" eb="173">
      <t>シ</t>
    </rPh>
    <rPh sb="173" eb="175">
      <t>ギカイ</t>
    </rPh>
    <rPh sb="175" eb="178">
      <t>テイレイカイ</t>
    </rPh>
    <rPh sb="179" eb="181">
      <t>スイドウ</t>
    </rPh>
    <rPh sb="181" eb="183">
      <t>リョウキン</t>
    </rPh>
    <rPh sb="183" eb="185">
      <t>カイテイ</t>
    </rPh>
    <rPh sb="189" eb="191">
      <t>カケツ</t>
    </rPh>
    <rPh sb="194" eb="196">
      <t>レイワ</t>
    </rPh>
    <rPh sb="197" eb="198">
      <t>ネン</t>
    </rPh>
    <rPh sb="199" eb="200">
      <t>ガツ</t>
    </rPh>
    <rPh sb="201" eb="202">
      <t>ニチ</t>
    </rPh>
    <rPh sb="204" eb="206">
      <t>リョウキン</t>
    </rPh>
    <rPh sb="206" eb="208">
      <t>カイテイ</t>
    </rPh>
    <rPh sb="209" eb="211">
      <t>ジッシ</t>
    </rPh>
    <rPh sb="219" eb="221">
      <t>ゲンザイ</t>
    </rPh>
    <rPh sb="222" eb="224">
      <t>リョウキン</t>
    </rPh>
    <rPh sb="224" eb="226">
      <t>カイテイ</t>
    </rPh>
    <rPh sb="227" eb="228">
      <t>フ</t>
    </rPh>
    <rPh sb="232" eb="234">
      <t>ヘイセイ</t>
    </rPh>
    <rPh sb="236" eb="237">
      <t>ネン</t>
    </rPh>
    <rPh sb="238" eb="240">
      <t>サクテイ</t>
    </rPh>
    <rPh sb="242" eb="244">
      <t>ケイエイ</t>
    </rPh>
    <rPh sb="244" eb="246">
      <t>センリャク</t>
    </rPh>
    <rPh sb="247" eb="249">
      <t>ミナオ</t>
    </rPh>
    <rPh sb="251" eb="252">
      <t>オコナ</t>
    </rPh>
    <rPh sb="257" eb="259">
      <t>コンゴ</t>
    </rPh>
    <rPh sb="260" eb="262">
      <t>ミトオ</t>
    </rPh>
    <rPh sb="264" eb="265">
      <t>サラ</t>
    </rPh>
    <rPh sb="267" eb="269">
      <t>ケイエイ</t>
    </rPh>
    <rPh sb="269" eb="271">
      <t>ケンゼン</t>
    </rPh>
    <rPh sb="271" eb="272">
      <t>カ</t>
    </rPh>
    <rPh sb="273" eb="274">
      <t>ム</t>
    </rPh>
    <rPh sb="276" eb="278">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</si>
</sst>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1F-480A-9B9C-158981D2EC6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F31F-480A-9B9C-158981D2EC6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86.64</c:v>
                </c:pt>
                <c:pt idx="1">
                  <c:v>87.41</c:v>
                </c:pt>
                <c:pt idx="2">
                  <c:v>90.57</c:v>
                </c:pt>
                <c:pt idx="3">
                  <c:v>83.13</c:v>
                </c:pt>
                <c:pt idx="4">
                  <c:v>88.13</c:v>
                </c:pt>
              </c:numCache>
            </c:numRef>
          </c:val>
          <c:extLst>
            <c:ext xmlns:c16="http://schemas.microsoft.com/office/drawing/2014/chart" uri="{C3380CC4-5D6E-409C-BE32-E72D297353CC}">
              <c16:uniqueId val="{00000000-280A-4315-B1D9-FE484737B40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280A-4315-B1D9-FE484737B40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98</c:v>
                </c:pt>
                <c:pt idx="1">
                  <c:v>98.53</c:v>
                </c:pt>
                <c:pt idx="2">
                  <c:v>97.78</c:v>
                </c:pt>
                <c:pt idx="3">
                  <c:v>96.23</c:v>
                </c:pt>
                <c:pt idx="4">
                  <c:v>97.14</c:v>
                </c:pt>
              </c:numCache>
            </c:numRef>
          </c:val>
          <c:extLst>
            <c:ext xmlns:c16="http://schemas.microsoft.com/office/drawing/2014/chart" uri="{C3380CC4-5D6E-409C-BE32-E72D297353CC}">
              <c16:uniqueId val="{00000000-F7AC-4E27-9EC1-75213367721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F7AC-4E27-9EC1-75213367721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99.3</c:v>
                </c:pt>
                <c:pt idx="1">
                  <c:v>103.96</c:v>
                </c:pt>
                <c:pt idx="2">
                  <c:v>106.55</c:v>
                </c:pt>
                <c:pt idx="3">
                  <c:v>106.32</c:v>
                </c:pt>
                <c:pt idx="4">
                  <c:v>86.3</c:v>
                </c:pt>
              </c:numCache>
            </c:numRef>
          </c:val>
          <c:extLst>
            <c:ext xmlns:c16="http://schemas.microsoft.com/office/drawing/2014/chart" uri="{C3380CC4-5D6E-409C-BE32-E72D297353CC}">
              <c16:uniqueId val="{00000000-F417-4D61-B7AC-36BCA9B5E4F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F417-4D61-B7AC-36BCA9B5E4F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37.450000000000003</c:v>
                </c:pt>
                <c:pt idx="1">
                  <c:v>39.229999999999997</c:v>
                </c:pt>
                <c:pt idx="2">
                  <c:v>40.94</c:v>
                </c:pt>
                <c:pt idx="3">
                  <c:v>30.76</c:v>
                </c:pt>
                <c:pt idx="4">
                  <c:v>31.8</c:v>
                </c:pt>
              </c:numCache>
            </c:numRef>
          </c:val>
          <c:extLst>
            <c:ext xmlns:c16="http://schemas.microsoft.com/office/drawing/2014/chart" uri="{C3380CC4-5D6E-409C-BE32-E72D297353CC}">
              <c16:uniqueId val="{00000000-C5A0-47DA-AD6B-5C1750A0C36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C5A0-47DA-AD6B-5C1750A0C36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67-4034-B2B4-85E6FB7C11A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7567-4034-B2B4-85E6FB7C11A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D1-432A-B14E-36F48466FF0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49D1-432A-B14E-36F48466FF0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1134.1500000000001</c:v>
                </c:pt>
                <c:pt idx="1">
                  <c:v>443.57</c:v>
                </c:pt>
                <c:pt idx="2">
                  <c:v>858.12</c:v>
                </c:pt>
                <c:pt idx="3">
                  <c:v>337.38</c:v>
                </c:pt>
                <c:pt idx="4">
                  <c:v>667.17</c:v>
                </c:pt>
              </c:numCache>
            </c:numRef>
          </c:val>
          <c:extLst>
            <c:ext xmlns:c16="http://schemas.microsoft.com/office/drawing/2014/chart" uri="{C3380CC4-5D6E-409C-BE32-E72D297353CC}">
              <c16:uniqueId val="{00000000-00C2-4A7C-8292-C195CE97AB0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00C2-4A7C-8292-C195CE97AB0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154.04</c:v>
                </c:pt>
                <c:pt idx="1">
                  <c:v>174.25</c:v>
                </c:pt>
                <c:pt idx="2">
                  <c:v>247.9</c:v>
                </c:pt>
                <c:pt idx="3">
                  <c:v>293.66000000000003</c:v>
                </c:pt>
                <c:pt idx="4">
                  <c:v>341.36</c:v>
                </c:pt>
              </c:numCache>
            </c:numRef>
          </c:val>
          <c:extLst>
            <c:ext xmlns:c16="http://schemas.microsoft.com/office/drawing/2014/chart" uri="{C3380CC4-5D6E-409C-BE32-E72D297353CC}">
              <c16:uniqueId val="{00000000-9624-49CD-8F89-B721E5D1E02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9624-49CD-8F89-B721E5D1E02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72.83</c:v>
                </c:pt>
                <c:pt idx="1">
                  <c:v>73.17</c:v>
                </c:pt>
                <c:pt idx="2">
                  <c:v>75.02</c:v>
                </c:pt>
                <c:pt idx="3">
                  <c:v>73.38</c:v>
                </c:pt>
                <c:pt idx="4">
                  <c:v>68.010000000000005</c:v>
                </c:pt>
              </c:numCache>
            </c:numRef>
          </c:val>
          <c:extLst>
            <c:ext xmlns:c16="http://schemas.microsoft.com/office/drawing/2014/chart" uri="{C3380CC4-5D6E-409C-BE32-E72D297353CC}">
              <c16:uniqueId val="{00000000-11CE-4101-849F-3698D8821D6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11CE-4101-849F-3698D8821D6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279.26</c:v>
                </c:pt>
                <c:pt idx="1">
                  <c:v>276.45999999999998</c:v>
                </c:pt>
                <c:pt idx="2">
                  <c:v>269.57</c:v>
                </c:pt>
                <c:pt idx="3">
                  <c:v>274.88</c:v>
                </c:pt>
                <c:pt idx="4">
                  <c:v>297.07</c:v>
                </c:pt>
              </c:numCache>
            </c:numRef>
          </c:val>
          <c:extLst>
            <c:ext xmlns:c16="http://schemas.microsoft.com/office/drawing/2014/chart" uri="{C3380CC4-5D6E-409C-BE32-E72D297353CC}">
              <c16:uniqueId val="{00000000-3F74-488F-8D81-37C65D047E8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3F74-488F-8D81-37C65D047E8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千葉県　白井市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A6</v>
      </c>
      <c r="X8" s="86"/>
      <c r="Y8" s="86"/>
      <c r="Z8" s="86"/>
      <c r="AA8" s="86"/>
      <c r="AB8" s="86"/>
      <c r="AC8" s="86"/>
      <c r="AD8" s="86" t="str">
        <f>データ!$M$6</f>
        <v>非設置</v>
      </c>
      <c r="AE8" s="86"/>
      <c r="AF8" s="86"/>
      <c r="AG8" s="86"/>
      <c r="AH8" s="86"/>
      <c r="AI8" s="86"/>
      <c r="AJ8" s="86"/>
      <c r="AK8" s="4"/>
      <c r="AL8" s="74">
        <f>データ!$R$6</f>
        <v>63324</v>
      </c>
      <c r="AM8" s="74"/>
      <c r="AN8" s="74"/>
      <c r="AO8" s="74"/>
      <c r="AP8" s="74"/>
      <c r="AQ8" s="74"/>
      <c r="AR8" s="74"/>
      <c r="AS8" s="74"/>
      <c r="AT8" s="70">
        <f>データ!$S$6</f>
        <v>35.479999999999997</v>
      </c>
      <c r="AU8" s="71"/>
      <c r="AV8" s="71"/>
      <c r="AW8" s="71"/>
      <c r="AX8" s="71"/>
      <c r="AY8" s="71"/>
      <c r="AZ8" s="71"/>
      <c r="BA8" s="71"/>
      <c r="BB8" s="73">
        <f>データ!$T$6</f>
        <v>1784.78</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75.16</v>
      </c>
      <c r="J10" s="71"/>
      <c r="K10" s="71"/>
      <c r="L10" s="71"/>
      <c r="M10" s="71"/>
      <c r="N10" s="71"/>
      <c r="O10" s="72"/>
      <c r="P10" s="73">
        <f>データ!$P$6</f>
        <v>32.14</v>
      </c>
      <c r="Q10" s="73"/>
      <c r="R10" s="73"/>
      <c r="S10" s="73"/>
      <c r="T10" s="73"/>
      <c r="U10" s="73"/>
      <c r="V10" s="73"/>
      <c r="W10" s="74">
        <f>データ!$Q$6</f>
        <v>3355</v>
      </c>
      <c r="X10" s="74"/>
      <c r="Y10" s="74"/>
      <c r="Z10" s="74"/>
      <c r="AA10" s="74"/>
      <c r="AB10" s="74"/>
      <c r="AC10" s="74"/>
      <c r="AD10" s="2"/>
      <c r="AE10" s="2"/>
      <c r="AF10" s="2"/>
      <c r="AG10" s="2"/>
      <c r="AH10" s="4"/>
      <c r="AI10" s="4"/>
      <c r="AJ10" s="4"/>
      <c r="AK10" s="4"/>
      <c r="AL10" s="74">
        <f>データ!$U$6</f>
        <v>19905</v>
      </c>
      <c r="AM10" s="74"/>
      <c r="AN10" s="74"/>
      <c r="AO10" s="74"/>
      <c r="AP10" s="74"/>
      <c r="AQ10" s="74"/>
      <c r="AR10" s="74"/>
      <c r="AS10" s="74"/>
      <c r="AT10" s="70">
        <f>データ!$V$6</f>
        <v>5.89</v>
      </c>
      <c r="AU10" s="71"/>
      <c r="AV10" s="71"/>
      <c r="AW10" s="71"/>
      <c r="AX10" s="71"/>
      <c r="AY10" s="71"/>
      <c r="AZ10" s="71"/>
      <c r="BA10" s="71"/>
      <c r="BB10" s="73">
        <f>データ!$W$6</f>
        <v>3379.46</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110</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DF6Pg4MXmf98CWqWWybr5JD1xBD9EOxZUzKXuf1CbKV0l3jbVsF1izefNPSwNlcGKXBJaauTRBL/64MNru+03Q==" saltValue="HRFOygmO7sTsi9puYPNuE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122327</v>
      </c>
      <c r="D6" s="34">
        <f t="shared" si="3"/>
        <v>46</v>
      </c>
      <c r="E6" s="34">
        <f t="shared" si="3"/>
        <v>1</v>
      </c>
      <c r="F6" s="34">
        <f t="shared" si="3"/>
        <v>0</v>
      </c>
      <c r="G6" s="34">
        <f t="shared" si="3"/>
        <v>1</v>
      </c>
      <c r="H6" s="34" t="str">
        <f t="shared" si="3"/>
        <v>千葉県　白井市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75.16</v>
      </c>
      <c r="P6" s="35">
        <f t="shared" si="3"/>
        <v>32.14</v>
      </c>
      <c r="Q6" s="35">
        <f t="shared" si="3"/>
        <v>3355</v>
      </c>
      <c r="R6" s="35">
        <f t="shared" si="3"/>
        <v>63324</v>
      </c>
      <c r="S6" s="35">
        <f t="shared" si="3"/>
        <v>35.479999999999997</v>
      </c>
      <c r="T6" s="35">
        <f t="shared" si="3"/>
        <v>1784.78</v>
      </c>
      <c r="U6" s="35">
        <f t="shared" si="3"/>
        <v>19905</v>
      </c>
      <c r="V6" s="35">
        <f t="shared" si="3"/>
        <v>5.89</v>
      </c>
      <c r="W6" s="35">
        <f t="shared" si="3"/>
        <v>3379.46</v>
      </c>
      <c r="X6" s="36">
        <f>IF(X7="",NA(),X7)</f>
        <v>99.3</v>
      </c>
      <c r="Y6" s="36">
        <f t="shared" ref="Y6:AG6" si="4">IF(Y7="",NA(),Y7)</f>
        <v>103.96</v>
      </c>
      <c r="Z6" s="36">
        <f t="shared" si="4"/>
        <v>106.55</v>
      </c>
      <c r="AA6" s="36">
        <f t="shared" si="4"/>
        <v>106.32</v>
      </c>
      <c r="AB6" s="36">
        <f t="shared" si="4"/>
        <v>86.3</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1134.1500000000001</v>
      </c>
      <c r="AU6" s="36">
        <f t="shared" ref="AU6:BC6" si="6">IF(AU7="",NA(),AU7)</f>
        <v>443.57</v>
      </c>
      <c r="AV6" s="36">
        <f t="shared" si="6"/>
        <v>858.12</v>
      </c>
      <c r="AW6" s="36">
        <f t="shared" si="6"/>
        <v>337.38</v>
      </c>
      <c r="AX6" s="36">
        <f t="shared" si="6"/>
        <v>667.17</v>
      </c>
      <c r="AY6" s="36">
        <f t="shared" si="6"/>
        <v>391.54</v>
      </c>
      <c r="AZ6" s="36">
        <f t="shared" si="6"/>
        <v>384.34</v>
      </c>
      <c r="BA6" s="36">
        <f t="shared" si="6"/>
        <v>359.47</v>
      </c>
      <c r="BB6" s="36">
        <f t="shared" si="6"/>
        <v>369.69</v>
      </c>
      <c r="BC6" s="36">
        <f t="shared" si="6"/>
        <v>379.08</v>
      </c>
      <c r="BD6" s="35" t="str">
        <f>IF(BD7="","",IF(BD7="-","【-】","【"&amp;SUBSTITUTE(TEXT(BD7,"#,##0.00"),"-","△")&amp;"】"))</f>
        <v>【264.97】</v>
      </c>
      <c r="BE6" s="36">
        <f>IF(BE7="",NA(),BE7)</f>
        <v>154.04</v>
      </c>
      <c r="BF6" s="36">
        <f t="shared" ref="BF6:BN6" si="7">IF(BF7="",NA(),BF7)</f>
        <v>174.25</v>
      </c>
      <c r="BG6" s="36">
        <f t="shared" si="7"/>
        <v>247.9</v>
      </c>
      <c r="BH6" s="36">
        <f t="shared" si="7"/>
        <v>293.66000000000003</v>
      </c>
      <c r="BI6" s="36">
        <f t="shared" si="7"/>
        <v>341.36</v>
      </c>
      <c r="BJ6" s="36">
        <f t="shared" si="7"/>
        <v>386.97</v>
      </c>
      <c r="BK6" s="36">
        <f t="shared" si="7"/>
        <v>380.58</v>
      </c>
      <c r="BL6" s="36">
        <f t="shared" si="7"/>
        <v>401.79</v>
      </c>
      <c r="BM6" s="36">
        <f t="shared" si="7"/>
        <v>402.99</v>
      </c>
      <c r="BN6" s="36">
        <f t="shared" si="7"/>
        <v>398.98</v>
      </c>
      <c r="BO6" s="35" t="str">
        <f>IF(BO7="","",IF(BO7="-","【-】","【"&amp;SUBSTITUTE(TEXT(BO7,"#,##0.00"),"-","△")&amp;"】"))</f>
        <v>【266.61】</v>
      </c>
      <c r="BP6" s="36">
        <f>IF(BP7="",NA(),BP7)</f>
        <v>72.83</v>
      </c>
      <c r="BQ6" s="36">
        <f t="shared" ref="BQ6:BY6" si="8">IF(BQ7="",NA(),BQ7)</f>
        <v>73.17</v>
      </c>
      <c r="BR6" s="36">
        <f t="shared" si="8"/>
        <v>75.02</v>
      </c>
      <c r="BS6" s="36">
        <f t="shared" si="8"/>
        <v>73.38</v>
      </c>
      <c r="BT6" s="36">
        <f t="shared" si="8"/>
        <v>68.010000000000005</v>
      </c>
      <c r="BU6" s="36">
        <f t="shared" si="8"/>
        <v>101.72</v>
      </c>
      <c r="BV6" s="36">
        <f t="shared" si="8"/>
        <v>102.38</v>
      </c>
      <c r="BW6" s="36">
        <f t="shared" si="8"/>
        <v>100.12</v>
      </c>
      <c r="BX6" s="36">
        <f t="shared" si="8"/>
        <v>98.66</v>
      </c>
      <c r="BY6" s="36">
        <f t="shared" si="8"/>
        <v>98.64</v>
      </c>
      <c r="BZ6" s="35" t="str">
        <f>IF(BZ7="","",IF(BZ7="-","【-】","【"&amp;SUBSTITUTE(TEXT(BZ7,"#,##0.00"),"-","△")&amp;"】"))</f>
        <v>【103.24】</v>
      </c>
      <c r="CA6" s="36">
        <f>IF(CA7="",NA(),CA7)</f>
        <v>279.26</v>
      </c>
      <c r="CB6" s="36">
        <f t="shared" ref="CB6:CJ6" si="9">IF(CB7="",NA(),CB7)</f>
        <v>276.45999999999998</v>
      </c>
      <c r="CC6" s="36">
        <f t="shared" si="9"/>
        <v>269.57</v>
      </c>
      <c r="CD6" s="36">
        <f t="shared" si="9"/>
        <v>274.88</v>
      </c>
      <c r="CE6" s="36">
        <f t="shared" si="9"/>
        <v>297.07</v>
      </c>
      <c r="CF6" s="36">
        <f t="shared" si="9"/>
        <v>168.2</v>
      </c>
      <c r="CG6" s="36">
        <f t="shared" si="9"/>
        <v>168.67</v>
      </c>
      <c r="CH6" s="36">
        <f t="shared" si="9"/>
        <v>174.97</v>
      </c>
      <c r="CI6" s="36">
        <f t="shared" si="9"/>
        <v>178.59</v>
      </c>
      <c r="CJ6" s="36">
        <f t="shared" si="9"/>
        <v>178.92</v>
      </c>
      <c r="CK6" s="35" t="str">
        <f>IF(CK7="","",IF(CK7="-","【-】","【"&amp;SUBSTITUTE(TEXT(CK7,"#,##0.00"),"-","△")&amp;"】"))</f>
        <v>【168.38】</v>
      </c>
      <c r="CL6" s="36">
        <f>IF(CL7="",NA(),CL7)</f>
        <v>86.64</v>
      </c>
      <c r="CM6" s="36">
        <f t="shared" ref="CM6:CU6" si="10">IF(CM7="",NA(),CM7)</f>
        <v>87.41</v>
      </c>
      <c r="CN6" s="36">
        <f t="shared" si="10"/>
        <v>90.57</v>
      </c>
      <c r="CO6" s="36">
        <f t="shared" si="10"/>
        <v>83.13</v>
      </c>
      <c r="CP6" s="36">
        <f t="shared" si="10"/>
        <v>88.13</v>
      </c>
      <c r="CQ6" s="36">
        <f t="shared" si="10"/>
        <v>54.77</v>
      </c>
      <c r="CR6" s="36">
        <f t="shared" si="10"/>
        <v>54.92</v>
      </c>
      <c r="CS6" s="36">
        <f t="shared" si="10"/>
        <v>55.63</v>
      </c>
      <c r="CT6" s="36">
        <f t="shared" si="10"/>
        <v>55.03</v>
      </c>
      <c r="CU6" s="36">
        <f t="shared" si="10"/>
        <v>55.14</v>
      </c>
      <c r="CV6" s="35" t="str">
        <f>IF(CV7="","",IF(CV7="-","【-】","【"&amp;SUBSTITUTE(TEXT(CV7,"#,##0.00"),"-","△")&amp;"】"))</f>
        <v>【60.00】</v>
      </c>
      <c r="CW6" s="36">
        <f>IF(CW7="",NA(),CW7)</f>
        <v>98</v>
      </c>
      <c r="CX6" s="36">
        <f t="shared" ref="CX6:DF6" si="11">IF(CX7="",NA(),CX7)</f>
        <v>98.53</v>
      </c>
      <c r="CY6" s="36">
        <f t="shared" si="11"/>
        <v>97.78</v>
      </c>
      <c r="CZ6" s="36">
        <f t="shared" si="11"/>
        <v>96.23</v>
      </c>
      <c r="DA6" s="36">
        <f t="shared" si="11"/>
        <v>97.14</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37.450000000000003</v>
      </c>
      <c r="DI6" s="36">
        <f t="shared" ref="DI6:DQ6" si="12">IF(DI7="",NA(),DI7)</f>
        <v>39.229999999999997</v>
      </c>
      <c r="DJ6" s="36">
        <f t="shared" si="12"/>
        <v>40.94</v>
      </c>
      <c r="DK6" s="36">
        <f t="shared" si="12"/>
        <v>30.76</v>
      </c>
      <c r="DL6" s="36">
        <f t="shared" si="12"/>
        <v>31.8</v>
      </c>
      <c r="DM6" s="36">
        <f t="shared" si="12"/>
        <v>47.46</v>
      </c>
      <c r="DN6" s="36">
        <f t="shared" si="12"/>
        <v>48.49</v>
      </c>
      <c r="DO6" s="36">
        <f t="shared" si="12"/>
        <v>48.05</v>
      </c>
      <c r="DP6" s="36">
        <f t="shared" si="12"/>
        <v>48.87</v>
      </c>
      <c r="DQ6" s="36">
        <f t="shared" si="12"/>
        <v>49.92</v>
      </c>
      <c r="DR6" s="35" t="str">
        <f>IF(DR7="","",IF(DR7="-","【-】","【"&amp;SUBSTITUTE(TEXT(DR7,"#,##0.00"),"-","△")&amp;"】"))</f>
        <v>【49.59】</v>
      </c>
      <c r="DS6" s="35">
        <f>IF(DS7="",NA(),DS7)</f>
        <v>0</v>
      </c>
      <c r="DT6" s="35">
        <f t="shared" ref="DT6:EB6" si="13">IF(DT7="",NA(),DT7)</f>
        <v>0</v>
      </c>
      <c r="DU6" s="35">
        <f t="shared" si="13"/>
        <v>0</v>
      </c>
      <c r="DV6" s="35">
        <f t="shared" si="13"/>
        <v>0</v>
      </c>
      <c r="DW6" s="35">
        <f t="shared" si="13"/>
        <v>0</v>
      </c>
      <c r="DX6" s="36">
        <f t="shared" si="13"/>
        <v>9.7100000000000009</v>
      </c>
      <c r="DY6" s="36">
        <f t="shared" si="13"/>
        <v>12.79</v>
      </c>
      <c r="DZ6" s="36">
        <f t="shared" si="13"/>
        <v>13.39</v>
      </c>
      <c r="EA6" s="36">
        <f t="shared" si="13"/>
        <v>14.85</v>
      </c>
      <c r="EB6" s="36">
        <f t="shared" si="13"/>
        <v>16.88</v>
      </c>
      <c r="EC6" s="35" t="str">
        <f>IF(EC7="","",IF(EC7="-","【-】","【"&amp;SUBSTITUTE(TEXT(EC7,"#,##0.00"),"-","△")&amp;"】"))</f>
        <v>【19.44】</v>
      </c>
      <c r="ED6" s="35">
        <f>IF(ED7="",NA(),ED7)</f>
        <v>0</v>
      </c>
      <c r="EE6" s="35">
        <f t="shared" ref="EE6:EM6" si="14">IF(EE7="",NA(),EE7)</f>
        <v>0</v>
      </c>
      <c r="EF6" s="35">
        <f t="shared" si="14"/>
        <v>0</v>
      </c>
      <c r="EG6" s="35">
        <f t="shared" si="14"/>
        <v>0</v>
      </c>
      <c r="EH6" s="35">
        <f t="shared" si="14"/>
        <v>0</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122327</v>
      </c>
      <c r="D7" s="38">
        <v>46</v>
      </c>
      <c r="E7" s="38">
        <v>1</v>
      </c>
      <c r="F7" s="38">
        <v>0</v>
      </c>
      <c r="G7" s="38">
        <v>1</v>
      </c>
      <c r="H7" s="38" t="s">
        <v>93</v>
      </c>
      <c r="I7" s="38" t="s">
        <v>94</v>
      </c>
      <c r="J7" s="38" t="s">
        <v>95</v>
      </c>
      <c r="K7" s="38" t="s">
        <v>96</v>
      </c>
      <c r="L7" s="38" t="s">
        <v>97</v>
      </c>
      <c r="M7" s="38" t="s">
        <v>98</v>
      </c>
      <c r="N7" s="39" t="s">
        <v>99</v>
      </c>
      <c r="O7" s="39">
        <v>75.16</v>
      </c>
      <c r="P7" s="39">
        <v>32.14</v>
      </c>
      <c r="Q7" s="39">
        <v>3355</v>
      </c>
      <c r="R7" s="39">
        <v>63324</v>
      </c>
      <c r="S7" s="39">
        <v>35.479999999999997</v>
      </c>
      <c r="T7" s="39">
        <v>1784.78</v>
      </c>
      <c r="U7" s="39">
        <v>19905</v>
      </c>
      <c r="V7" s="39">
        <v>5.89</v>
      </c>
      <c r="W7" s="39">
        <v>3379.46</v>
      </c>
      <c r="X7" s="39">
        <v>99.3</v>
      </c>
      <c r="Y7" s="39">
        <v>103.96</v>
      </c>
      <c r="Z7" s="39">
        <v>106.55</v>
      </c>
      <c r="AA7" s="39">
        <v>106.32</v>
      </c>
      <c r="AB7" s="39">
        <v>86.3</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1134.1500000000001</v>
      </c>
      <c r="AU7" s="39">
        <v>443.57</v>
      </c>
      <c r="AV7" s="39">
        <v>858.12</v>
      </c>
      <c r="AW7" s="39">
        <v>337.38</v>
      </c>
      <c r="AX7" s="39">
        <v>667.17</v>
      </c>
      <c r="AY7" s="39">
        <v>391.54</v>
      </c>
      <c r="AZ7" s="39">
        <v>384.34</v>
      </c>
      <c r="BA7" s="39">
        <v>359.47</v>
      </c>
      <c r="BB7" s="39">
        <v>369.69</v>
      </c>
      <c r="BC7" s="39">
        <v>379.08</v>
      </c>
      <c r="BD7" s="39">
        <v>264.97000000000003</v>
      </c>
      <c r="BE7" s="39">
        <v>154.04</v>
      </c>
      <c r="BF7" s="39">
        <v>174.25</v>
      </c>
      <c r="BG7" s="39">
        <v>247.9</v>
      </c>
      <c r="BH7" s="39">
        <v>293.66000000000003</v>
      </c>
      <c r="BI7" s="39">
        <v>341.36</v>
      </c>
      <c r="BJ7" s="39">
        <v>386.97</v>
      </c>
      <c r="BK7" s="39">
        <v>380.58</v>
      </c>
      <c r="BL7" s="39">
        <v>401.79</v>
      </c>
      <c r="BM7" s="39">
        <v>402.99</v>
      </c>
      <c r="BN7" s="39">
        <v>398.98</v>
      </c>
      <c r="BO7" s="39">
        <v>266.61</v>
      </c>
      <c r="BP7" s="39">
        <v>72.83</v>
      </c>
      <c r="BQ7" s="39">
        <v>73.17</v>
      </c>
      <c r="BR7" s="39">
        <v>75.02</v>
      </c>
      <c r="BS7" s="39">
        <v>73.38</v>
      </c>
      <c r="BT7" s="39">
        <v>68.010000000000005</v>
      </c>
      <c r="BU7" s="39">
        <v>101.72</v>
      </c>
      <c r="BV7" s="39">
        <v>102.38</v>
      </c>
      <c r="BW7" s="39">
        <v>100.12</v>
      </c>
      <c r="BX7" s="39">
        <v>98.66</v>
      </c>
      <c r="BY7" s="39">
        <v>98.64</v>
      </c>
      <c r="BZ7" s="39">
        <v>103.24</v>
      </c>
      <c r="CA7" s="39">
        <v>279.26</v>
      </c>
      <c r="CB7" s="39">
        <v>276.45999999999998</v>
      </c>
      <c r="CC7" s="39">
        <v>269.57</v>
      </c>
      <c r="CD7" s="39">
        <v>274.88</v>
      </c>
      <c r="CE7" s="39">
        <v>297.07</v>
      </c>
      <c r="CF7" s="39">
        <v>168.2</v>
      </c>
      <c r="CG7" s="39">
        <v>168.67</v>
      </c>
      <c r="CH7" s="39">
        <v>174.97</v>
      </c>
      <c r="CI7" s="39">
        <v>178.59</v>
      </c>
      <c r="CJ7" s="39">
        <v>178.92</v>
      </c>
      <c r="CK7" s="39">
        <v>168.38</v>
      </c>
      <c r="CL7" s="39">
        <v>86.64</v>
      </c>
      <c r="CM7" s="39">
        <v>87.41</v>
      </c>
      <c r="CN7" s="39">
        <v>90.57</v>
      </c>
      <c r="CO7" s="39">
        <v>83.13</v>
      </c>
      <c r="CP7" s="39">
        <v>88.13</v>
      </c>
      <c r="CQ7" s="39">
        <v>54.77</v>
      </c>
      <c r="CR7" s="39">
        <v>54.92</v>
      </c>
      <c r="CS7" s="39">
        <v>55.63</v>
      </c>
      <c r="CT7" s="39">
        <v>55.03</v>
      </c>
      <c r="CU7" s="39">
        <v>55.14</v>
      </c>
      <c r="CV7" s="39">
        <v>60</v>
      </c>
      <c r="CW7" s="39">
        <v>98</v>
      </c>
      <c r="CX7" s="39">
        <v>98.53</v>
      </c>
      <c r="CY7" s="39">
        <v>97.78</v>
      </c>
      <c r="CZ7" s="39">
        <v>96.23</v>
      </c>
      <c r="DA7" s="39">
        <v>97.14</v>
      </c>
      <c r="DB7" s="39">
        <v>82.89</v>
      </c>
      <c r="DC7" s="39">
        <v>82.66</v>
      </c>
      <c r="DD7" s="39">
        <v>82.04</v>
      </c>
      <c r="DE7" s="39">
        <v>81.900000000000006</v>
      </c>
      <c r="DF7" s="39">
        <v>81.39</v>
      </c>
      <c r="DG7" s="39">
        <v>89.8</v>
      </c>
      <c r="DH7" s="39">
        <v>37.450000000000003</v>
      </c>
      <c r="DI7" s="39">
        <v>39.229999999999997</v>
      </c>
      <c r="DJ7" s="39">
        <v>40.94</v>
      </c>
      <c r="DK7" s="39">
        <v>30.76</v>
      </c>
      <c r="DL7" s="39">
        <v>31.8</v>
      </c>
      <c r="DM7" s="39">
        <v>47.46</v>
      </c>
      <c r="DN7" s="39">
        <v>48.49</v>
      </c>
      <c r="DO7" s="39">
        <v>48.05</v>
      </c>
      <c r="DP7" s="39">
        <v>48.87</v>
      </c>
      <c r="DQ7" s="39">
        <v>49.92</v>
      </c>
      <c r="DR7" s="39">
        <v>49.59</v>
      </c>
      <c r="DS7" s="39">
        <v>0</v>
      </c>
      <c r="DT7" s="39">
        <v>0</v>
      </c>
      <c r="DU7" s="39">
        <v>0</v>
      </c>
      <c r="DV7" s="39">
        <v>0</v>
      </c>
      <c r="DW7" s="39">
        <v>0</v>
      </c>
      <c r="DX7" s="39">
        <v>9.7100000000000009</v>
      </c>
      <c r="DY7" s="39">
        <v>12.79</v>
      </c>
      <c r="DZ7" s="39">
        <v>13.39</v>
      </c>
      <c r="EA7" s="39">
        <v>14.85</v>
      </c>
      <c r="EB7" s="39">
        <v>16.88</v>
      </c>
      <c r="EC7" s="39">
        <v>19.440000000000001</v>
      </c>
      <c r="ED7" s="39">
        <v>0</v>
      </c>
      <c r="EE7" s="39">
        <v>0</v>
      </c>
      <c r="EF7" s="39">
        <v>0</v>
      </c>
      <c r="EG7" s="39">
        <v>0</v>
      </c>
      <c r="EH7" s="39">
        <v>0</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2021-01-21T02:38:53Z</cp:lastPrinted>
  <dcterms:created xsi:type="dcterms:W3CDTF">2020-12-04T02:06:30Z</dcterms:created>
  <dcterms:modified xsi:type="dcterms:W3CDTF">2021-02-10T01:08:59Z</dcterms:modified>
  <cp:category/>
</cp:coreProperties>
</file>