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164.115.13\新共有フォルダ\6理財班\Ｒ２年度\07公営企業\06 経営比較分析表\20210108_1月定例照会\04 事業毎振分け\171下水道\174 特環\"/>
    </mc:Choice>
  </mc:AlternateContent>
  <workbookProtection workbookAlgorithmName="SHA-512" workbookHashValue="iUkKpSZ3rmUVNw+vZgED8nHiMF22+WUXalRTP6NuNLekekIBTLLQGj6inHNJ1KN+WdkbiDUNanS3ztkkMJ0JvA==" workbookSaltValue="+tSf0XBfh6Ep+7tYubN2rQ==" workbookSpinCount="100000" lockStructure="1"/>
  <bookViews>
    <workbookView xWindow="0" yWindow="0" windowWidth="20490" windowHeight="715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T6" i="5"/>
  <c r="AT8" i="4" s="1"/>
  <c r="S6" i="5"/>
  <c r="R6" i="5"/>
  <c r="Q6" i="5"/>
  <c r="P6" i="5"/>
  <c r="P10" i="4" s="1"/>
  <c r="O6" i="5"/>
  <c r="N6" i="5"/>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E86" i="4"/>
  <c r="AT10" i="4"/>
  <c r="AL10" i="4"/>
  <c r="AD10" i="4"/>
  <c r="W10" i="4"/>
  <c r="I10" i="4"/>
  <c r="B10" i="4"/>
  <c r="BB8" i="4"/>
  <c r="AL8" i="4"/>
  <c r="P8" i="4"/>
  <c r="I8" i="4"/>
</calcChain>
</file>

<file path=xl/sharedStrings.xml><?xml version="1.0" encoding="utf-8"?>
<sst xmlns="http://schemas.openxmlformats.org/spreadsheetml/2006/main" count="241" uniqueCount="119">
  <si>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</si>
  <si>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</si>
  <si>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</si>
  <si>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</si>
  <si>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</si>
  <si>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</si>
  <si>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</si>
  <si>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</si>
  <si>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</si>
  <si>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</si>
  <si>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</si>
  <si>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</si>
  <si>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</si>
  <si>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</si>
  <si>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</si>
  <si>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</si>
  <si>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</si>
  <si>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</si>
  <si>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</si>
  <si>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</si>
  <si>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</si>
  <si>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</si>
  <si>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</si>
  <si>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</si>
  <si>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</si>
  <si>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</si>
  <si>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</si>
  <si>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</si>
  <si>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</si>
  <si>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</si>
  <si>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</si>
  <si>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</si>
  <si>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</si>
  <si>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</si>
  <si>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</si>
  <si>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</si>
  <si>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</si>
  <si>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</si>
  <si>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</si>
  <si>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</si>
  <si>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</si>
  <si>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</si>
  <si>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</si>
  <si>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</si>
  <si>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</si>
  <si>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</si>
  <si>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</si>
  <si>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</si>
  <si>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</si>
  <si>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</si>
  <si>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</si>
  <si>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</si>
  <si>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</si>
  <si>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</si>
  <si>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</si>
  <si>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</si>
  <si>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</si>
  <si>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</si>
  <si>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</si>
  <si>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</si>
  <si>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</si>
  <si>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</si>
  <si>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</si>
  <si>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</si>
  <si>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</si>
  <si>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</si>
  <si>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</si>
  <si>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</si>
  <si>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</si>
  <si>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</si>
  <si>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</si>
  <si>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</si>
  <si>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</si>
  <si>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</si>
  <si>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</si>
  <si>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</si>
  <si>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</si>
  <si>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</si>
  <si>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</si>
  <si>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</si>
  <si>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</si>
  <si>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</si>
  <si>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</si>
  <si>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</si>
  <si>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</si>
  <si>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</si>
  <si>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</si>
  <si>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</si>
  <si>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</si>
  <si>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</si>
  <si>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</si>
  <si>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</si>
  <si>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</si>
  <si>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</si>
  <si>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</si>
  <si>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</si>
  <si>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</si>
  <si>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千葉県　白井市</t>
  </si>
  <si>
    <t>法非適用</t>
  </si>
  <si>
    <t>下水道事業</t>
  </si>
  <si>
    <t>特定環境保全公共下水道</t>
  </si>
  <si>
    <t>D2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</si>
  <si>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</si>
  <si>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</si>
  <si>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</si>
  <si>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</si>
  <si>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</si>
  <si>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</si>
  <si>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</si>
  <si>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</si>
  <si>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</si>
  <si>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</si>
  <si>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</si>
  <si>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</si>
  <si>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</si>
  <si>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</si>
  <si>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　特定環境保全公共下水道事業は、平成６年供用開始で２５年経過した管渠であるため、老朽化していない状況ですが、ストックマネジメントの手法を用いて点検・調査を行い、管渠の状態の把握に努める必要があります。</t>
    <rPh sb="1" eb="3">
      <t>トクテイ</t>
    </rPh>
    <rPh sb="3" eb="5">
      <t>カンキョウ</t>
    </rPh>
    <rPh sb="5" eb="7">
      <t>ホゼン</t>
    </rPh>
    <rPh sb="7" eb="9">
      <t>コウキョウ</t>
    </rPh>
    <rPh sb="9" eb="12">
      <t>ゲスイドウ</t>
    </rPh>
    <rPh sb="12" eb="14">
      <t>ジギョウ</t>
    </rPh>
    <rPh sb="16" eb="18">
      <t>ヘイセイ</t>
    </rPh>
    <rPh sb="19" eb="20">
      <t>ネン</t>
    </rPh>
    <rPh sb="20" eb="22">
      <t>キョウヨウ</t>
    </rPh>
    <rPh sb="22" eb="24">
      <t>カイシ</t>
    </rPh>
    <rPh sb="27" eb="28">
      <t>ネン</t>
    </rPh>
    <rPh sb="28" eb="30">
      <t>ケイカ</t>
    </rPh>
    <rPh sb="32" eb="34">
      <t>カンキョ</t>
    </rPh>
    <rPh sb="40" eb="43">
      <t>ロウキュウカ</t>
    </rPh>
    <rPh sb="48" eb="50">
      <t>ジョウキョウ</t>
    </rPh>
    <rPh sb="65" eb="67">
      <t>シュホウ</t>
    </rPh>
    <rPh sb="68" eb="69">
      <t>モチ</t>
    </rPh>
    <rPh sb="71" eb="73">
      <t>テンケン</t>
    </rPh>
    <rPh sb="74" eb="76">
      <t>チョウサ</t>
    </rPh>
    <rPh sb="77" eb="78">
      <t>オコナ</t>
    </rPh>
    <rPh sb="80" eb="82">
      <t>カンキョ</t>
    </rPh>
    <rPh sb="83" eb="85">
      <t>ジョウタイ</t>
    </rPh>
    <rPh sb="86" eb="88">
      <t>ハアク</t>
    </rPh>
    <rPh sb="89" eb="90">
      <t>ツト</t>
    </rPh>
    <rPh sb="92" eb="94">
      <t>ヒツヨウ</t>
    </rPh>
    <phoneticPr fontId="4"/>
  </si>
  <si>
    <t>　当市の経営では、特定環境保全公共下水道事業と公共下水道事業を分けていないことから、公共下水道の収益により特定環境保全公共下水道事業の安定を保っておりますが、直近数年間の特定環境保全公共下水道事業の経営は状況の改善傾向が見受けられものとなっています。　　　　　　　　　　　　　　　　　また、汚水施設整備の新規投資はある程度終了してることから、今後は、既存施設のストックマネジメントによる点検・調査を踏まえ、管渠等の良好な状態を維持管理してゆくものとします。
　なお、更なる経営の健全化を図るため、令和２年度より公営企業会計を適用します。　　　　　　　　　　　　　　　　　　　　　　　　　　　　　　</t>
    <rPh sb="1" eb="3">
      <t>トウシ</t>
    </rPh>
    <rPh sb="4" eb="6">
      <t>ケイエイ</t>
    </rPh>
    <rPh sb="23" eb="25">
      <t>コウキョウ</t>
    </rPh>
    <rPh sb="25" eb="28">
      <t>ゲスイドウ</t>
    </rPh>
    <rPh sb="28" eb="30">
      <t>ジギョウ</t>
    </rPh>
    <rPh sb="31" eb="32">
      <t>ワ</t>
    </rPh>
    <rPh sb="42" eb="44">
      <t>コウキョウ</t>
    </rPh>
    <rPh sb="44" eb="47">
      <t>ゲスイドウ</t>
    </rPh>
    <rPh sb="48" eb="50">
      <t>シュウエキ</t>
    </rPh>
    <rPh sb="67" eb="69">
      <t>アンテイ</t>
    </rPh>
    <rPh sb="70" eb="71">
      <t>タモ</t>
    </rPh>
    <rPh sb="79" eb="81">
      <t>チョッキン</t>
    </rPh>
    <rPh sb="81" eb="83">
      <t>スウネン</t>
    </rPh>
    <rPh sb="83" eb="84">
      <t>アイダ</t>
    </rPh>
    <rPh sb="99" eb="101">
      <t>ケイエイ</t>
    </rPh>
    <rPh sb="102" eb="104">
      <t>ジョウキョウ</t>
    </rPh>
    <rPh sb="105" eb="107">
      <t>カイゼン</t>
    </rPh>
    <rPh sb="107" eb="109">
      <t>ケイコウ</t>
    </rPh>
    <rPh sb="110" eb="112">
      <t>ミウ</t>
    </rPh>
    <rPh sb="145" eb="147">
      <t>オスイ</t>
    </rPh>
    <rPh sb="147" eb="149">
      <t>シセツ</t>
    </rPh>
    <rPh sb="149" eb="151">
      <t>セイビ</t>
    </rPh>
    <rPh sb="152" eb="154">
      <t>シンキ</t>
    </rPh>
    <rPh sb="154" eb="156">
      <t>トウシ</t>
    </rPh>
    <rPh sb="159" eb="161">
      <t>テイド</t>
    </rPh>
    <rPh sb="161" eb="163">
      <t>シュウリョウ</t>
    </rPh>
    <rPh sb="171" eb="173">
      <t>コンゴ</t>
    </rPh>
    <rPh sb="175" eb="177">
      <t>キソン</t>
    </rPh>
    <rPh sb="177" eb="179">
      <t>シセツ</t>
    </rPh>
    <rPh sb="193" eb="195">
      <t>テンケン</t>
    </rPh>
    <rPh sb="196" eb="198">
      <t>チョウサ</t>
    </rPh>
    <rPh sb="199" eb="200">
      <t>フ</t>
    </rPh>
    <rPh sb="203" eb="205">
      <t>カンキョ</t>
    </rPh>
    <rPh sb="205" eb="206">
      <t>ナド</t>
    </rPh>
    <rPh sb="207" eb="209">
      <t>リョウコウ</t>
    </rPh>
    <rPh sb="210" eb="212">
      <t>ジョウタイ</t>
    </rPh>
    <rPh sb="213" eb="215">
      <t>イジ</t>
    </rPh>
    <rPh sb="215" eb="217">
      <t>カンリ</t>
    </rPh>
    <rPh sb="233" eb="234">
      <t>サラ</t>
    </rPh>
    <rPh sb="236" eb="238">
      <t>ケイエイ</t>
    </rPh>
    <rPh sb="239" eb="242">
      <t>ケンゼンカ</t>
    </rPh>
    <rPh sb="243" eb="244">
      <t>ハカ</t>
    </rPh>
    <rPh sb="248" eb="250">
      <t>レイワ</t>
    </rPh>
    <rPh sb="251" eb="253">
      <t>ネンド</t>
    </rPh>
    <rPh sb="255" eb="257">
      <t>コウエイ</t>
    </rPh>
    <rPh sb="257" eb="259">
      <t>キギョウ</t>
    </rPh>
    <rPh sb="259" eb="261">
      <t>カイケイ</t>
    </rPh>
    <rPh sb="262" eb="264">
      <t>テキヨウ</t>
    </rPh>
    <phoneticPr fontId="4"/>
  </si>
  <si>
    <t>　収益的収支比率については、使用料収入の増により、前年度は100％を超えるものとなりましたが、今年度については、企業会計への移行による打切決算により下回る結果になりました。
　経費回収率についても、同様の理由により前年度を下回りましたが、汚水処理原価は改善方向に向かっています。
　経費回収率及び汚水処理原価は類似団体平均値を下回っている状況が続いているため、引き続き経営改善に向けた取り組みを行います。
　また、企業債残高対事業規模比率については、類似団体平均値を下回っている状況であり、水洗化率については、印旛沼流域下水道認可区域の市街化調整区域における宅地開発により、平成２８年度から水洗化率が上昇し、類似団体平均値を上回っています。</t>
    <rPh sb="1" eb="4">
      <t>シュウエキテキ</t>
    </rPh>
    <rPh sb="4" eb="6">
      <t>シュウシ</t>
    </rPh>
    <rPh sb="6" eb="8">
      <t>ヒリツ</t>
    </rPh>
    <rPh sb="14" eb="17">
      <t>シヨウリョウ</t>
    </rPh>
    <rPh sb="17" eb="19">
      <t>シュウニュウ</t>
    </rPh>
    <rPh sb="20" eb="21">
      <t>ゾウ</t>
    </rPh>
    <rPh sb="25" eb="28">
      <t>ゼンネンド</t>
    </rPh>
    <rPh sb="34" eb="35">
      <t>コ</t>
    </rPh>
    <rPh sb="47" eb="50">
      <t>コンネンド</t>
    </rPh>
    <rPh sb="56" eb="58">
      <t>キギョウ</t>
    </rPh>
    <rPh sb="58" eb="60">
      <t>カイケイ</t>
    </rPh>
    <rPh sb="62" eb="64">
      <t>イコウ</t>
    </rPh>
    <rPh sb="67" eb="69">
      <t>ウチキ</t>
    </rPh>
    <rPh sb="69" eb="71">
      <t>ケッサン</t>
    </rPh>
    <rPh sb="74" eb="76">
      <t>シタマワ</t>
    </rPh>
    <rPh sb="77" eb="79">
      <t>ケッカ</t>
    </rPh>
    <rPh sb="88" eb="90">
      <t>ケイヒ</t>
    </rPh>
    <rPh sb="90" eb="92">
      <t>カイシュウ</t>
    </rPh>
    <rPh sb="92" eb="93">
      <t>リツ</t>
    </rPh>
    <rPh sb="99" eb="101">
      <t>ドウヨウ</t>
    </rPh>
    <rPh sb="102" eb="104">
      <t>リユウ</t>
    </rPh>
    <rPh sb="107" eb="110">
      <t>ゼンネンド</t>
    </rPh>
    <rPh sb="111" eb="113">
      <t>シタマワ</t>
    </rPh>
    <rPh sb="119" eb="121">
      <t>オスイ</t>
    </rPh>
    <rPh sb="121" eb="123">
      <t>ショリ</t>
    </rPh>
    <rPh sb="123" eb="125">
      <t>ゲンカ</t>
    </rPh>
    <rPh sb="126" eb="128">
      <t>カイゼン</t>
    </rPh>
    <rPh sb="128" eb="130">
      <t>ホウコウ</t>
    </rPh>
    <rPh sb="131" eb="132">
      <t>ム</t>
    </rPh>
    <rPh sb="141" eb="143">
      <t>ケイヒ</t>
    </rPh>
    <rPh sb="143" eb="145">
      <t>カイシュウ</t>
    </rPh>
    <rPh sb="145" eb="146">
      <t>リツ</t>
    </rPh>
    <rPh sb="146" eb="147">
      <t>オヨ</t>
    </rPh>
    <rPh sb="148" eb="150">
      <t>オスイ</t>
    </rPh>
    <rPh sb="150" eb="152">
      <t>ショリ</t>
    </rPh>
    <rPh sb="155" eb="157">
      <t>ルイジ</t>
    </rPh>
    <rPh sb="157" eb="159">
      <t>ダンタイ</t>
    </rPh>
    <rPh sb="159" eb="162">
      <t>ヘイキンチ</t>
    </rPh>
    <rPh sb="163" eb="165">
      <t>シタマワ</t>
    </rPh>
    <rPh sb="169" eb="171">
      <t>ジョウキョウ</t>
    </rPh>
    <rPh sb="172" eb="173">
      <t>ツヅ</t>
    </rPh>
    <rPh sb="180" eb="181">
      <t>ヒ</t>
    </rPh>
    <rPh sb="182" eb="183">
      <t>ツヅ</t>
    </rPh>
    <rPh sb="184" eb="186">
      <t>ケイエイ</t>
    </rPh>
    <rPh sb="186" eb="188">
      <t>カイゼン</t>
    </rPh>
    <rPh sb="189" eb="190">
      <t>ム</t>
    </rPh>
    <rPh sb="192" eb="193">
      <t>ト</t>
    </rPh>
    <rPh sb="194" eb="195">
      <t>ク</t>
    </rPh>
    <rPh sb="197" eb="198">
      <t>オコナ</t>
    </rPh>
    <rPh sb="207" eb="209">
      <t>キギョウ</t>
    </rPh>
    <rPh sb="209" eb="210">
      <t>サイ</t>
    </rPh>
    <rPh sb="210" eb="212">
      <t>ザンダカ</t>
    </rPh>
    <rPh sb="212" eb="213">
      <t>タイ</t>
    </rPh>
    <rPh sb="213" eb="215">
      <t>ジギョウ</t>
    </rPh>
    <rPh sb="215" eb="217">
      <t>キボ</t>
    </rPh>
    <rPh sb="217" eb="219">
      <t>ヒリツ</t>
    </rPh>
    <rPh sb="225" eb="227">
      <t>ルイジ</t>
    </rPh>
    <rPh sb="227" eb="229">
      <t>ダンタイ</t>
    </rPh>
    <rPh sb="229" eb="232">
      <t>ヘイキンチ</t>
    </rPh>
    <rPh sb="233" eb="235">
      <t>シタマワ</t>
    </rPh>
    <rPh sb="239" eb="241">
      <t>ジョウキョウ</t>
    </rPh>
    <rPh sb="245" eb="248">
      <t>スイセンカ</t>
    </rPh>
    <rPh sb="248" eb="249">
      <t>リツ</t>
    </rPh>
    <rPh sb="255" eb="258">
      <t>インバヌマ</t>
    </rPh>
    <rPh sb="258" eb="260">
      <t>リュウイキ</t>
    </rPh>
    <rPh sb="260" eb="263">
      <t>ゲスイドウ</t>
    </rPh>
    <rPh sb="263" eb="265">
      <t>ニンカ</t>
    </rPh>
    <rPh sb="265" eb="267">
      <t>クイキ</t>
    </rPh>
    <rPh sb="268" eb="271">
      <t>シガイカ</t>
    </rPh>
    <rPh sb="271" eb="273">
      <t>チョウセイ</t>
    </rPh>
    <rPh sb="273" eb="275">
      <t>クイキ</t>
    </rPh>
    <rPh sb="279" eb="281">
      <t>タクチ</t>
    </rPh>
    <rPh sb="281" eb="283">
      <t>カイハツ</t>
    </rPh>
    <rPh sb="287" eb="289">
      <t>ヘイセイ</t>
    </rPh>
    <rPh sb="291" eb="293">
      <t>ネンド</t>
    </rPh>
    <rPh sb="295" eb="298">
      <t>スイセンカ</t>
    </rPh>
    <rPh sb="298" eb="299">
      <t>リツ</t>
    </rPh>
    <rPh sb="300" eb="302">
      <t>ジョウショウ</t>
    </rPh>
    <rPh sb="304" eb="306">
      <t>ルイジ</t>
    </rPh>
    <rPh sb="306" eb="308">
      <t>ダンタイ</t>
    </rPh>
    <rPh sb="308" eb="311">
      <t>ヘイキンチ</t>
    </rPh>
    <rPh sb="312" eb="314">
      <t>ウワマワ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</si>
</sst>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5" fillId="0" borderId="6" xfId="0" applyFont="1" applyFill="1" applyBorder="1" applyAlignment="1" applyProtection="1">
      <alignment horizontal="left" vertical="top" wrapText="1"/>
      <protection locked="0"/>
    </xf>
    <xf numFmtId="0" fontId="5" fillId="0" borderId="0" xfId="0" applyFont="1" applyFill="1" applyBorder="1" applyAlignment="1" applyProtection="1">
      <alignment horizontal="left" vertical="top" wrapText="1"/>
      <protection locked="0"/>
    </xf>
    <xf numFmtId="0" fontId="5" fillId="0" borderId="7" xfId="0" applyFont="1" applyFill="1" applyBorder="1" applyAlignment="1" applyProtection="1">
      <alignment horizontal="left" vertical="top" wrapText="1"/>
      <protection locked="0"/>
    </xf>
    <xf numFmtId="0" fontId="5" fillId="0" borderId="8" xfId="0" applyFont="1" applyFill="1" applyBorder="1" applyAlignment="1" applyProtection="1">
      <alignment horizontal="left" vertical="top" wrapText="1"/>
      <protection locked="0"/>
    </xf>
    <xf numFmtId="0" fontId="5" fillId="0" borderId="1" xfId="0" applyFont="1" applyFill="1" applyBorder="1" applyAlignment="1" applyProtection="1">
      <alignment horizontal="left" vertical="top" wrapText="1"/>
      <protection locked="0"/>
    </xf>
    <xf numFmtId="0" fontId="5" fillId="0" borderId="9" xfId="0" applyFont="1" applyFill="1" applyBorder="1" applyAlignment="1" applyProtection="1">
      <alignment horizontal="left" vertical="top" wrapText="1"/>
      <protection locked="0"/>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1D5-426E-B614-2253053DDE2A}"/>
            </c:ext>
          </c:extLst>
        </c:ser>
        <c:dLbls>
          <c:showLegendKey val="0"/>
          <c:showVal val="0"/>
          <c:showCatName val="0"/>
          <c:showSerName val="0"/>
          <c:showPercent val="0"/>
          <c:showBubbleSize val="0"/>
        </c:dLbls>
        <c:gapWidth val="150"/>
        <c:axId val="-1975365440"/>
        <c:axId val="-19753632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7.0000000000000007E-2</c:v>
                </c:pt>
                <c:pt idx="1">
                  <c:v>0.09</c:v>
                </c:pt>
                <c:pt idx="2">
                  <c:v>0.09</c:v>
                </c:pt>
                <c:pt idx="3">
                  <c:v>0.13</c:v>
                </c:pt>
                <c:pt idx="4">
                  <c:v>0.36</c:v>
                </c:pt>
              </c:numCache>
            </c:numRef>
          </c:val>
          <c:smooth val="0"/>
          <c:extLst>
            <c:ext xmlns:c16="http://schemas.microsoft.com/office/drawing/2014/chart" uri="{C3380CC4-5D6E-409C-BE32-E72D297353CC}">
              <c16:uniqueId val="{00000001-61D5-426E-B614-2253053DDE2A}"/>
            </c:ext>
          </c:extLst>
        </c:ser>
        <c:dLbls>
          <c:showLegendKey val="0"/>
          <c:showVal val="0"/>
          <c:showCatName val="0"/>
          <c:showSerName val="0"/>
          <c:showPercent val="0"/>
          <c:showBubbleSize val="0"/>
        </c:dLbls>
        <c:marker val="1"/>
        <c:smooth val="0"/>
        <c:axId val="-1975365440"/>
        <c:axId val="-1975363264"/>
      </c:lineChart>
      <c:dateAx>
        <c:axId val="-1975365440"/>
        <c:scaling>
          <c:orientation val="minMax"/>
        </c:scaling>
        <c:delete val="1"/>
        <c:axPos val="b"/>
        <c:numFmt formatCode="&quot;H&quot;yy" sourceLinked="1"/>
        <c:majorTickMark val="none"/>
        <c:minorTickMark val="none"/>
        <c:tickLblPos val="none"/>
        <c:crossAx val="-1975363264"/>
        <c:crosses val="autoZero"/>
        <c:auto val="1"/>
        <c:lblOffset val="100"/>
        <c:baseTimeUnit val="years"/>
      </c:dateAx>
      <c:valAx>
        <c:axId val="-19753632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753654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5AB-4B65-B945-25C2CB47B600}"/>
            </c:ext>
          </c:extLst>
        </c:ser>
        <c:dLbls>
          <c:showLegendKey val="0"/>
          <c:showVal val="0"/>
          <c:showCatName val="0"/>
          <c:showSerName val="0"/>
          <c:showPercent val="0"/>
          <c:showBubbleSize val="0"/>
        </c:dLbls>
        <c:gapWidth val="150"/>
        <c:axId val="-1845428544"/>
        <c:axId val="-184543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41.35</c:v>
                </c:pt>
                <c:pt idx="1">
                  <c:v>42.9</c:v>
                </c:pt>
                <c:pt idx="2">
                  <c:v>43.36</c:v>
                </c:pt>
                <c:pt idx="3">
                  <c:v>42.56</c:v>
                </c:pt>
                <c:pt idx="4">
                  <c:v>42.47</c:v>
                </c:pt>
              </c:numCache>
            </c:numRef>
          </c:val>
          <c:smooth val="0"/>
          <c:extLst>
            <c:ext xmlns:c16="http://schemas.microsoft.com/office/drawing/2014/chart" uri="{C3380CC4-5D6E-409C-BE32-E72D297353CC}">
              <c16:uniqueId val="{00000001-D5AB-4B65-B945-25C2CB47B600}"/>
            </c:ext>
          </c:extLst>
        </c:ser>
        <c:dLbls>
          <c:showLegendKey val="0"/>
          <c:showVal val="0"/>
          <c:showCatName val="0"/>
          <c:showSerName val="0"/>
          <c:showPercent val="0"/>
          <c:showBubbleSize val="0"/>
        </c:dLbls>
        <c:marker val="1"/>
        <c:smooth val="0"/>
        <c:axId val="-1845428544"/>
        <c:axId val="-1845432896"/>
      </c:lineChart>
      <c:dateAx>
        <c:axId val="-1845428544"/>
        <c:scaling>
          <c:orientation val="minMax"/>
        </c:scaling>
        <c:delete val="1"/>
        <c:axPos val="b"/>
        <c:numFmt formatCode="&quot;H&quot;yy" sourceLinked="1"/>
        <c:majorTickMark val="none"/>
        <c:minorTickMark val="none"/>
        <c:tickLblPos val="none"/>
        <c:crossAx val="-1845432896"/>
        <c:crosses val="autoZero"/>
        <c:auto val="1"/>
        <c:lblOffset val="100"/>
        <c:baseTimeUnit val="years"/>
      </c:dateAx>
      <c:valAx>
        <c:axId val="-18454328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454285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83.45</c:v>
                </c:pt>
                <c:pt idx="1">
                  <c:v>86.63</c:v>
                </c:pt>
                <c:pt idx="2">
                  <c:v>87.01</c:v>
                </c:pt>
                <c:pt idx="3">
                  <c:v>86.68</c:v>
                </c:pt>
                <c:pt idx="4">
                  <c:v>92.09</c:v>
                </c:pt>
              </c:numCache>
            </c:numRef>
          </c:val>
          <c:extLst>
            <c:ext xmlns:c16="http://schemas.microsoft.com/office/drawing/2014/chart" uri="{C3380CC4-5D6E-409C-BE32-E72D297353CC}">
              <c16:uniqueId val="{00000000-61B7-4191-8C88-1191B379735C}"/>
            </c:ext>
          </c:extLst>
        </c:ser>
        <c:dLbls>
          <c:showLegendKey val="0"/>
          <c:showVal val="0"/>
          <c:showCatName val="0"/>
          <c:showSerName val="0"/>
          <c:showPercent val="0"/>
          <c:showBubbleSize val="0"/>
        </c:dLbls>
        <c:gapWidth val="150"/>
        <c:axId val="-1845426912"/>
        <c:axId val="-18454361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82.9</c:v>
                </c:pt>
                <c:pt idx="1">
                  <c:v>83.5</c:v>
                </c:pt>
                <c:pt idx="2">
                  <c:v>83.06</c:v>
                </c:pt>
                <c:pt idx="3">
                  <c:v>83.32</c:v>
                </c:pt>
                <c:pt idx="4">
                  <c:v>83.75</c:v>
                </c:pt>
              </c:numCache>
            </c:numRef>
          </c:val>
          <c:smooth val="0"/>
          <c:extLst>
            <c:ext xmlns:c16="http://schemas.microsoft.com/office/drawing/2014/chart" uri="{C3380CC4-5D6E-409C-BE32-E72D297353CC}">
              <c16:uniqueId val="{00000001-61B7-4191-8C88-1191B379735C}"/>
            </c:ext>
          </c:extLst>
        </c:ser>
        <c:dLbls>
          <c:showLegendKey val="0"/>
          <c:showVal val="0"/>
          <c:showCatName val="0"/>
          <c:showSerName val="0"/>
          <c:showPercent val="0"/>
          <c:showBubbleSize val="0"/>
        </c:dLbls>
        <c:marker val="1"/>
        <c:smooth val="0"/>
        <c:axId val="-1845426912"/>
        <c:axId val="-1845436160"/>
      </c:lineChart>
      <c:dateAx>
        <c:axId val="-1845426912"/>
        <c:scaling>
          <c:orientation val="minMax"/>
        </c:scaling>
        <c:delete val="1"/>
        <c:axPos val="b"/>
        <c:numFmt formatCode="&quot;H&quot;yy" sourceLinked="1"/>
        <c:majorTickMark val="none"/>
        <c:minorTickMark val="none"/>
        <c:tickLblPos val="none"/>
        <c:crossAx val="-1845436160"/>
        <c:crosses val="autoZero"/>
        <c:auto val="1"/>
        <c:lblOffset val="100"/>
        <c:baseTimeUnit val="years"/>
      </c:dateAx>
      <c:valAx>
        <c:axId val="-18454361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454269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79.75</c:v>
                </c:pt>
                <c:pt idx="1">
                  <c:v>99.93</c:v>
                </c:pt>
                <c:pt idx="2">
                  <c:v>95.42</c:v>
                </c:pt>
                <c:pt idx="3">
                  <c:v>101.31</c:v>
                </c:pt>
                <c:pt idx="4">
                  <c:v>99.97</c:v>
                </c:pt>
              </c:numCache>
            </c:numRef>
          </c:val>
          <c:extLst>
            <c:ext xmlns:c16="http://schemas.microsoft.com/office/drawing/2014/chart" uri="{C3380CC4-5D6E-409C-BE32-E72D297353CC}">
              <c16:uniqueId val="{00000000-D6F0-46C2-92FD-C17FF0BCDC5E}"/>
            </c:ext>
          </c:extLst>
        </c:ser>
        <c:dLbls>
          <c:showLegendKey val="0"/>
          <c:showVal val="0"/>
          <c:showCatName val="0"/>
          <c:showSerName val="0"/>
          <c:showPercent val="0"/>
          <c:showBubbleSize val="0"/>
        </c:dLbls>
        <c:gapWidth val="150"/>
        <c:axId val="-1975371424"/>
        <c:axId val="-19753616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6F0-46C2-92FD-C17FF0BCDC5E}"/>
            </c:ext>
          </c:extLst>
        </c:ser>
        <c:dLbls>
          <c:showLegendKey val="0"/>
          <c:showVal val="0"/>
          <c:showCatName val="0"/>
          <c:showSerName val="0"/>
          <c:showPercent val="0"/>
          <c:showBubbleSize val="0"/>
        </c:dLbls>
        <c:marker val="1"/>
        <c:smooth val="0"/>
        <c:axId val="-1975371424"/>
        <c:axId val="-1975361632"/>
      </c:lineChart>
      <c:dateAx>
        <c:axId val="-1975371424"/>
        <c:scaling>
          <c:orientation val="minMax"/>
        </c:scaling>
        <c:delete val="1"/>
        <c:axPos val="b"/>
        <c:numFmt formatCode="&quot;H&quot;yy" sourceLinked="1"/>
        <c:majorTickMark val="none"/>
        <c:minorTickMark val="none"/>
        <c:tickLblPos val="none"/>
        <c:crossAx val="-1975361632"/>
        <c:crosses val="autoZero"/>
        <c:auto val="1"/>
        <c:lblOffset val="100"/>
        <c:baseTimeUnit val="years"/>
      </c:dateAx>
      <c:valAx>
        <c:axId val="-19753616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753714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CFA-404D-A59B-DD1796C81C3C}"/>
            </c:ext>
          </c:extLst>
        </c:ser>
        <c:dLbls>
          <c:showLegendKey val="0"/>
          <c:showVal val="0"/>
          <c:showCatName val="0"/>
          <c:showSerName val="0"/>
          <c:showPercent val="0"/>
          <c:showBubbleSize val="0"/>
        </c:dLbls>
        <c:gapWidth val="150"/>
        <c:axId val="-1975367616"/>
        <c:axId val="-19753600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CFA-404D-A59B-DD1796C81C3C}"/>
            </c:ext>
          </c:extLst>
        </c:ser>
        <c:dLbls>
          <c:showLegendKey val="0"/>
          <c:showVal val="0"/>
          <c:showCatName val="0"/>
          <c:showSerName val="0"/>
          <c:showPercent val="0"/>
          <c:showBubbleSize val="0"/>
        </c:dLbls>
        <c:marker val="1"/>
        <c:smooth val="0"/>
        <c:axId val="-1975367616"/>
        <c:axId val="-1975360000"/>
      </c:lineChart>
      <c:dateAx>
        <c:axId val="-1975367616"/>
        <c:scaling>
          <c:orientation val="minMax"/>
        </c:scaling>
        <c:delete val="1"/>
        <c:axPos val="b"/>
        <c:numFmt formatCode="&quot;H&quot;yy" sourceLinked="1"/>
        <c:majorTickMark val="none"/>
        <c:minorTickMark val="none"/>
        <c:tickLblPos val="none"/>
        <c:crossAx val="-1975360000"/>
        <c:crosses val="autoZero"/>
        <c:auto val="1"/>
        <c:lblOffset val="100"/>
        <c:baseTimeUnit val="years"/>
      </c:dateAx>
      <c:valAx>
        <c:axId val="-19753600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753676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C6C-4016-987E-5E77B804F409}"/>
            </c:ext>
          </c:extLst>
        </c:ser>
        <c:dLbls>
          <c:showLegendKey val="0"/>
          <c:showVal val="0"/>
          <c:showCatName val="0"/>
          <c:showSerName val="0"/>
          <c:showPercent val="0"/>
          <c:showBubbleSize val="0"/>
        </c:dLbls>
        <c:gapWidth val="150"/>
        <c:axId val="-1975359456"/>
        <c:axId val="-19753589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C6C-4016-987E-5E77B804F409}"/>
            </c:ext>
          </c:extLst>
        </c:ser>
        <c:dLbls>
          <c:showLegendKey val="0"/>
          <c:showVal val="0"/>
          <c:showCatName val="0"/>
          <c:showSerName val="0"/>
          <c:showPercent val="0"/>
          <c:showBubbleSize val="0"/>
        </c:dLbls>
        <c:marker val="1"/>
        <c:smooth val="0"/>
        <c:axId val="-1975359456"/>
        <c:axId val="-1975358912"/>
      </c:lineChart>
      <c:dateAx>
        <c:axId val="-1975359456"/>
        <c:scaling>
          <c:orientation val="minMax"/>
        </c:scaling>
        <c:delete val="1"/>
        <c:axPos val="b"/>
        <c:numFmt formatCode="&quot;H&quot;yy" sourceLinked="1"/>
        <c:majorTickMark val="none"/>
        <c:minorTickMark val="none"/>
        <c:tickLblPos val="none"/>
        <c:crossAx val="-1975358912"/>
        <c:crosses val="autoZero"/>
        <c:auto val="1"/>
        <c:lblOffset val="100"/>
        <c:baseTimeUnit val="years"/>
      </c:dateAx>
      <c:valAx>
        <c:axId val="-19753589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75359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00E-4D5D-91C9-97672D8A7690}"/>
            </c:ext>
          </c:extLst>
        </c:ser>
        <c:dLbls>
          <c:showLegendKey val="0"/>
          <c:showVal val="0"/>
          <c:showCatName val="0"/>
          <c:showSerName val="0"/>
          <c:showPercent val="0"/>
          <c:showBubbleSize val="0"/>
        </c:dLbls>
        <c:gapWidth val="150"/>
        <c:axId val="-1975357280"/>
        <c:axId val="-19753567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00E-4D5D-91C9-97672D8A7690}"/>
            </c:ext>
          </c:extLst>
        </c:ser>
        <c:dLbls>
          <c:showLegendKey val="0"/>
          <c:showVal val="0"/>
          <c:showCatName val="0"/>
          <c:showSerName val="0"/>
          <c:showPercent val="0"/>
          <c:showBubbleSize val="0"/>
        </c:dLbls>
        <c:marker val="1"/>
        <c:smooth val="0"/>
        <c:axId val="-1975357280"/>
        <c:axId val="-1975356736"/>
      </c:lineChart>
      <c:dateAx>
        <c:axId val="-1975357280"/>
        <c:scaling>
          <c:orientation val="minMax"/>
        </c:scaling>
        <c:delete val="1"/>
        <c:axPos val="b"/>
        <c:numFmt formatCode="&quot;H&quot;yy" sourceLinked="1"/>
        <c:majorTickMark val="none"/>
        <c:minorTickMark val="none"/>
        <c:tickLblPos val="none"/>
        <c:crossAx val="-1975356736"/>
        <c:crosses val="autoZero"/>
        <c:auto val="1"/>
        <c:lblOffset val="100"/>
        <c:baseTimeUnit val="years"/>
      </c:dateAx>
      <c:valAx>
        <c:axId val="-19753567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75357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70B-474F-A853-54BAFFFCEE71}"/>
            </c:ext>
          </c:extLst>
        </c:ser>
        <c:dLbls>
          <c:showLegendKey val="0"/>
          <c:showVal val="0"/>
          <c:showCatName val="0"/>
          <c:showSerName val="0"/>
          <c:showPercent val="0"/>
          <c:showBubbleSize val="0"/>
        </c:dLbls>
        <c:gapWidth val="150"/>
        <c:axId val="-1975369792"/>
        <c:axId val="-19753692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70B-474F-A853-54BAFFFCEE71}"/>
            </c:ext>
          </c:extLst>
        </c:ser>
        <c:dLbls>
          <c:showLegendKey val="0"/>
          <c:showVal val="0"/>
          <c:showCatName val="0"/>
          <c:showSerName val="0"/>
          <c:showPercent val="0"/>
          <c:showBubbleSize val="0"/>
        </c:dLbls>
        <c:marker val="1"/>
        <c:smooth val="0"/>
        <c:axId val="-1975369792"/>
        <c:axId val="-1975369248"/>
      </c:lineChart>
      <c:dateAx>
        <c:axId val="-1975369792"/>
        <c:scaling>
          <c:orientation val="minMax"/>
        </c:scaling>
        <c:delete val="1"/>
        <c:axPos val="b"/>
        <c:numFmt formatCode="&quot;H&quot;yy" sourceLinked="1"/>
        <c:majorTickMark val="none"/>
        <c:minorTickMark val="none"/>
        <c:tickLblPos val="none"/>
        <c:crossAx val="-1975369248"/>
        <c:crosses val="autoZero"/>
        <c:auto val="1"/>
        <c:lblOffset val="100"/>
        <c:baseTimeUnit val="years"/>
      </c:dateAx>
      <c:valAx>
        <c:axId val="-19753692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753697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1131.6300000000001</c:v>
                </c:pt>
                <c:pt idx="1">
                  <c:v>940.24</c:v>
                </c:pt>
                <c:pt idx="2">
                  <c:v>794.82</c:v>
                </c:pt>
                <c:pt idx="3">
                  <c:v>651.6</c:v>
                </c:pt>
                <c:pt idx="4">
                  <c:v>494.88</c:v>
                </c:pt>
              </c:numCache>
            </c:numRef>
          </c:val>
          <c:extLst>
            <c:ext xmlns:c16="http://schemas.microsoft.com/office/drawing/2014/chart" uri="{C3380CC4-5D6E-409C-BE32-E72D297353CC}">
              <c16:uniqueId val="{00000000-1E50-4D47-8525-596313EB8D9E}"/>
            </c:ext>
          </c:extLst>
        </c:ser>
        <c:dLbls>
          <c:showLegendKey val="0"/>
          <c:showVal val="0"/>
          <c:showCatName val="0"/>
          <c:showSerName val="0"/>
          <c:showPercent val="0"/>
          <c:showBubbleSize val="0"/>
        </c:dLbls>
        <c:gapWidth val="150"/>
        <c:axId val="-32311264"/>
        <c:axId val="-18454263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1434.89</c:v>
                </c:pt>
                <c:pt idx="1">
                  <c:v>1298.9100000000001</c:v>
                </c:pt>
                <c:pt idx="2">
                  <c:v>1243.71</c:v>
                </c:pt>
                <c:pt idx="3">
                  <c:v>1194.1500000000001</c:v>
                </c:pt>
                <c:pt idx="4">
                  <c:v>1206.79</c:v>
                </c:pt>
              </c:numCache>
            </c:numRef>
          </c:val>
          <c:smooth val="0"/>
          <c:extLst>
            <c:ext xmlns:c16="http://schemas.microsoft.com/office/drawing/2014/chart" uri="{C3380CC4-5D6E-409C-BE32-E72D297353CC}">
              <c16:uniqueId val="{00000001-1E50-4D47-8525-596313EB8D9E}"/>
            </c:ext>
          </c:extLst>
        </c:ser>
        <c:dLbls>
          <c:showLegendKey val="0"/>
          <c:showVal val="0"/>
          <c:showCatName val="0"/>
          <c:showSerName val="0"/>
          <c:showPercent val="0"/>
          <c:showBubbleSize val="0"/>
        </c:dLbls>
        <c:marker val="1"/>
        <c:smooth val="0"/>
        <c:axId val="-32311264"/>
        <c:axId val="-1845426368"/>
      </c:lineChart>
      <c:dateAx>
        <c:axId val="-32311264"/>
        <c:scaling>
          <c:orientation val="minMax"/>
        </c:scaling>
        <c:delete val="1"/>
        <c:axPos val="b"/>
        <c:numFmt formatCode="&quot;H&quot;yy" sourceLinked="1"/>
        <c:majorTickMark val="none"/>
        <c:minorTickMark val="none"/>
        <c:tickLblPos val="none"/>
        <c:crossAx val="-1845426368"/>
        <c:crosses val="autoZero"/>
        <c:auto val="1"/>
        <c:lblOffset val="100"/>
        <c:baseTimeUnit val="years"/>
      </c:dateAx>
      <c:valAx>
        <c:axId val="-18454263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311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51.05</c:v>
                </c:pt>
                <c:pt idx="1">
                  <c:v>53.74</c:v>
                </c:pt>
                <c:pt idx="2">
                  <c:v>55.58</c:v>
                </c:pt>
                <c:pt idx="3">
                  <c:v>58.25</c:v>
                </c:pt>
                <c:pt idx="4">
                  <c:v>54.6</c:v>
                </c:pt>
              </c:numCache>
            </c:numRef>
          </c:val>
          <c:extLst>
            <c:ext xmlns:c16="http://schemas.microsoft.com/office/drawing/2014/chart" uri="{C3380CC4-5D6E-409C-BE32-E72D297353CC}">
              <c16:uniqueId val="{00000000-CBCD-4C0D-9FBA-DD994E04356C}"/>
            </c:ext>
          </c:extLst>
        </c:ser>
        <c:dLbls>
          <c:showLegendKey val="0"/>
          <c:showVal val="0"/>
          <c:showCatName val="0"/>
          <c:showSerName val="0"/>
          <c:showPercent val="0"/>
          <c:showBubbleSize val="0"/>
        </c:dLbls>
        <c:gapWidth val="150"/>
        <c:axId val="-1845439424"/>
        <c:axId val="-18454372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66.22</c:v>
                </c:pt>
                <c:pt idx="1">
                  <c:v>69.87</c:v>
                </c:pt>
                <c:pt idx="2">
                  <c:v>74.3</c:v>
                </c:pt>
                <c:pt idx="3">
                  <c:v>72.260000000000005</c:v>
                </c:pt>
                <c:pt idx="4">
                  <c:v>71.84</c:v>
                </c:pt>
              </c:numCache>
            </c:numRef>
          </c:val>
          <c:smooth val="0"/>
          <c:extLst>
            <c:ext xmlns:c16="http://schemas.microsoft.com/office/drawing/2014/chart" uri="{C3380CC4-5D6E-409C-BE32-E72D297353CC}">
              <c16:uniqueId val="{00000001-CBCD-4C0D-9FBA-DD994E04356C}"/>
            </c:ext>
          </c:extLst>
        </c:ser>
        <c:dLbls>
          <c:showLegendKey val="0"/>
          <c:showVal val="0"/>
          <c:showCatName val="0"/>
          <c:showSerName val="0"/>
          <c:showPercent val="0"/>
          <c:showBubbleSize val="0"/>
        </c:dLbls>
        <c:marker val="1"/>
        <c:smooth val="0"/>
        <c:axId val="-1845439424"/>
        <c:axId val="-1845437248"/>
      </c:lineChart>
      <c:dateAx>
        <c:axId val="-1845439424"/>
        <c:scaling>
          <c:orientation val="minMax"/>
        </c:scaling>
        <c:delete val="1"/>
        <c:axPos val="b"/>
        <c:numFmt formatCode="&quot;H&quot;yy" sourceLinked="1"/>
        <c:majorTickMark val="none"/>
        <c:minorTickMark val="none"/>
        <c:tickLblPos val="none"/>
        <c:crossAx val="-1845437248"/>
        <c:crosses val="autoZero"/>
        <c:auto val="1"/>
        <c:lblOffset val="100"/>
        <c:baseTimeUnit val="years"/>
      </c:dateAx>
      <c:valAx>
        <c:axId val="-18454372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454394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260.26</c:v>
                </c:pt>
                <c:pt idx="1">
                  <c:v>263.14999999999998</c:v>
                </c:pt>
                <c:pt idx="2">
                  <c:v>244.02</c:v>
                </c:pt>
                <c:pt idx="3">
                  <c:v>231.56</c:v>
                </c:pt>
                <c:pt idx="4">
                  <c:v>226</c:v>
                </c:pt>
              </c:numCache>
            </c:numRef>
          </c:val>
          <c:extLst>
            <c:ext xmlns:c16="http://schemas.microsoft.com/office/drawing/2014/chart" uri="{C3380CC4-5D6E-409C-BE32-E72D297353CC}">
              <c16:uniqueId val="{00000000-8ED7-4071-9130-BBF4741750A3}"/>
            </c:ext>
          </c:extLst>
        </c:ser>
        <c:dLbls>
          <c:showLegendKey val="0"/>
          <c:showVal val="0"/>
          <c:showCatName val="0"/>
          <c:showSerName val="0"/>
          <c:showPercent val="0"/>
          <c:showBubbleSize val="0"/>
        </c:dLbls>
        <c:gapWidth val="150"/>
        <c:axId val="-1845438880"/>
        <c:axId val="-18454345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246.72</c:v>
                </c:pt>
                <c:pt idx="1">
                  <c:v>234.96</c:v>
                </c:pt>
                <c:pt idx="2">
                  <c:v>221.81</c:v>
                </c:pt>
                <c:pt idx="3">
                  <c:v>230.02</c:v>
                </c:pt>
                <c:pt idx="4">
                  <c:v>228.47</c:v>
                </c:pt>
              </c:numCache>
            </c:numRef>
          </c:val>
          <c:smooth val="0"/>
          <c:extLst>
            <c:ext xmlns:c16="http://schemas.microsoft.com/office/drawing/2014/chart" uri="{C3380CC4-5D6E-409C-BE32-E72D297353CC}">
              <c16:uniqueId val="{00000001-8ED7-4071-9130-BBF4741750A3}"/>
            </c:ext>
          </c:extLst>
        </c:ser>
        <c:dLbls>
          <c:showLegendKey val="0"/>
          <c:showVal val="0"/>
          <c:showCatName val="0"/>
          <c:showSerName val="0"/>
          <c:showPercent val="0"/>
          <c:showBubbleSize val="0"/>
        </c:dLbls>
        <c:marker val="1"/>
        <c:smooth val="0"/>
        <c:axId val="-1845438880"/>
        <c:axId val="-1845434528"/>
      </c:lineChart>
      <c:dateAx>
        <c:axId val="-1845438880"/>
        <c:scaling>
          <c:orientation val="minMax"/>
        </c:scaling>
        <c:delete val="1"/>
        <c:axPos val="b"/>
        <c:numFmt formatCode="&quot;H&quot;yy" sourceLinked="1"/>
        <c:majorTickMark val="none"/>
        <c:minorTickMark val="none"/>
        <c:tickLblPos val="none"/>
        <c:crossAx val="-1845434528"/>
        <c:crosses val="autoZero"/>
        <c:auto val="1"/>
        <c:lblOffset val="100"/>
        <c:baseTimeUnit val="years"/>
      </c:dateAx>
      <c:valAx>
        <c:axId val="-18454345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45438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【1,218.70】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【84.20】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【42.86】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【218.56】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【74.17】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85" zoomScaleNormal="85" workbookViewId="0"/>
  </sheetViews>
  <sheetFormatPr defaultColWidth="2.625" defaultRowHeight="13.5" x14ac:dyDescent="0.15"/>
  <cols>
    <col min="1" max="1" width="2.625" customWidth="1"/>
    <col min="2" max="62" width="3.75" customWidth="1"/>
    <col min="64" max="78" width="3.125" customWidth="1"/>
    <col min="79" max="79" width="4.375" bestFit="1" customWidth="1"/>
    <col min="81" max="82" width="4.37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千葉県　白井市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15">
      <c r="A8" s="2"/>
      <c r="B8" s="49" t="str">
        <f>データ!I6</f>
        <v>法非適用</v>
      </c>
      <c r="C8" s="49"/>
      <c r="D8" s="49"/>
      <c r="E8" s="49"/>
      <c r="F8" s="49"/>
      <c r="G8" s="49"/>
      <c r="H8" s="49"/>
      <c r="I8" s="49" t="str">
        <f>データ!J6</f>
        <v>下水道事業</v>
      </c>
      <c r="J8" s="49"/>
      <c r="K8" s="49"/>
      <c r="L8" s="49"/>
      <c r="M8" s="49"/>
      <c r="N8" s="49"/>
      <c r="O8" s="49"/>
      <c r="P8" s="49" t="str">
        <f>データ!K6</f>
        <v>特定環境保全公共下水道</v>
      </c>
      <c r="Q8" s="49"/>
      <c r="R8" s="49"/>
      <c r="S8" s="49"/>
      <c r="T8" s="49"/>
      <c r="U8" s="49"/>
      <c r="V8" s="49"/>
      <c r="W8" s="49" t="str">
        <f>データ!L6</f>
        <v>D2</v>
      </c>
      <c r="X8" s="49"/>
      <c r="Y8" s="49"/>
      <c r="Z8" s="49"/>
      <c r="AA8" s="49"/>
      <c r="AB8" s="49"/>
      <c r="AC8" s="49"/>
      <c r="AD8" s="50" t="str">
        <f>データ!$M$6</f>
        <v>非設置</v>
      </c>
      <c r="AE8" s="50"/>
      <c r="AF8" s="50"/>
      <c r="AG8" s="50"/>
      <c r="AH8" s="50"/>
      <c r="AI8" s="50"/>
      <c r="AJ8" s="50"/>
      <c r="AK8" s="3"/>
      <c r="AL8" s="51">
        <f>データ!S6</f>
        <v>63324</v>
      </c>
      <c r="AM8" s="51"/>
      <c r="AN8" s="51"/>
      <c r="AO8" s="51"/>
      <c r="AP8" s="51"/>
      <c r="AQ8" s="51"/>
      <c r="AR8" s="51"/>
      <c r="AS8" s="51"/>
      <c r="AT8" s="46">
        <f>データ!T6</f>
        <v>35.479999999999997</v>
      </c>
      <c r="AU8" s="46"/>
      <c r="AV8" s="46"/>
      <c r="AW8" s="46"/>
      <c r="AX8" s="46"/>
      <c r="AY8" s="46"/>
      <c r="AZ8" s="46"/>
      <c r="BA8" s="46"/>
      <c r="BB8" s="46">
        <f>データ!U6</f>
        <v>1784.78</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15">
      <c r="A10" s="2"/>
      <c r="B10" s="46" t="str">
        <f>データ!N6</f>
        <v>-</v>
      </c>
      <c r="C10" s="46"/>
      <c r="D10" s="46"/>
      <c r="E10" s="46"/>
      <c r="F10" s="46"/>
      <c r="G10" s="46"/>
      <c r="H10" s="46"/>
      <c r="I10" s="46" t="str">
        <f>データ!O6</f>
        <v>該当数値なし</v>
      </c>
      <c r="J10" s="46"/>
      <c r="K10" s="46"/>
      <c r="L10" s="46"/>
      <c r="M10" s="46"/>
      <c r="N10" s="46"/>
      <c r="O10" s="46"/>
      <c r="P10" s="46">
        <f>データ!P6</f>
        <v>10.48</v>
      </c>
      <c r="Q10" s="46"/>
      <c r="R10" s="46"/>
      <c r="S10" s="46"/>
      <c r="T10" s="46"/>
      <c r="U10" s="46"/>
      <c r="V10" s="46"/>
      <c r="W10" s="46">
        <f>データ!Q6</f>
        <v>83.89</v>
      </c>
      <c r="X10" s="46"/>
      <c r="Y10" s="46"/>
      <c r="Z10" s="46"/>
      <c r="AA10" s="46"/>
      <c r="AB10" s="46"/>
      <c r="AC10" s="46"/>
      <c r="AD10" s="51">
        <f>データ!R6</f>
        <v>2200</v>
      </c>
      <c r="AE10" s="51"/>
      <c r="AF10" s="51"/>
      <c r="AG10" s="51"/>
      <c r="AH10" s="51"/>
      <c r="AI10" s="51"/>
      <c r="AJ10" s="51"/>
      <c r="AK10" s="2"/>
      <c r="AL10" s="51">
        <f>データ!V6</f>
        <v>6639</v>
      </c>
      <c r="AM10" s="51"/>
      <c r="AN10" s="51"/>
      <c r="AO10" s="51"/>
      <c r="AP10" s="51"/>
      <c r="AQ10" s="51"/>
      <c r="AR10" s="51"/>
      <c r="AS10" s="51"/>
      <c r="AT10" s="46">
        <f>データ!W6</f>
        <v>1.65</v>
      </c>
      <c r="AU10" s="46"/>
      <c r="AV10" s="46"/>
      <c r="AW10" s="46"/>
      <c r="AX10" s="46"/>
      <c r="AY10" s="46"/>
      <c r="AZ10" s="46"/>
      <c r="BA10" s="46"/>
      <c r="BB10" s="46">
        <f>データ!X6</f>
        <v>4023.64</v>
      </c>
      <c r="BC10" s="46"/>
      <c r="BD10" s="46"/>
      <c r="BE10" s="46"/>
      <c r="BF10" s="46"/>
      <c r="BG10" s="46"/>
      <c r="BH10" s="46"/>
      <c r="BI10" s="46"/>
      <c r="BJ10" s="2"/>
      <c r="BK10" s="2"/>
      <c r="BL10" s="69" t="s">
        <v>22</v>
      </c>
      <c r="BM10" s="70"/>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1" t="s">
        <v>24</v>
      </c>
      <c r="BM11" s="71"/>
      <c r="BN11" s="71"/>
      <c r="BO11" s="71"/>
      <c r="BP11" s="71"/>
      <c r="BQ11" s="71"/>
      <c r="BR11" s="71"/>
      <c r="BS11" s="71"/>
      <c r="BT11" s="71"/>
      <c r="BU11" s="71"/>
      <c r="BV11" s="71"/>
      <c r="BW11" s="71"/>
      <c r="BX11" s="71"/>
      <c r="BY11" s="71"/>
      <c r="BZ11" s="7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1"/>
      <c r="BM12" s="71"/>
      <c r="BN12" s="71"/>
      <c r="BO12" s="71"/>
      <c r="BP12" s="71"/>
      <c r="BQ12" s="71"/>
      <c r="BR12" s="71"/>
      <c r="BS12" s="71"/>
      <c r="BT12" s="71"/>
      <c r="BU12" s="71"/>
      <c r="BV12" s="71"/>
      <c r="BW12" s="71"/>
      <c r="BX12" s="71"/>
      <c r="BY12" s="71"/>
      <c r="BZ12" s="7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2"/>
      <c r="BM13" s="72"/>
      <c r="BN13" s="72"/>
      <c r="BO13" s="72"/>
      <c r="BP13" s="72"/>
      <c r="BQ13" s="72"/>
      <c r="BR13" s="72"/>
      <c r="BS13" s="72"/>
      <c r="BT13" s="72"/>
      <c r="BU13" s="72"/>
      <c r="BV13" s="72"/>
      <c r="BW13" s="72"/>
      <c r="BX13" s="72"/>
      <c r="BY13" s="72"/>
      <c r="BZ13" s="72"/>
    </row>
    <row r="14" spans="1:78" ht="13.5" customHeight="1" x14ac:dyDescent="0.15">
      <c r="A14" s="2"/>
      <c r="B14" s="73" t="s">
        <v>25</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5"/>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76" t="s">
        <v>118</v>
      </c>
      <c r="BM16" s="77"/>
      <c r="BN16" s="77"/>
      <c r="BO16" s="77"/>
      <c r="BP16" s="77"/>
      <c r="BQ16" s="77"/>
      <c r="BR16" s="77"/>
      <c r="BS16" s="77"/>
      <c r="BT16" s="77"/>
      <c r="BU16" s="77"/>
      <c r="BV16" s="77"/>
      <c r="BW16" s="77"/>
      <c r="BX16" s="77"/>
      <c r="BY16" s="77"/>
      <c r="BZ16" s="78"/>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76"/>
      <c r="BM17" s="77"/>
      <c r="BN17" s="77"/>
      <c r="BO17" s="77"/>
      <c r="BP17" s="77"/>
      <c r="BQ17" s="77"/>
      <c r="BR17" s="77"/>
      <c r="BS17" s="77"/>
      <c r="BT17" s="77"/>
      <c r="BU17" s="77"/>
      <c r="BV17" s="77"/>
      <c r="BW17" s="77"/>
      <c r="BX17" s="77"/>
      <c r="BY17" s="77"/>
      <c r="BZ17" s="78"/>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76"/>
      <c r="BM18" s="77"/>
      <c r="BN18" s="77"/>
      <c r="BO18" s="77"/>
      <c r="BP18" s="77"/>
      <c r="BQ18" s="77"/>
      <c r="BR18" s="77"/>
      <c r="BS18" s="77"/>
      <c r="BT18" s="77"/>
      <c r="BU18" s="77"/>
      <c r="BV18" s="77"/>
      <c r="BW18" s="77"/>
      <c r="BX18" s="77"/>
      <c r="BY18" s="77"/>
      <c r="BZ18" s="78"/>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76"/>
      <c r="BM19" s="77"/>
      <c r="BN19" s="77"/>
      <c r="BO19" s="77"/>
      <c r="BP19" s="77"/>
      <c r="BQ19" s="77"/>
      <c r="BR19" s="77"/>
      <c r="BS19" s="77"/>
      <c r="BT19" s="77"/>
      <c r="BU19" s="77"/>
      <c r="BV19" s="77"/>
      <c r="BW19" s="77"/>
      <c r="BX19" s="77"/>
      <c r="BY19" s="77"/>
      <c r="BZ19" s="78"/>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76"/>
      <c r="BM20" s="77"/>
      <c r="BN20" s="77"/>
      <c r="BO20" s="77"/>
      <c r="BP20" s="77"/>
      <c r="BQ20" s="77"/>
      <c r="BR20" s="77"/>
      <c r="BS20" s="77"/>
      <c r="BT20" s="77"/>
      <c r="BU20" s="77"/>
      <c r="BV20" s="77"/>
      <c r="BW20" s="77"/>
      <c r="BX20" s="77"/>
      <c r="BY20" s="77"/>
      <c r="BZ20" s="78"/>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76"/>
      <c r="BM21" s="77"/>
      <c r="BN21" s="77"/>
      <c r="BO21" s="77"/>
      <c r="BP21" s="77"/>
      <c r="BQ21" s="77"/>
      <c r="BR21" s="77"/>
      <c r="BS21" s="77"/>
      <c r="BT21" s="77"/>
      <c r="BU21" s="77"/>
      <c r="BV21" s="77"/>
      <c r="BW21" s="77"/>
      <c r="BX21" s="77"/>
      <c r="BY21" s="77"/>
      <c r="BZ21" s="78"/>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76"/>
      <c r="BM22" s="77"/>
      <c r="BN22" s="77"/>
      <c r="BO22" s="77"/>
      <c r="BP22" s="77"/>
      <c r="BQ22" s="77"/>
      <c r="BR22" s="77"/>
      <c r="BS22" s="77"/>
      <c r="BT22" s="77"/>
      <c r="BU22" s="77"/>
      <c r="BV22" s="77"/>
      <c r="BW22" s="77"/>
      <c r="BX22" s="77"/>
      <c r="BY22" s="77"/>
      <c r="BZ22" s="78"/>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76"/>
      <c r="BM23" s="77"/>
      <c r="BN23" s="77"/>
      <c r="BO23" s="77"/>
      <c r="BP23" s="77"/>
      <c r="BQ23" s="77"/>
      <c r="BR23" s="77"/>
      <c r="BS23" s="77"/>
      <c r="BT23" s="77"/>
      <c r="BU23" s="77"/>
      <c r="BV23" s="77"/>
      <c r="BW23" s="77"/>
      <c r="BX23" s="77"/>
      <c r="BY23" s="77"/>
      <c r="BZ23" s="78"/>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76"/>
      <c r="BM24" s="77"/>
      <c r="BN24" s="77"/>
      <c r="BO24" s="77"/>
      <c r="BP24" s="77"/>
      <c r="BQ24" s="77"/>
      <c r="BR24" s="77"/>
      <c r="BS24" s="77"/>
      <c r="BT24" s="77"/>
      <c r="BU24" s="77"/>
      <c r="BV24" s="77"/>
      <c r="BW24" s="77"/>
      <c r="BX24" s="77"/>
      <c r="BY24" s="77"/>
      <c r="BZ24" s="78"/>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76"/>
      <c r="BM25" s="77"/>
      <c r="BN25" s="77"/>
      <c r="BO25" s="77"/>
      <c r="BP25" s="77"/>
      <c r="BQ25" s="77"/>
      <c r="BR25" s="77"/>
      <c r="BS25" s="77"/>
      <c r="BT25" s="77"/>
      <c r="BU25" s="77"/>
      <c r="BV25" s="77"/>
      <c r="BW25" s="77"/>
      <c r="BX25" s="77"/>
      <c r="BY25" s="77"/>
      <c r="BZ25" s="78"/>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76"/>
      <c r="BM26" s="77"/>
      <c r="BN26" s="77"/>
      <c r="BO26" s="77"/>
      <c r="BP26" s="77"/>
      <c r="BQ26" s="77"/>
      <c r="BR26" s="77"/>
      <c r="BS26" s="77"/>
      <c r="BT26" s="77"/>
      <c r="BU26" s="77"/>
      <c r="BV26" s="77"/>
      <c r="BW26" s="77"/>
      <c r="BX26" s="77"/>
      <c r="BY26" s="77"/>
      <c r="BZ26" s="78"/>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76"/>
      <c r="BM27" s="77"/>
      <c r="BN27" s="77"/>
      <c r="BO27" s="77"/>
      <c r="BP27" s="77"/>
      <c r="BQ27" s="77"/>
      <c r="BR27" s="77"/>
      <c r="BS27" s="77"/>
      <c r="BT27" s="77"/>
      <c r="BU27" s="77"/>
      <c r="BV27" s="77"/>
      <c r="BW27" s="77"/>
      <c r="BX27" s="77"/>
      <c r="BY27" s="77"/>
      <c r="BZ27" s="78"/>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76"/>
      <c r="BM28" s="77"/>
      <c r="BN28" s="77"/>
      <c r="BO28" s="77"/>
      <c r="BP28" s="77"/>
      <c r="BQ28" s="77"/>
      <c r="BR28" s="77"/>
      <c r="BS28" s="77"/>
      <c r="BT28" s="77"/>
      <c r="BU28" s="77"/>
      <c r="BV28" s="77"/>
      <c r="BW28" s="77"/>
      <c r="BX28" s="77"/>
      <c r="BY28" s="77"/>
      <c r="BZ28" s="78"/>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76"/>
      <c r="BM29" s="77"/>
      <c r="BN29" s="77"/>
      <c r="BO29" s="77"/>
      <c r="BP29" s="77"/>
      <c r="BQ29" s="77"/>
      <c r="BR29" s="77"/>
      <c r="BS29" s="77"/>
      <c r="BT29" s="77"/>
      <c r="BU29" s="77"/>
      <c r="BV29" s="77"/>
      <c r="BW29" s="77"/>
      <c r="BX29" s="77"/>
      <c r="BY29" s="77"/>
      <c r="BZ29" s="78"/>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76"/>
      <c r="BM30" s="77"/>
      <c r="BN30" s="77"/>
      <c r="BO30" s="77"/>
      <c r="BP30" s="77"/>
      <c r="BQ30" s="77"/>
      <c r="BR30" s="77"/>
      <c r="BS30" s="77"/>
      <c r="BT30" s="77"/>
      <c r="BU30" s="77"/>
      <c r="BV30" s="77"/>
      <c r="BW30" s="77"/>
      <c r="BX30" s="77"/>
      <c r="BY30" s="77"/>
      <c r="BZ30" s="78"/>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76"/>
      <c r="BM31" s="77"/>
      <c r="BN31" s="77"/>
      <c r="BO31" s="77"/>
      <c r="BP31" s="77"/>
      <c r="BQ31" s="77"/>
      <c r="BR31" s="77"/>
      <c r="BS31" s="77"/>
      <c r="BT31" s="77"/>
      <c r="BU31" s="77"/>
      <c r="BV31" s="77"/>
      <c r="BW31" s="77"/>
      <c r="BX31" s="77"/>
      <c r="BY31" s="77"/>
      <c r="BZ31" s="78"/>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76"/>
      <c r="BM32" s="77"/>
      <c r="BN32" s="77"/>
      <c r="BO32" s="77"/>
      <c r="BP32" s="77"/>
      <c r="BQ32" s="77"/>
      <c r="BR32" s="77"/>
      <c r="BS32" s="77"/>
      <c r="BT32" s="77"/>
      <c r="BU32" s="77"/>
      <c r="BV32" s="77"/>
      <c r="BW32" s="77"/>
      <c r="BX32" s="77"/>
      <c r="BY32" s="77"/>
      <c r="BZ32" s="78"/>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76"/>
      <c r="BM33" s="77"/>
      <c r="BN33" s="77"/>
      <c r="BO33" s="77"/>
      <c r="BP33" s="77"/>
      <c r="BQ33" s="77"/>
      <c r="BR33" s="77"/>
      <c r="BS33" s="77"/>
      <c r="BT33" s="77"/>
      <c r="BU33" s="77"/>
      <c r="BV33" s="77"/>
      <c r="BW33" s="77"/>
      <c r="BX33" s="77"/>
      <c r="BY33" s="77"/>
      <c r="BZ33" s="78"/>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76"/>
      <c r="BM34" s="77"/>
      <c r="BN34" s="77"/>
      <c r="BO34" s="77"/>
      <c r="BP34" s="77"/>
      <c r="BQ34" s="77"/>
      <c r="BR34" s="77"/>
      <c r="BS34" s="77"/>
      <c r="BT34" s="77"/>
      <c r="BU34" s="77"/>
      <c r="BV34" s="77"/>
      <c r="BW34" s="77"/>
      <c r="BX34" s="77"/>
      <c r="BY34" s="77"/>
      <c r="BZ34" s="78"/>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76"/>
      <c r="BM35" s="77"/>
      <c r="BN35" s="77"/>
      <c r="BO35" s="77"/>
      <c r="BP35" s="77"/>
      <c r="BQ35" s="77"/>
      <c r="BR35" s="77"/>
      <c r="BS35" s="77"/>
      <c r="BT35" s="77"/>
      <c r="BU35" s="77"/>
      <c r="BV35" s="77"/>
      <c r="BW35" s="77"/>
      <c r="BX35" s="77"/>
      <c r="BY35" s="77"/>
      <c r="BZ35" s="78"/>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76"/>
      <c r="BM36" s="77"/>
      <c r="BN36" s="77"/>
      <c r="BO36" s="77"/>
      <c r="BP36" s="77"/>
      <c r="BQ36" s="77"/>
      <c r="BR36" s="77"/>
      <c r="BS36" s="77"/>
      <c r="BT36" s="77"/>
      <c r="BU36" s="77"/>
      <c r="BV36" s="77"/>
      <c r="BW36" s="77"/>
      <c r="BX36" s="77"/>
      <c r="BY36" s="77"/>
      <c r="BZ36" s="78"/>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76"/>
      <c r="BM37" s="77"/>
      <c r="BN37" s="77"/>
      <c r="BO37" s="77"/>
      <c r="BP37" s="77"/>
      <c r="BQ37" s="77"/>
      <c r="BR37" s="77"/>
      <c r="BS37" s="77"/>
      <c r="BT37" s="77"/>
      <c r="BU37" s="77"/>
      <c r="BV37" s="77"/>
      <c r="BW37" s="77"/>
      <c r="BX37" s="77"/>
      <c r="BY37" s="77"/>
      <c r="BZ37" s="78"/>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76"/>
      <c r="BM38" s="77"/>
      <c r="BN38" s="77"/>
      <c r="BO38" s="77"/>
      <c r="BP38" s="77"/>
      <c r="BQ38" s="77"/>
      <c r="BR38" s="77"/>
      <c r="BS38" s="77"/>
      <c r="BT38" s="77"/>
      <c r="BU38" s="77"/>
      <c r="BV38" s="77"/>
      <c r="BW38" s="77"/>
      <c r="BX38" s="77"/>
      <c r="BY38" s="77"/>
      <c r="BZ38" s="78"/>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76"/>
      <c r="BM39" s="77"/>
      <c r="BN39" s="77"/>
      <c r="BO39" s="77"/>
      <c r="BP39" s="77"/>
      <c r="BQ39" s="77"/>
      <c r="BR39" s="77"/>
      <c r="BS39" s="77"/>
      <c r="BT39" s="77"/>
      <c r="BU39" s="77"/>
      <c r="BV39" s="77"/>
      <c r="BW39" s="77"/>
      <c r="BX39" s="77"/>
      <c r="BY39" s="77"/>
      <c r="BZ39" s="78"/>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76"/>
      <c r="BM40" s="77"/>
      <c r="BN40" s="77"/>
      <c r="BO40" s="77"/>
      <c r="BP40" s="77"/>
      <c r="BQ40" s="77"/>
      <c r="BR40" s="77"/>
      <c r="BS40" s="77"/>
      <c r="BT40" s="77"/>
      <c r="BU40" s="77"/>
      <c r="BV40" s="77"/>
      <c r="BW40" s="77"/>
      <c r="BX40" s="77"/>
      <c r="BY40" s="77"/>
      <c r="BZ40" s="78"/>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76"/>
      <c r="BM41" s="77"/>
      <c r="BN41" s="77"/>
      <c r="BO41" s="77"/>
      <c r="BP41" s="77"/>
      <c r="BQ41" s="77"/>
      <c r="BR41" s="77"/>
      <c r="BS41" s="77"/>
      <c r="BT41" s="77"/>
      <c r="BU41" s="77"/>
      <c r="BV41" s="77"/>
      <c r="BW41" s="77"/>
      <c r="BX41" s="77"/>
      <c r="BY41" s="77"/>
      <c r="BZ41" s="78"/>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76"/>
      <c r="BM42" s="77"/>
      <c r="BN42" s="77"/>
      <c r="BO42" s="77"/>
      <c r="BP42" s="77"/>
      <c r="BQ42" s="77"/>
      <c r="BR42" s="77"/>
      <c r="BS42" s="77"/>
      <c r="BT42" s="77"/>
      <c r="BU42" s="77"/>
      <c r="BV42" s="77"/>
      <c r="BW42" s="77"/>
      <c r="BX42" s="77"/>
      <c r="BY42" s="77"/>
      <c r="BZ42" s="78"/>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76"/>
      <c r="BM43" s="77"/>
      <c r="BN43" s="77"/>
      <c r="BO43" s="77"/>
      <c r="BP43" s="77"/>
      <c r="BQ43" s="77"/>
      <c r="BR43" s="77"/>
      <c r="BS43" s="77"/>
      <c r="BT43" s="77"/>
      <c r="BU43" s="77"/>
      <c r="BV43" s="77"/>
      <c r="BW43" s="77"/>
      <c r="BX43" s="77"/>
      <c r="BY43" s="77"/>
      <c r="BZ43" s="78"/>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79"/>
      <c r="BM44" s="80"/>
      <c r="BN44" s="80"/>
      <c r="BO44" s="80"/>
      <c r="BP44" s="80"/>
      <c r="BQ44" s="80"/>
      <c r="BR44" s="80"/>
      <c r="BS44" s="80"/>
      <c r="BT44" s="80"/>
      <c r="BU44" s="80"/>
      <c r="BV44" s="80"/>
      <c r="BW44" s="80"/>
      <c r="BX44" s="80"/>
      <c r="BY44" s="80"/>
      <c r="BZ44" s="81"/>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27</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116</v>
      </c>
      <c r="BM47" s="55"/>
      <c r="BN47" s="55"/>
      <c r="BO47" s="55"/>
      <c r="BP47" s="55"/>
      <c r="BQ47" s="55"/>
      <c r="BR47" s="55"/>
      <c r="BS47" s="55"/>
      <c r="BT47" s="55"/>
      <c r="BU47" s="55"/>
      <c r="BV47" s="55"/>
      <c r="BW47" s="55"/>
      <c r="BX47" s="55"/>
      <c r="BY47" s="55"/>
      <c r="BZ47" s="56"/>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15">
      <c r="A60" s="2"/>
      <c r="B60" s="60" t="s">
        <v>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29</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4" t="s">
        <v>117</v>
      </c>
      <c r="BM66" s="55"/>
      <c r="BN66" s="55"/>
      <c r="BO66" s="55"/>
      <c r="BP66" s="55"/>
      <c r="BQ66" s="55"/>
      <c r="BR66" s="55"/>
      <c r="BS66" s="55"/>
      <c r="BT66" s="55"/>
      <c r="BU66" s="55"/>
      <c r="BV66" s="55"/>
      <c r="BW66" s="55"/>
      <c r="BX66" s="55"/>
      <c r="BY66" s="55"/>
      <c r="BZ66" s="56"/>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4"/>
      <c r="BM67" s="55"/>
      <c r="BN67" s="55"/>
      <c r="BO67" s="55"/>
      <c r="BP67" s="55"/>
      <c r="BQ67" s="55"/>
      <c r="BR67" s="55"/>
      <c r="BS67" s="55"/>
      <c r="BT67" s="55"/>
      <c r="BU67" s="55"/>
      <c r="BV67" s="55"/>
      <c r="BW67" s="55"/>
      <c r="BX67" s="55"/>
      <c r="BY67" s="55"/>
      <c r="BZ67" s="56"/>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4"/>
      <c r="BM68" s="55"/>
      <c r="BN68" s="55"/>
      <c r="BO68" s="55"/>
      <c r="BP68" s="55"/>
      <c r="BQ68" s="55"/>
      <c r="BR68" s="55"/>
      <c r="BS68" s="55"/>
      <c r="BT68" s="55"/>
      <c r="BU68" s="55"/>
      <c r="BV68" s="55"/>
      <c r="BW68" s="55"/>
      <c r="BX68" s="55"/>
      <c r="BY68" s="55"/>
      <c r="BZ68" s="56"/>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4"/>
      <c r="BM69" s="55"/>
      <c r="BN69" s="55"/>
      <c r="BO69" s="55"/>
      <c r="BP69" s="55"/>
      <c r="BQ69" s="55"/>
      <c r="BR69" s="55"/>
      <c r="BS69" s="55"/>
      <c r="BT69" s="55"/>
      <c r="BU69" s="55"/>
      <c r="BV69" s="55"/>
      <c r="BW69" s="55"/>
      <c r="BX69" s="55"/>
      <c r="BY69" s="55"/>
      <c r="BZ69" s="56"/>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4"/>
      <c r="BM70" s="55"/>
      <c r="BN70" s="55"/>
      <c r="BO70" s="55"/>
      <c r="BP70" s="55"/>
      <c r="BQ70" s="55"/>
      <c r="BR70" s="55"/>
      <c r="BS70" s="55"/>
      <c r="BT70" s="55"/>
      <c r="BU70" s="55"/>
      <c r="BV70" s="55"/>
      <c r="BW70" s="55"/>
      <c r="BX70" s="55"/>
      <c r="BY70" s="55"/>
      <c r="BZ70" s="56"/>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4"/>
      <c r="BM71" s="55"/>
      <c r="BN71" s="55"/>
      <c r="BO71" s="55"/>
      <c r="BP71" s="55"/>
      <c r="BQ71" s="55"/>
      <c r="BR71" s="55"/>
      <c r="BS71" s="55"/>
      <c r="BT71" s="55"/>
      <c r="BU71" s="55"/>
      <c r="BV71" s="55"/>
      <c r="BW71" s="55"/>
      <c r="BX71" s="55"/>
      <c r="BY71" s="55"/>
      <c r="BZ71" s="56"/>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4"/>
      <c r="BM72" s="55"/>
      <c r="BN72" s="55"/>
      <c r="BO72" s="55"/>
      <c r="BP72" s="55"/>
      <c r="BQ72" s="55"/>
      <c r="BR72" s="55"/>
      <c r="BS72" s="55"/>
      <c r="BT72" s="55"/>
      <c r="BU72" s="55"/>
      <c r="BV72" s="55"/>
      <c r="BW72" s="55"/>
      <c r="BX72" s="55"/>
      <c r="BY72" s="55"/>
      <c r="BZ72" s="56"/>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4"/>
      <c r="BM73" s="55"/>
      <c r="BN73" s="55"/>
      <c r="BO73" s="55"/>
      <c r="BP73" s="55"/>
      <c r="BQ73" s="55"/>
      <c r="BR73" s="55"/>
      <c r="BS73" s="55"/>
      <c r="BT73" s="55"/>
      <c r="BU73" s="55"/>
      <c r="BV73" s="55"/>
      <c r="BW73" s="55"/>
      <c r="BX73" s="55"/>
      <c r="BY73" s="55"/>
      <c r="BZ73" s="56"/>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4"/>
      <c r="BM74" s="55"/>
      <c r="BN74" s="55"/>
      <c r="BO74" s="55"/>
      <c r="BP74" s="55"/>
      <c r="BQ74" s="55"/>
      <c r="BR74" s="55"/>
      <c r="BS74" s="55"/>
      <c r="BT74" s="55"/>
      <c r="BU74" s="55"/>
      <c r="BV74" s="55"/>
      <c r="BW74" s="55"/>
      <c r="BX74" s="55"/>
      <c r="BY74" s="55"/>
      <c r="BZ74" s="56"/>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4"/>
      <c r="BM75" s="55"/>
      <c r="BN75" s="55"/>
      <c r="BO75" s="55"/>
      <c r="BP75" s="55"/>
      <c r="BQ75" s="55"/>
      <c r="BR75" s="55"/>
      <c r="BS75" s="55"/>
      <c r="BT75" s="55"/>
      <c r="BU75" s="55"/>
      <c r="BV75" s="55"/>
      <c r="BW75" s="55"/>
      <c r="BX75" s="55"/>
      <c r="BY75" s="55"/>
      <c r="BZ75" s="56"/>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4"/>
      <c r="BM76" s="55"/>
      <c r="BN76" s="55"/>
      <c r="BO76" s="55"/>
      <c r="BP76" s="55"/>
      <c r="BQ76" s="55"/>
      <c r="BR76" s="55"/>
      <c r="BS76" s="55"/>
      <c r="BT76" s="55"/>
      <c r="BU76" s="55"/>
      <c r="BV76" s="55"/>
      <c r="BW76" s="55"/>
      <c r="BX76" s="55"/>
      <c r="BY76" s="55"/>
      <c r="BZ76" s="56"/>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4"/>
      <c r="BM77" s="55"/>
      <c r="BN77" s="55"/>
      <c r="BO77" s="55"/>
      <c r="BP77" s="55"/>
      <c r="BQ77" s="55"/>
      <c r="BR77" s="55"/>
      <c r="BS77" s="55"/>
      <c r="BT77" s="55"/>
      <c r="BU77" s="55"/>
      <c r="BV77" s="55"/>
      <c r="BW77" s="55"/>
      <c r="BX77" s="55"/>
      <c r="BY77" s="55"/>
      <c r="BZ77" s="56"/>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4"/>
      <c r="BM78" s="55"/>
      <c r="BN78" s="55"/>
      <c r="BO78" s="55"/>
      <c r="BP78" s="55"/>
      <c r="BQ78" s="55"/>
      <c r="BR78" s="55"/>
      <c r="BS78" s="55"/>
      <c r="BT78" s="55"/>
      <c r="BU78" s="55"/>
      <c r="BV78" s="55"/>
      <c r="BW78" s="55"/>
      <c r="BX78" s="55"/>
      <c r="BY78" s="55"/>
      <c r="BZ78" s="56"/>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4"/>
      <c r="BM79" s="55"/>
      <c r="BN79" s="55"/>
      <c r="BO79" s="55"/>
      <c r="BP79" s="55"/>
      <c r="BQ79" s="55"/>
      <c r="BR79" s="55"/>
      <c r="BS79" s="55"/>
      <c r="BT79" s="55"/>
      <c r="BU79" s="55"/>
      <c r="BV79" s="55"/>
      <c r="BW79" s="55"/>
      <c r="BX79" s="55"/>
      <c r="BY79" s="55"/>
      <c r="BZ79" s="56"/>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4"/>
      <c r="BM80" s="55"/>
      <c r="BN80" s="55"/>
      <c r="BO80" s="55"/>
      <c r="BP80" s="55"/>
      <c r="BQ80" s="55"/>
      <c r="BR80" s="55"/>
      <c r="BS80" s="55"/>
      <c r="BT80" s="55"/>
      <c r="BU80" s="55"/>
      <c r="BV80" s="55"/>
      <c r="BW80" s="55"/>
      <c r="BX80" s="55"/>
      <c r="BY80" s="55"/>
      <c r="BZ80" s="56"/>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4"/>
      <c r="BM81" s="55"/>
      <c r="BN81" s="55"/>
      <c r="BO81" s="55"/>
      <c r="BP81" s="55"/>
      <c r="BQ81" s="55"/>
      <c r="BR81" s="55"/>
      <c r="BS81" s="55"/>
      <c r="BT81" s="55"/>
      <c r="BU81" s="55"/>
      <c r="BV81" s="55"/>
      <c r="BW81" s="55"/>
      <c r="BX81" s="55"/>
      <c r="BY81" s="55"/>
      <c r="BZ81" s="56"/>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7"/>
      <c r="BM82" s="58"/>
      <c r="BN82" s="58"/>
      <c r="BO82" s="58"/>
      <c r="BP82" s="58"/>
      <c r="BQ82" s="58"/>
      <c r="BR82" s="58"/>
      <c r="BS82" s="58"/>
      <c r="BT82" s="58"/>
      <c r="BU82" s="58"/>
      <c r="BV82" s="58"/>
      <c r="BW82" s="58"/>
      <c r="BX82" s="58"/>
      <c r="BY82" s="58"/>
      <c r="BZ82" s="59"/>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44</v>
      </c>
      <c r="H86" s="26" t="str">
        <f>データ!BP6</f>
        <v>【1,218.70】</v>
      </c>
      <c r="I86" s="26" t="str">
        <f>データ!CA6</f>
        <v>【74.17】</v>
      </c>
      <c r="J86" s="26" t="str">
        <f>データ!CL6</f>
        <v>【218.56】</v>
      </c>
      <c r="K86" s="26" t="str">
        <f>データ!CW6</f>
        <v>【42.86】</v>
      </c>
      <c r="L86" s="26" t="str">
        <f>データ!DH6</f>
        <v>【84.20】</v>
      </c>
      <c r="M86" s="26" t="s">
        <v>44</v>
      </c>
      <c r="N86" s="26" t="s">
        <v>43</v>
      </c>
      <c r="O86" s="26" t="str">
        <f>データ!EO6</f>
        <v>【0.28】</v>
      </c>
    </row>
  </sheetData>
  <sheetProtection algorithmName="SHA-512" hashValue="AwNQXRZrjaLFMF/APVa8PzwjQ8tPm0XcyRVnwPxyO7wOaao0jd6ZDunSQgKqOVDxSbOnbpzgvLNTDnVGsMccbw==" saltValue="ZTbSVPrPqAu4udCzCoyu0A=="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83" t="s">
        <v>54</v>
      </c>
      <c r="I3" s="84"/>
      <c r="J3" s="84"/>
      <c r="K3" s="84"/>
      <c r="L3" s="84"/>
      <c r="M3" s="84"/>
      <c r="N3" s="84"/>
      <c r="O3" s="84"/>
      <c r="P3" s="84"/>
      <c r="Q3" s="84"/>
      <c r="R3" s="84"/>
      <c r="S3" s="84"/>
      <c r="T3" s="84"/>
      <c r="U3" s="84"/>
      <c r="V3" s="84"/>
      <c r="W3" s="84"/>
      <c r="X3" s="85"/>
      <c r="Y3" s="89" t="s">
        <v>55</v>
      </c>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c r="DI3" s="82" t="s">
        <v>28</v>
      </c>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c r="EO3" s="82"/>
    </row>
    <row r="4" spans="1:145" x14ac:dyDescent="0.15">
      <c r="A4" s="28" t="s">
        <v>56</v>
      </c>
      <c r="B4" s="30"/>
      <c r="C4" s="30"/>
      <c r="D4" s="30"/>
      <c r="E4" s="30"/>
      <c r="F4" s="30"/>
      <c r="G4" s="30"/>
      <c r="H4" s="86"/>
      <c r="I4" s="87"/>
      <c r="J4" s="87"/>
      <c r="K4" s="87"/>
      <c r="L4" s="87"/>
      <c r="M4" s="87"/>
      <c r="N4" s="87"/>
      <c r="O4" s="87"/>
      <c r="P4" s="87"/>
      <c r="Q4" s="87"/>
      <c r="R4" s="87"/>
      <c r="S4" s="87"/>
      <c r="T4" s="87"/>
      <c r="U4" s="87"/>
      <c r="V4" s="87"/>
      <c r="W4" s="87"/>
      <c r="X4" s="88"/>
      <c r="Y4" s="82" t="s">
        <v>57</v>
      </c>
      <c r="Z4" s="82"/>
      <c r="AA4" s="82"/>
      <c r="AB4" s="82"/>
      <c r="AC4" s="82"/>
      <c r="AD4" s="82"/>
      <c r="AE4" s="82"/>
      <c r="AF4" s="82"/>
      <c r="AG4" s="82"/>
      <c r="AH4" s="82"/>
      <c r="AI4" s="82"/>
      <c r="AJ4" s="82" t="s">
        <v>58</v>
      </c>
      <c r="AK4" s="82"/>
      <c r="AL4" s="82"/>
      <c r="AM4" s="82"/>
      <c r="AN4" s="82"/>
      <c r="AO4" s="82"/>
      <c r="AP4" s="82"/>
      <c r="AQ4" s="82"/>
      <c r="AR4" s="82"/>
      <c r="AS4" s="82"/>
      <c r="AT4" s="82"/>
      <c r="AU4" s="82" t="s">
        <v>59</v>
      </c>
      <c r="AV4" s="82"/>
      <c r="AW4" s="82"/>
      <c r="AX4" s="82"/>
      <c r="AY4" s="82"/>
      <c r="AZ4" s="82"/>
      <c r="BA4" s="82"/>
      <c r="BB4" s="82"/>
      <c r="BC4" s="82"/>
      <c r="BD4" s="82"/>
      <c r="BE4" s="82"/>
      <c r="BF4" s="82" t="s">
        <v>60</v>
      </c>
      <c r="BG4" s="82"/>
      <c r="BH4" s="82"/>
      <c r="BI4" s="82"/>
      <c r="BJ4" s="82"/>
      <c r="BK4" s="82"/>
      <c r="BL4" s="82"/>
      <c r="BM4" s="82"/>
      <c r="BN4" s="82"/>
      <c r="BO4" s="82"/>
      <c r="BP4" s="82"/>
      <c r="BQ4" s="82" t="s">
        <v>61</v>
      </c>
      <c r="BR4" s="82"/>
      <c r="BS4" s="82"/>
      <c r="BT4" s="82"/>
      <c r="BU4" s="82"/>
      <c r="BV4" s="82"/>
      <c r="BW4" s="82"/>
      <c r="BX4" s="82"/>
      <c r="BY4" s="82"/>
      <c r="BZ4" s="82"/>
      <c r="CA4" s="82"/>
      <c r="CB4" s="82" t="s">
        <v>62</v>
      </c>
      <c r="CC4" s="82"/>
      <c r="CD4" s="82"/>
      <c r="CE4" s="82"/>
      <c r="CF4" s="82"/>
      <c r="CG4" s="82"/>
      <c r="CH4" s="82"/>
      <c r="CI4" s="82"/>
      <c r="CJ4" s="82"/>
      <c r="CK4" s="82"/>
      <c r="CL4" s="82"/>
      <c r="CM4" s="82" t="s">
        <v>63</v>
      </c>
      <c r="CN4" s="82"/>
      <c r="CO4" s="82"/>
      <c r="CP4" s="82"/>
      <c r="CQ4" s="82"/>
      <c r="CR4" s="82"/>
      <c r="CS4" s="82"/>
      <c r="CT4" s="82"/>
      <c r="CU4" s="82"/>
      <c r="CV4" s="82"/>
      <c r="CW4" s="82"/>
      <c r="CX4" s="82" t="s">
        <v>64</v>
      </c>
      <c r="CY4" s="82"/>
      <c r="CZ4" s="82"/>
      <c r="DA4" s="82"/>
      <c r="DB4" s="82"/>
      <c r="DC4" s="82"/>
      <c r="DD4" s="82"/>
      <c r="DE4" s="82"/>
      <c r="DF4" s="82"/>
      <c r="DG4" s="82"/>
      <c r="DH4" s="82"/>
      <c r="DI4" s="82" t="s">
        <v>65</v>
      </c>
      <c r="DJ4" s="82"/>
      <c r="DK4" s="82"/>
      <c r="DL4" s="82"/>
      <c r="DM4" s="82"/>
      <c r="DN4" s="82"/>
      <c r="DO4" s="82"/>
      <c r="DP4" s="82"/>
      <c r="DQ4" s="82"/>
      <c r="DR4" s="82"/>
      <c r="DS4" s="82"/>
      <c r="DT4" s="82" t="s">
        <v>66</v>
      </c>
      <c r="DU4" s="82"/>
      <c r="DV4" s="82"/>
      <c r="DW4" s="82"/>
      <c r="DX4" s="82"/>
      <c r="DY4" s="82"/>
      <c r="DZ4" s="82"/>
      <c r="EA4" s="82"/>
      <c r="EB4" s="82"/>
      <c r="EC4" s="82"/>
      <c r="ED4" s="82"/>
      <c r="EE4" s="82" t="s">
        <v>67</v>
      </c>
      <c r="EF4" s="82"/>
      <c r="EG4" s="82"/>
      <c r="EH4" s="82"/>
      <c r="EI4" s="82"/>
      <c r="EJ4" s="82"/>
      <c r="EK4" s="82"/>
      <c r="EL4" s="82"/>
      <c r="EM4" s="82"/>
      <c r="EN4" s="82"/>
      <c r="EO4" s="82"/>
    </row>
    <row r="5" spans="1:145" x14ac:dyDescent="0.15">
      <c r="A5" s="28" t="s">
        <v>68</v>
      </c>
      <c r="B5" s="31"/>
      <c r="C5" s="31"/>
      <c r="D5" s="31"/>
      <c r="E5" s="31"/>
      <c r="F5" s="31"/>
      <c r="G5" s="31"/>
      <c r="H5" s="32" t="s">
        <v>69</v>
      </c>
      <c r="I5" s="32" t="s">
        <v>70</v>
      </c>
      <c r="J5" s="32" t="s">
        <v>71</v>
      </c>
      <c r="K5" s="32" t="s">
        <v>72</v>
      </c>
      <c r="L5" s="32" t="s">
        <v>73</v>
      </c>
      <c r="M5" s="32" t="s">
        <v>5</v>
      </c>
      <c r="N5" s="32" t="s">
        <v>74</v>
      </c>
      <c r="O5" s="32" t="s">
        <v>75</v>
      </c>
      <c r="P5" s="32" t="s">
        <v>76</v>
      </c>
      <c r="Q5" s="32" t="s">
        <v>77</v>
      </c>
      <c r="R5" s="32" t="s">
        <v>78</v>
      </c>
      <c r="S5" s="32" t="s">
        <v>79</v>
      </c>
      <c r="T5" s="32" t="s">
        <v>80</v>
      </c>
      <c r="U5" s="32" t="s">
        <v>81</v>
      </c>
      <c r="V5" s="32" t="s">
        <v>82</v>
      </c>
      <c r="W5" s="32" t="s">
        <v>83</v>
      </c>
      <c r="X5" s="32" t="s">
        <v>84</v>
      </c>
      <c r="Y5" s="32" t="s">
        <v>85</v>
      </c>
      <c r="Z5" s="32" t="s">
        <v>86</v>
      </c>
      <c r="AA5" s="32" t="s">
        <v>87</v>
      </c>
      <c r="AB5" s="32" t="s">
        <v>88</v>
      </c>
      <c r="AC5" s="32" t="s">
        <v>89</v>
      </c>
      <c r="AD5" s="32" t="s">
        <v>90</v>
      </c>
      <c r="AE5" s="32" t="s">
        <v>91</v>
      </c>
      <c r="AF5" s="32" t="s">
        <v>92</v>
      </c>
      <c r="AG5" s="32" t="s">
        <v>93</v>
      </c>
      <c r="AH5" s="32" t="s">
        <v>94</v>
      </c>
      <c r="AI5" s="32" t="s">
        <v>31</v>
      </c>
      <c r="AJ5" s="32" t="s">
        <v>85</v>
      </c>
      <c r="AK5" s="32" t="s">
        <v>86</v>
      </c>
      <c r="AL5" s="32" t="s">
        <v>87</v>
      </c>
      <c r="AM5" s="32" t="s">
        <v>88</v>
      </c>
      <c r="AN5" s="32" t="s">
        <v>89</v>
      </c>
      <c r="AO5" s="32" t="s">
        <v>90</v>
      </c>
      <c r="AP5" s="32" t="s">
        <v>91</v>
      </c>
      <c r="AQ5" s="32" t="s">
        <v>92</v>
      </c>
      <c r="AR5" s="32" t="s">
        <v>93</v>
      </c>
      <c r="AS5" s="32" t="s">
        <v>94</v>
      </c>
      <c r="AT5" s="32" t="s">
        <v>95</v>
      </c>
      <c r="AU5" s="32" t="s">
        <v>85</v>
      </c>
      <c r="AV5" s="32" t="s">
        <v>86</v>
      </c>
      <c r="AW5" s="32" t="s">
        <v>87</v>
      </c>
      <c r="AX5" s="32" t="s">
        <v>88</v>
      </c>
      <c r="AY5" s="32" t="s">
        <v>89</v>
      </c>
      <c r="AZ5" s="32" t="s">
        <v>90</v>
      </c>
      <c r="BA5" s="32" t="s">
        <v>91</v>
      </c>
      <c r="BB5" s="32" t="s">
        <v>92</v>
      </c>
      <c r="BC5" s="32" t="s">
        <v>93</v>
      </c>
      <c r="BD5" s="32" t="s">
        <v>94</v>
      </c>
      <c r="BE5" s="32" t="s">
        <v>95</v>
      </c>
      <c r="BF5" s="32" t="s">
        <v>85</v>
      </c>
      <c r="BG5" s="32" t="s">
        <v>86</v>
      </c>
      <c r="BH5" s="32" t="s">
        <v>87</v>
      </c>
      <c r="BI5" s="32" t="s">
        <v>88</v>
      </c>
      <c r="BJ5" s="32" t="s">
        <v>89</v>
      </c>
      <c r="BK5" s="32" t="s">
        <v>90</v>
      </c>
      <c r="BL5" s="32" t="s">
        <v>91</v>
      </c>
      <c r="BM5" s="32" t="s">
        <v>92</v>
      </c>
      <c r="BN5" s="32" t="s">
        <v>93</v>
      </c>
      <c r="BO5" s="32" t="s">
        <v>94</v>
      </c>
      <c r="BP5" s="32" t="s">
        <v>95</v>
      </c>
      <c r="BQ5" s="32" t="s">
        <v>85</v>
      </c>
      <c r="BR5" s="32" t="s">
        <v>86</v>
      </c>
      <c r="BS5" s="32" t="s">
        <v>87</v>
      </c>
      <c r="BT5" s="32" t="s">
        <v>88</v>
      </c>
      <c r="BU5" s="32" t="s">
        <v>89</v>
      </c>
      <c r="BV5" s="32" t="s">
        <v>90</v>
      </c>
      <c r="BW5" s="32" t="s">
        <v>91</v>
      </c>
      <c r="BX5" s="32" t="s">
        <v>92</v>
      </c>
      <c r="BY5" s="32" t="s">
        <v>93</v>
      </c>
      <c r="BZ5" s="32" t="s">
        <v>94</v>
      </c>
      <c r="CA5" s="32" t="s">
        <v>95</v>
      </c>
      <c r="CB5" s="32" t="s">
        <v>85</v>
      </c>
      <c r="CC5" s="32" t="s">
        <v>86</v>
      </c>
      <c r="CD5" s="32" t="s">
        <v>87</v>
      </c>
      <c r="CE5" s="32" t="s">
        <v>88</v>
      </c>
      <c r="CF5" s="32" t="s">
        <v>89</v>
      </c>
      <c r="CG5" s="32" t="s">
        <v>90</v>
      </c>
      <c r="CH5" s="32" t="s">
        <v>91</v>
      </c>
      <c r="CI5" s="32" t="s">
        <v>92</v>
      </c>
      <c r="CJ5" s="32" t="s">
        <v>93</v>
      </c>
      <c r="CK5" s="32" t="s">
        <v>94</v>
      </c>
      <c r="CL5" s="32" t="s">
        <v>95</v>
      </c>
      <c r="CM5" s="32" t="s">
        <v>85</v>
      </c>
      <c r="CN5" s="32" t="s">
        <v>86</v>
      </c>
      <c r="CO5" s="32" t="s">
        <v>87</v>
      </c>
      <c r="CP5" s="32" t="s">
        <v>88</v>
      </c>
      <c r="CQ5" s="32" t="s">
        <v>89</v>
      </c>
      <c r="CR5" s="32" t="s">
        <v>90</v>
      </c>
      <c r="CS5" s="32" t="s">
        <v>91</v>
      </c>
      <c r="CT5" s="32" t="s">
        <v>92</v>
      </c>
      <c r="CU5" s="32" t="s">
        <v>93</v>
      </c>
      <c r="CV5" s="32" t="s">
        <v>94</v>
      </c>
      <c r="CW5" s="32" t="s">
        <v>95</v>
      </c>
      <c r="CX5" s="32" t="s">
        <v>85</v>
      </c>
      <c r="CY5" s="32" t="s">
        <v>86</v>
      </c>
      <c r="CZ5" s="32" t="s">
        <v>87</v>
      </c>
      <c r="DA5" s="32" t="s">
        <v>88</v>
      </c>
      <c r="DB5" s="32" t="s">
        <v>89</v>
      </c>
      <c r="DC5" s="32" t="s">
        <v>90</v>
      </c>
      <c r="DD5" s="32" t="s">
        <v>91</v>
      </c>
      <c r="DE5" s="32" t="s">
        <v>92</v>
      </c>
      <c r="DF5" s="32" t="s">
        <v>93</v>
      </c>
      <c r="DG5" s="32" t="s">
        <v>94</v>
      </c>
      <c r="DH5" s="32" t="s">
        <v>95</v>
      </c>
      <c r="DI5" s="32" t="s">
        <v>85</v>
      </c>
      <c r="DJ5" s="32" t="s">
        <v>86</v>
      </c>
      <c r="DK5" s="32" t="s">
        <v>87</v>
      </c>
      <c r="DL5" s="32" t="s">
        <v>88</v>
      </c>
      <c r="DM5" s="32" t="s">
        <v>89</v>
      </c>
      <c r="DN5" s="32" t="s">
        <v>90</v>
      </c>
      <c r="DO5" s="32" t="s">
        <v>91</v>
      </c>
      <c r="DP5" s="32" t="s">
        <v>92</v>
      </c>
      <c r="DQ5" s="32" t="s">
        <v>93</v>
      </c>
      <c r="DR5" s="32" t="s">
        <v>94</v>
      </c>
      <c r="DS5" s="32" t="s">
        <v>95</v>
      </c>
      <c r="DT5" s="32" t="s">
        <v>85</v>
      </c>
      <c r="DU5" s="32" t="s">
        <v>86</v>
      </c>
      <c r="DV5" s="32" t="s">
        <v>87</v>
      </c>
      <c r="DW5" s="32" t="s">
        <v>88</v>
      </c>
      <c r="DX5" s="32" t="s">
        <v>89</v>
      </c>
      <c r="DY5" s="32" t="s">
        <v>90</v>
      </c>
      <c r="DZ5" s="32" t="s">
        <v>91</v>
      </c>
      <c r="EA5" s="32" t="s">
        <v>92</v>
      </c>
      <c r="EB5" s="32" t="s">
        <v>93</v>
      </c>
      <c r="EC5" s="32" t="s">
        <v>94</v>
      </c>
      <c r="ED5" s="32" t="s">
        <v>95</v>
      </c>
      <c r="EE5" s="32" t="s">
        <v>85</v>
      </c>
      <c r="EF5" s="32" t="s">
        <v>86</v>
      </c>
      <c r="EG5" s="32" t="s">
        <v>87</v>
      </c>
      <c r="EH5" s="32" t="s">
        <v>88</v>
      </c>
      <c r="EI5" s="32" t="s">
        <v>89</v>
      </c>
      <c r="EJ5" s="32" t="s">
        <v>90</v>
      </c>
      <c r="EK5" s="32" t="s">
        <v>91</v>
      </c>
      <c r="EL5" s="32" t="s">
        <v>92</v>
      </c>
      <c r="EM5" s="32" t="s">
        <v>93</v>
      </c>
      <c r="EN5" s="32" t="s">
        <v>94</v>
      </c>
      <c r="EO5" s="32" t="s">
        <v>95</v>
      </c>
    </row>
    <row r="6" spans="1:145" s="36" customFormat="1" x14ac:dyDescent="0.15">
      <c r="A6" s="28" t="s">
        <v>96</v>
      </c>
      <c r="B6" s="33">
        <f>B7</f>
        <v>2019</v>
      </c>
      <c r="C6" s="33">
        <f t="shared" ref="C6:X6" si="3">C7</f>
        <v>122327</v>
      </c>
      <c r="D6" s="33">
        <f t="shared" si="3"/>
        <v>47</v>
      </c>
      <c r="E6" s="33">
        <f t="shared" si="3"/>
        <v>17</v>
      </c>
      <c r="F6" s="33">
        <f t="shared" si="3"/>
        <v>4</v>
      </c>
      <c r="G6" s="33">
        <f t="shared" si="3"/>
        <v>0</v>
      </c>
      <c r="H6" s="33" t="str">
        <f t="shared" si="3"/>
        <v>千葉県　白井市</v>
      </c>
      <c r="I6" s="33" t="str">
        <f t="shared" si="3"/>
        <v>法非適用</v>
      </c>
      <c r="J6" s="33" t="str">
        <f t="shared" si="3"/>
        <v>下水道事業</v>
      </c>
      <c r="K6" s="33" t="str">
        <f t="shared" si="3"/>
        <v>特定環境保全公共下水道</v>
      </c>
      <c r="L6" s="33" t="str">
        <f t="shared" si="3"/>
        <v>D2</v>
      </c>
      <c r="M6" s="33" t="str">
        <f t="shared" si="3"/>
        <v>非設置</v>
      </c>
      <c r="N6" s="34" t="str">
        <f t="shared" si="3"/>
        <v>-</v>
      </c>
      <c r="O6" s="34" t="str">
        <f t="shared" si="3"/>
        <v>該当数値なし</v>
      </c>
      <c r="P6" s="34">
        <f t="shared" si="3"/>
        <v>10.48</v>
      </c>
      <c r="Q6" s="34">
        <f t="shared" si="3"/>
        <v>83.89</v>
      </c>
      <c r="R6" s="34">
        <f t="shared" si="3"/>
        <v>2200</v>
      </c>
      <c r="S6" s="34">
        <f t="shared" si="3"/>
        <v>63324</v>
      </c>
      <c r="T6" s="34">
        <f t="shared" si="3"/>
        <v>35.479999999999997</v>
      </c>
      <c r="U6" s="34">
        <f t="shared" si="3"/>
        <v>1784.78</v>
      </c>
      <c r="V6" s="34">
        <f t="shared" si="3"/>
        <v>6639</v>
      </c>
      <c r="W6" s="34">
        <f t="shared" si="3"/>
        <v>1.65</v>
      </c>
      <c r="X6" s="34">
        <f t="shared" si="3"/>
        <v>4023.64</v>
      </c>
      <c r="Y6" s="35">
        <f>IF(Y7="",NA(),Y7)</f>
        <v>79.75</v>
      </c>
      <c r="Z6" s="35">
        <f t="shared" ref="Z6:AH6" si="4">IF(Z7="",NA(),Z7)</f>
        <v>99.93</v>
      </c>
      <c r="AA6" s="35">
        <f t="shared" si="4"/>
        <v>95.42</v>
      </c>
      <c r="AB6" s="35">
        <f t="shared" si="4"/>
        <v>101.31</v>
      </c>
      <c r="AC6" s="35">
        <f t="shared" si="4"/>
        <v>99.97</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1131.6300000000001</v>
      </c>
      <c r="BG6" s="35">
        <f t="shared" ref="BG6:BO6" si="7">IF(BG7="",NA(),BG7)</f>
        <v>940.24</v>
      </c>
      <c r="BH6" s="35">
        <f t="shared" si="7"/>
        <v>794.82</v>
      </c>
      <c r="BI6" s="35">
        <f t="shared" si="7"/>
        <v>651.6</v>
      </c>
      <c r="BJ6" s="35">
        <f t="shared" si="7"/>
        <v>494.88</v>
      </c>
      <c r="BK6" s="35">
        <f t="shared" si="7"/>
        <v>1434.89</v>
      </c>
      <c r="BL6" s="35">
        <f t="shared" si="7"/>
        <v>1298.9100000000001</v>
      </c>
      <c r="BM6" s="35">
        <f t="shared" si="7"/>
        <v>1243.71</v>
      </c>
      <c r="BN6" s="35">
        <f t="shared" si="7"/>
        <v>1194.1500000000001</v>
      </c>
      <c r="BO6" s="35">
        <f t="shared" si="7"/>
        <v>1206.79</v>
      </c>
      <c r="BP6" s="34" t="str">
        <f>IF(BP7="","",IF(BP7="-","【-】","【"&amp;SUBSTITUTE(TEXT(BP7,"#,##0.00"),"-","△")&amp;"】"))</f>
        <v>【1,218.70】</v>
      </c>
      <c r="BQ6" s="35">
        <f>IF(BQ7="",NA(),BQ7)</f>
        <v>51.05</v>
      </c>
      <c r="BR6" s="35">
        <f t="shared" ref="BR6:BZ6" si="8">IF(BR7="",NA(),BR7)</f>
        <v>53.74</v>
      </c>
      <c r="BS6" s="35">
        <f t="shared" si="8"/>
        <v>55.58</v>
      </c>
      <c r="BT6" s="35">
        <f t="shared" si="8"/>
        <v>58.25</v>
      </c>
      <c r="BU6" s="35">
        <f t="shared" si="8"/>
        <v>54.6</v>
      </c>
      <c r="BV6" s="35">
        <f t="shared" si="8"/>
        <v>66.22</v>
      </c>
      <c r="BW6" s="35">
        <f t="shared" si="8"/>
        <v>69.87</v>
      </c>
      <c r="BX6" s="35">
        <f t="shared" si="8"/>
        <v>74.3</v>
      </c>
      <c r="BY6" s="35">
        <f t="shared" si="8"/>
        <v>72.260000000000005</v>
      </c>
      <c r="BZ6" s="35">
        <f t="shared" si="8"/>
        <v>71.84</v>
      </c>
      <c r="CA6" s="34" t="str">
        <f>IF(CA7="","",IF(CA7="-","【-】","【"&amp;SUBSTITUTE(TEXT(CA7,"#,##0.00"),"-","△")&amp;"】"))</f>
        <v>【74.17】</v>
      </c>
      <c r="CB6" s="35">
        <f>IF(CB7="",NA(),CB7)</f>
        <v>260.26</v>
      </c>
      <c r="CC6" s="35">
        <f t="shared" ref="CC6:CK6" si="9">IF(CC7="",NA(),CC7)</f>
        <v>263.14999999999998</v>
      </c>
      <c r="CD6" s="35">
        <f t="shared" si="9"/>
        <v>244.02</v>
      </c>
      <c r="CE6" s="35">
        <f t="shared" si="9"/>
        <v>231.56</v>
      </c>
      <c r="CF6" s="35">
        <f t="shared" si="9"/>
        <v>226</v>
      </c>
      <c r="CG6" s="35">
        <f t="shared" si="9"/>
        <v>246.72</v>
      </c>
      <c r="CH6" s="35">
        <f t="shared" si="9"/>
        <v>234.96</v>
      </c>
      <c r="CI6" s="35">
        <f t="shared" si="9"/>
        <v>221.81</v>
      </c>
      <c r="CJ6" s="35">
        <f t="shared" si="9"/>
        <v>230.02</v>
      </c>
      <c r="CK6" s="35">
        <f t="shared" si="9"/>
        <v>228.47</v>
      </c>
      <c r="CL6" s="34" t="str">
        <f>IF(CL7="","",IF(CL7="-","【-】","【"&amp;SUBSTITUTE(TEXT(CL7,"#,##0.00"),"-","△")&amp;"】"))</f>
        <v>【218.56】</v>
      </c>
      <c r="CM6" s="35" t="str">
        <f>IF(CM7="",NA(),CM7)</f>
        <v>-</v>
      </c>
      <c r="CN6" s="35" t="str">
        <f t="shared" ref="CN6:CV6" si="10">IF(CN7="",NA(),CN7)</f>
        <v>-</v>
      </c>
      <c r="CO6" s="35" t="str">
        <f t="shared" si="10"/>
        <v>-</v>
      </c>
      <c r="CP6" s="35" t="str">
        <f t="shared" si="10"/>
        <v>-</v>
      </c>
      <c r="CQ6" s="35" t="str">
        <f t="shared" si="10"/>
        <v>-</v>
      </c>
      <c r="CR6" s="35">
        <f t="shared" si="10"/>
        <v>41.35</v>
      </c>
      <c r="CS6" s="35">
        <f t="shared" si="10"/>
        <v>42.9</v>
      </c>
      <c r="CT6" s="35">
        <f t="shared" si="10"/>
        <v>43.36</v>
      </c>
      <c r="CU6" s="35">
        <f t="shared" si="10"/>
        <v>42.56</v>
      </c>
      <c r="CV6" s="35">
        <f t="shared" si="10"/>
        <v>42.47</v>
      </c>
      <c r="CW6" s="34" t="str">
        <f>IF(CW7="","",IF(CW7="-","【-】","【"&amp;SUBSTITUTE(TEXT(CW7,"#,##0.00"),"-","△")&amp;"】"))</f>
        <v>【42.86】</v>
      </c>
      <c r="CX6" s="35">
        <f>IF(CX7="",NA(),CX7)</f>
        <v>83.45</v>
      </c>
      <c r="CY6" s="35">
        <f t="shared" ref="CY6:DG6" si="11">IF(CY7="",NA(),CY7)</f>
        <v>86.63</v>
      </c>
      <c r="CZ6" s="35">
        <f t="shared" si="11"/>
        <v>87.01</v>
      </c>
      <c r="DA6" s="35">
        <f t="shared" si="11"/>
        <v>86.68</v>
      </c>
      <c r="DB6" s="35">
        <f t="shared" si="11"/>
        <v>92.09</v>
      </c>
      <c r="DC6" s="35">
        <f t="shared" si="11"/>
        <v>82.9</v>
      </c>
      <c r="DD6" s="35">
        <f t="shared" si="11"/>
        <v>83.5</v>
      </c>
      <c r="DE6" s="35">
        <f t="shared" si="11"/>
        <v>83.06</v>
      </c>
      <c r="DF6" s="35">
        <f t="shared" si="11"/>
        <v>83.32</v>
      </c>
      <c r="DG6" s="35">
        <f t="shared" si="11"/>
        <v>83.75</v>
      </c>
      <c r="DH6" s="34" t="str">
        <f>IF(DH7="","",IF(DH7="-","【-】","【"&amp;SUBSTITUTE(TEXT(DH7,"#,##0.00"),"-","△")&amp;"】"))</f>
        <v>【84.20】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7.0000000000000007E-2</v>
      </c>
      <c r="EK6" s="35">
        <f t="shared" si="14"/>
        <v>0.09</v>
      </c>
      <c r="EL6" s="35">
        <f t="shared" si="14"/>
        <v>0.09</v>
      </c>
      <c r="EM6" s="35">
        <f t="shared" si="14"/>
        <v>0.13</v>
      </c>
      <c r="EN6" s="35">
        <f t="shared" si="14"/>
        <v>0.36</v>
      </c>
      <c r="EO6" s="34" t="str">
        <f>IF(EO7="","",IF(EO7="-","【-】","【"&amp;SUBSTITUTE(TEXT(EO7,"#,##0.00"),"-","△")&amp;"】"))</f>
        <v>【0.28】</v>
      </c>
    </row>
    <row r="7" spans="1:145" s="36" customFormat="1" x14ac:dyDescent="0.15">
      <c r="A7" s="28"/>
      <c r="B7" s="37">
        <v>2019</v>
      </c>
      <c r="C7" s="37">
        <v>122327</v>
      </c>
      <c r="D7" s="37">
        <v>47</v>
      </c>
      <c r="E7" s="37">
        <v>17</v>
      </c>
      <c r="F7" s="37">
        <v>4</v>
      </c>
      <c r="G7" s="37">
        <v>0</v>
      </c>
      <c r="H7" s="37" t="s">
        <v>97</v>
      </c>
      <c r="I7" s="37" t="s">
        <v>98</v>
      </c>
      <c r="J7" s="37" t="s">
        <v>99</v>
      </c>
      <c r="K7" s="37" t="s">
        <v>100</v>
      </c>
      <c r="L7" s="37" t="s">
        <v>101</v>
      </c>
      <c r="M7" s="37" t="s">
        <v>102</v>
      </c>
      <c r="N7" s="38" t="s">
        <v>103</v>
      </c>
      <c r="O7" s="38" t="s">
        <v>104</v>
      </c>
      <c r="P7" s="38">
        <v>10.48</v>
      </c>
      <c r="Q7" s="38">
        <v>83.89</v>
      </c>
      <c r="R7" s="38">
        <v>2200</v>
      </c>
      <c r="S7" s="38">
        <v>63324</v>
      </c>
      <c r="T7" s="38">
        <v>35.479999999999997</v>
      </c>
      <c r="U7" s="38">
        <v>1784.78</v>
      </c>
      <c r="V7" s="38">
        <v>6639</v>
      </c>
      <c r="W7" s="38">
        <v>1.65</v>
      </c>
      <c r="X7" s="38">
        <v>4023.64</v>
      </c>
      <c r="Y7" s="38">
        <v>79.75</v>
      </c>
      <c r="Z7" s="38">
        <v>99.93</v>
      </c>
      <c r="AA7" s="38">
        <v>95.42</v>
      </c>
      <c r="AB7" s="38">
        <v>101.31</v>
      </c>
      <c r="AC7" s="38">
        <v>99.97</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1131.6300000000001</v>
      </c>
      <c r="BG7" s="38">
        <v>940.24</v>
      </c>
      <c r="BH7" s="38">
        <v>794.82</v>
      </c>
      <c r="BI7" s="38">
        <v>651.6</v>
      </c>
      <c r="BJ7" s="38">
        <v>494.88</v>
      </c>
      <c r="BK7" s="38">
        <v>1434.89</v>
      </c>
      <c r="BL7" s="38">
        <v>1298.9100000000001</v>
      </c>
      <c r="BM7" s="38">
        <v>1243.71</v>
      </c>
      <c r="BN7" s="38">
        <v>1194.1500000000001</v>
      </c>
      <c r="BO7" s="38">
        <v>1206.79</v>
      </c>
      <c r="BP7" s="38">
        <v>1218.7</v>
      </c>
      <c r="BQ7" s="38">
        <v>51.05</v>
      </c>
      <c r="BR7" s="38">
        <v>53.74</v>
      </c>
      <c r="BS7" s="38">
        <v>55.58</v>
      </c>
      <c r="BT7" s="38">
        <v>58.25</v>
      </c>
      <c r="BU7" s="38">
        <v>54.6</v>
      </c>
      <c r="BV7" s="38">
        <v>66.22</v>
      </c>
      <c r="BW7" s="38">
        <v>69.87</v>
      </c>
      <c r="BX7" s="38">
        <v>74.3</v>
      </c>
      <c r="BY7" s="38">
        <v>72.260000000000005</v>
      </c>
      <c r="BZ7" s="38">
        <v>71.84</v>
      </c>
      <c r="CA7" s="38">
        <v>74.17</v>
      </c>
      <c r="CB7" s="38">
        <v>260.26</v>
      </c>
      <c r="CC7" s="38">
        <v>263.14999999999998</v>
      </c>
      <c r="CD7" s="38">
        <v>244.02</v>
      </c>
      <c r="CE7" s="38">
        <v>231.56</v>
      </c>
      <c r="CF7" s="38">
        <v>226</v>
      </c>
      <c r="CG7" s="38">
        <v>246.72</v>
      </c>
      <c r="CH7" s="38">
        <v>234.96</v>
      </c>
      <c r="CI7" s="38">
        <v>221.81</v>
      </c>
      <c r="CJ7" s="38">
        <v>230.02</v>
      </c>
      <c r="CK7" s="38">
        <v>228.47</v>
      </c>
      <c r="CL7" s="38">
        <v>218.56</v>
      </c>
      <c r="CM7" s="38" t="s">
        <v>103</v>
      </c>
      <c r="CN7" s="38" t="s">
        <v>103</v>
      </c>
      <c r="CO7" s="38" t="s">
        <v>103</v>
      </c>
      <c r="CP7" s="38" t="s">
        <v>103</v>
      </c>
      <c r="CQ7" s="38" t="s">
        <v>103</v>
      </c>
      <c r="CR7" s="38">
        <v>41.35</v>
      </c>
      <c r="CS7" s="38">
        <v>42.9</v>
      </c>
      <c r="CT7" s="38">
        <v>43.36</v>
      </c>
      <c r="CU7" s="38">
        <v>42.56</v>
      </c>
      <c r="CV7" s="38">
        <v>42.47</v>
      </c>
      <c r="CW7" s="38">
        <v>42.86</v>
      </c>
      <c r="CX7" s="38">
        <v>83.45</v>
      </c>
      <c r="CY7" s="38">
        <v>86.63</v>
      </c>
      <c r="CZ7" s="38">
        <v>87.01</v>
      </c>
      <c r="DA7" s="38">
        <v>86.68</v>
      </c>
      <c r="DB7" s="38">
        <v>92.09</v>
      </c>
      <c r="DC7" s="38">
        <v>82.9</v>
      </c>
      <c r="DD7" s="38">
        <v>83.5</v>
      </c>
      <c r="DE7" s="38">
        <v>83.06</v>
      </c>
      <c r="DF7" s="38">
        <v>83.32</v>
      </c>
      <c r="DG7" s="38">
        <v>83.75</v>
      </c>
      <c r="DH7" s="38">
        <v>84.2</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7.0000000000000007E-2</v>
      </c>
      <c r="EK7" s="38">
        <v>0.09</v>
      </c>
      <c r="EL7" s="38">
        <v>0.09</v>
      </c>
      <c r="EM7" s="38">
        <v>0.13</v>
      </c>
      <c r="EN7" s="38">
        <v>0.36</v>
      </c>
      <c r="EO7" s="38">
        <v>0.28000000000000003</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105</v>
      </c>
      <c r="C9" s="40" t="s">
        <v>106</v>
      </c>
      <c r="D9" s="40" t="s">
        <v>107</v>
      </c>
      <c r="E9" s="40" t="s">
        <v>108</v>
      </c>
      <c r="F9" s="40" t="s">
        <v>109</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 t="shared" ref="B10:E10" si="15">DATEVALUE($B7+12-B11&amp;"/1/"&amp;B12)</f>
        <v>46388</v>
      </c>
      <c r="C10" s="41">
        <f t="shared" si="15"/>
        <v>46753</v>
      </c>
      <c r="D10" s="41">
        <f t="shared" si="15"/>
        <v>47119</v>
      </c>
      <c r="E10" s="41">
        <f t="shared" si="15"/>
        <v>47484</v>
      </c>
      <c r="F10" s="42">
        <f>DATEVALUE($B7+12-F11&amp;"/1/"&amp;F12)</f>
        <v>47849</v>
      </c>
    </row>
    <row r="11" spans="1:145" x14ac:dyDescent="0.15">
      <c r="B11">
        <v>4</v>
      </c>
      <c r="C11">
        <v>3</v>
      </c>
      <c r="D11">
        <v>2</v>
      </c>
      <c r="E11">
        <v>1</v>
      </c>
      <c r="F11">
        <v>0</v>
      </c>
      <c r="G11" t="s">
        <v>110</v>
      </c>
    </row>
    <row r="12" spans="1:145" x14ac:dyDescent="0.15">
      <c r="B12">
        <v>1</v>
      </c>
      <c r="C12">
        <v>1</v>
      </c>
      <c r="D12">
        <v>1</v>
      </c>
      <c r="E12">
        <v>1</v>
      </c>
      <c r="F12">
        <v>1</v>
      </c>
      <c r="G12" t="s">
        <v>111</v>
      </c>
    </row>
    <row r="13" spans="1:145" x14ac:dyDescent="0.15">
      <c r="B13" t="s">
        <v>112</v>
      </c>
      <c r="C13" t="s">
        <v>112</v>
      </c>
      <c r="D13" t="s">
        <v>112</v>
      </c>
      <c r="E13" t="s">
        <v>113</v>
      </c>
      <c r="F13" t="s">
        <v>114</v>
      </c>
      <c r="G13" t="s">
        <v>115</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千葉県</cp:lastModifiedBy>
  <cp:lastPrinted>2021-01-27T01:17:16Z</cp:lastPrinted>
  <dcterms:created xsi:type="dcterms:W3CDTF">2020-12-04T02:54:17Z</dcterms:created>
  <dcterms:modified xsi:type="dcterms:W3CDTF">2021-02-20T07:35:22Z</dcterms:modified>
  <cp:category/>
</cp:coreProperties>
</file>