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5 農集\"/>
    </mc:Choice>
  </mc:AlternateContent>
  <workbookProtection workbookAlgorithmName="SHA-512" workbookHashValue="bx+66S6tCS/hhC+gZmqWc1DRl2kXTeNqQNwC/QXbZKJtcq8YTk4oRvEhB/YuKTNjYy+ZF+WyI7S9XlHIHGfCMg==" workbookSaltValue="8NpQ1EqSMjoAoo32Qa/eIg==" workbookSpinCount="100000" lockStructure="1"/>
  <bookViews>
    <workbookView xWindow="0" yWindow="0" windowWidth="17970" windowHeight="59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<sst xmlns="http://schemas.openxmlformats.org/spreadsheetml/2006/main" count="236" uniqueCount="120">
  <si>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</si>
  <si>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</si>
  <si>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</si>
  <si>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</si>
  <si>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</si>
  <si>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</si>
  <si>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</si>
  <si>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</si>
  <si>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</si>
  <si>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</si>
  <si>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</si>
  <si>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</si>
  <si>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</si>
  <si>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</si>
  <si>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</si>
  <si>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</si>
  <si>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</si>
  <si>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</si>
  <si>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</si>
  <si>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</si>
  <si>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</si>
  <si>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</si>
  <si>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</si>
  <si>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</si>
  <si>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</si>
  <si>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</si>
  <si>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</si>
  <si>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</si>
  <si>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</si>
  <si>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</si>
  <si>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</si>
  <si>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</si>
  <si>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</si>
  <si>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</si>
  <si>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</si>
  <si>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</si>
  <si>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</si>
  <si>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</si>
  <si>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</si>
  <si>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</si>
  <si>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</si>
  <si>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</si>
  <si>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</si>
  <si>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</si>
  <si>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</si>
  <si>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</si>
  <si>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</si>
  <si>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</si>
  <si>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</si>
  <si>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</si>
  <si>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</si>
  <si>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</si>
  <si>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</si>
  <si>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</si>
  <si>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</si>
  <si>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</si>
  <si>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</si>
  <si>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</si>
  <si>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</si>
  <si>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</si>
  <si>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</si>
  <si>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</si>
  <si>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</si>
  <si>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</si>
  <si>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</si>
  <si>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</si>
  <si>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</si>
  <si>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</si>
  <si>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</si>
  <si>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</si>
  <si>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</si>
  <si>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</si>
  <si>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</si>
  <si>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</si>
  <si>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</si>
  <si>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</si>
  <si>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</si>
  <si>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</si>
  <si>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</si>
  <si>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</si>
  <si>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</si>
  <si>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</si>
  <si>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</si>
  <si>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</si>
  <si>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</si>
  <si>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</si>
  <si>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</si>
  <si>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</si>
  <si>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</si>
  <si>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</si>
  <si>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</si>
  <si>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</si>
  <si>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</si>
  <si>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</si>
  <si>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</si>
  <si>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</si>
  <si>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</si>
  <si>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</si>
  <si>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香取市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</si>
  <si>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</si>
  <si>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</si>
  <si>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</si>
  <si>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</si>
  <si>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</si>
  <si>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</si>
  <si>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</si>
  <si>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</si>
  <si>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</si>
  <si>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</si>
  <si>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</si>
  <si>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</si>
  <si>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</si>
  <si>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</si>
  <si>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</si>
  <si>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</si>
  <si>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</si>
  <si>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</si>
  <si>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施設の老朽化に伴い計画的な改修が必要であることから、平成28年度に実施した機能診断を踏まえ、平成29年度に最適整備構想を策定した。令和元年度より各施設の機能強化事業計画を策定し、令和3年度以降実施設計に着手予定である。</t>
    <rPh sb="27" eb="29">
      <t>ヘイセイ</t>
    </rPh>
    <rPh sb="47" eb="49">
      <t>ヘイセイ</t>
    </rPh>
    <rPh sb="90" eb="92">
      <t>レイワ</t>
    </rPh>
    <rPh sb="93" eb="95">
      <t>ネンド</t>
    </rPh>
    <rPh sb="95" eb="97">
      <t>イコウ</t>
    </rPh>
    <rPh sb="97" eb="99">
      <t>ジッシ</t>
    </rPh>
    <rPh sb="99" eb="101">
      <t>セッケイ</t>
    </rPh>
    <rPh sb="102" eb="104">
      <t>チャクシュ</t>
    </rPh>
    <phoneticPr fontId="4"/>
  </si>
  <si>
    <t>　施設の老朽化に伴い維持管理費に対し補助制度を活用した計画的な改修が必要である。また、事業の性質上、市街地の人口密集地ではなく農村部での事業実施となるため、公共下水道と比較して料金収入に対する事業費が高コストとなる。
　行政人口の減少に伴い処理区域内人口は減少傾向にあるため、大幅な料金収入の増加は見込めない状況にり、水洗化率の低い地区に対して接続率の向上を図り、料金収入の増加に努める必要がある。
　令和2年4月1日より地方公営企業法の一部（財務）適用をした。これにより経営状況や財務状態を明確化し、経営効率の最適化を図りたい。</t>
    <rPh sb="201" eb="203">
      <t>レイワ</t>
    </rPh>
    <rPh sb="215" eb="217">
      <t>キギョウ</t>
    </rPh>
    <rPh sb="217" eb="218">
      <t>ホウ</t>
    </rPh>
    <rPh sb="219" eb="221">
      <t>イチブ</t>
    </rPh>
    <rPh sb="222" eb="224">
      <t>ザイム</t>
    </rPh>
    <rPh sb="225" eb="227">
      <t>テキヨウ</t>
    </rPh>
    <rPh sb="251" eb="253">
      <t>ケイエイ</t>
    </rPh>
    <rPh sb="253" eb="255">
      <t>コウリツ</t>
    </rPh>
    <rPh sb="256" eb="259">
      <t>サイテキカ</t>
    </rPh>
    <rPh sb="260" eb="261">
      <t>ハカ</t>
    </rPh>
    <phoneticPr fontId="4"/>
  </si>
  <si>
    <t>　企業債残高対事業規模比率は平均値より低く減少傾向である。
　収益的収支比率は前年度より上回ったが、これは令和2年度から地方公営企業法を適用することによる打切り決算により未払金が発生し、営業費用が減少したことによるもので、例年ベースの場合の当該値は93.86％で、平成29年度よりほぼ横ばいである。
　経費回収率及び汚水処理原価は、打切り決算による未収金、未払金を加味しない例年ベースの場合、経費回収率は48.07％、汚水処理原価は261.34円となり、それぞれ前年度より改善傾向にある。これは施設の補修費用の減少によるものであり、今後も計画的な改修が必要である。
　現在７地区で農業集落排水事業を実施しているが、地区により水洗化率の差が生じており、結果として水洗化率が平均値を下回っている。</t>
    <rPh sb="39" eb="42">
      <t>ゼンネンド</t>
    </rPh>
    <rPh sb="44" eb="46">
      <t>ウワマワ</t>
    </rPh>
    <rPh sb="53" eb="55">
      <t>レイワ</t>
    </rPh>
    <rPh sb="56" eb="58">
      <t>ネンド</t>
    </rPh>
    <rPh sb="60" eb="62">
      <t>チホウ</t>
    </rPh>
    <rPh sb="62" eb="64">
      <t>コウエイ</t>
    </rPh>
    <rPh sb="64" eb="66">
      <t>キギョウ</t>
    </rPh>
    <rPh sb="66" eb="67">
      <t>ホウ</t>
    </rPh>
    <rPh sb="68" eb="70">
      <t>テキヨウ</t>
    </rPh>
    <rPh sb="77" eb="79">
      <t>ウチキ</t>
    </rPh>
    <rPh sb="80" eb="82">
      <t>ケッサン</t>
    </rPh>
    <rPh sb="85" eb="88">
      <t>ミバライキン</t>
    </rPh>
    <rPh sb="89" eb="91">
      <t>ハッセイ</t>
    </rPh>
    <rPh sb="93" eb="95">
      <t>エイギョウ</t>
    </rPh>
    <rPh sb="95" eb="97">
      <t>ヒヨウ</t>
    </rPh>
    <rPh sb="98" eb="100">
      <t>ゲンショウ</t>
    </rPh>
    <rPh sb="111" eb="113">
      <t>レイネン</t>
    </rPh>
    <rPh sb="117" eb="119">
      <t>バアイ</t>
    </rPh>
    <rPh sb="120" eb="122">
      <t>トウガイ</t>
    </rPh>
    <rPh sb="122" eb="123">
      <t>チ</t>
    </rPh>
    <rPh sb="132" eb="134">
      <t>ヘイセイ</t>
    </rPh>
    <rPh sb="136" eb="138">
      <t>ネンド</t>
    </rPh>
    <rPh sb="142" eb="143">
      <t>ヨコ</t>
    </rPh>
    <rPh sb="151" eb="153">
      <t>ケイヒ</t>
    </rPh>
    <rPh sb="153" eb="155">
      <t>カイシュウ</t>
    </rPh>
    <rPh sb="155" eb="156">
      <t>リツ</t>
    </rPh>
    <rPh sb="156" eb="157">
      <t>オヨ</t>
    </rPh>
    <rPh sb="158" eb="160">
      <t>オスイ</t>
    </rPh>
    <rPh sb="160" eb="162">
      <t>ショリ</t>
    </rPh>
    <rPh sb="162" eb="164">
      <t>ゲンカ</t>
    </rPh>
    <rPh sb="166" eb="168">
      <t>ウチキ</t>
    </rPh>
    <rPh sb="169" eb="171">
      <t>ケッサン</t>
    </rPh>
    <rPh sb="174" eb="177">
      <t>ミシュウキン</t>
    </rPh>
    <rPh sb="178" eb="181">
      <t>ミバライキン</t>
    </rPh>
    <rPh sb="182" eb="184">
      <t>カミ</t>
    </rPh>
    <rPh sb="187" eb="189">
      <t>レイネン</t>
    </rPh>
    <rPh sb="193" eb="195">
      <t>バアイ</t>
    </rPh>
    <rPh sb="196" eb="198">
      <t>ケイヒ</t>
    </rPh>
    <rPh sb="198" eb="200">
      <t>カイシュウ</t>
    </rPh>
    <rPh sb="200" eb="201">
      <t>リツ</t>
    </rPh>
    <rPh sb="209" eb="211">
      <t>オスイ</t>
    </rPh>
    <rPh sb="211" eb="213">
      <t>ショリ</t>
    </rPh>
    <rPh sb="213" eb="215">
      <t>ゲンカ</t>
    </rPh>
    <rPh sb="222" eb="223">
      <t>エン</t>
    </rPh>
    <rPh sb="231" eb="234">
      <t>ゼンネンド</t>
    </rPh>
    <rPh sb="236" eb="238">
      <t>カイゼン</t>
    </rPh>
    <rPh sb="238" eb="240">
      <t>ケイコウ</t>
    </rPh>
    <rPh sb="247" eb="249">
      <t>シセツ</t>
    </rPh>
    <rPh sb="250" eb="252">
      <t>ホシュウ</t>
    </rPh>
    <rPh sb="252" eb="254">
      <t>ヒヨウ</t>
    </rPh>
    <rPh sb="255" eb="257">
      <t>ゲンショウ</t>
    </rPh>
    <rPh sb="266" eb="268">
      <t>コンゴ</t>
    </rPh>
    <rPh sb="269" eb="272">
      <t>ケイカクテキ</t>
    </rPh>
    <rPh sb="273" eb="275">
      <t>カイシュウ</t>
    </rPh>
    <rPh sb="276" eb="27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</si>
</sst>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F3-4348-8ED4-039084DDE07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0.44</c:v>
                </c:pt>
                <c:pt idx="3">
                  <c:v>0.04</c:v>
                </c:pt>
                <c:pt idx="4">
                  <c:v>0.02</c:v>
                </c:pt>
              </c:numCache>
            </c:numRef>
          </c:val>
          <c:smooth val="0"/>
          <c:extLst>
            <c:ext xmlns:c16="http://schemas.microsoft.com/office/drawing/2014/chart" uri="{C3380CC4-5D6E-409C-BE32-E72D297353CC}">
              <c16:uniqueId val="{00000001-1DF3-4348-8ED4-039084DDE07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56.29</c:v>
                </c:pt>
                <c:pt idx="1">
                  <c:v>59.72</c:v>
                </c:pt>
                <c:pt idx="2">
                  <c:v>57.24</c:v>
                </c:pt>
                <c:pt idx="3">
                  <c:v>59.14</c:v>
                </c:pt>
                <c:pt idx="4">
                  <c:v>59.14</c:v>
                </c:pt>
              </c:numCache>
            </c:numRef>
          </c:val>
          <c:extLst>
            <c:ext xmlns:c16="http://schemas.microsoft.com/office/drawing/2014/chart" uri="{C3380CC4-5D6E-409C-BE32-E72D297353CC}">
              <c16:uniqueId val="{00000000-DB40-4DC8-A4A1-46D7D1F05FD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57.3</c:v>
                </c:pt>
                <c:pt idx="1">
                  <c:v>56</c:v>
                </c:pt>
                <c:pt idx="2">
                  <c:v>56.01</c:v>
                </c:pt>
                <c:pt idx="3">
                  <c:v>56.72</c:v>
                </c:pt>
                <c:pt idx="4">
                  <c:v>54.06</c:v>
                </c:pt>
              </c:numCache>
            </c:numRef>
          </c:val>
          <c:smooth val="0"/>
          <c:extLst>
            <c:ext xmlns:c16="http://schemas.microsoft.com/office/drawing/2014/chart" uri="{C3380CC4-5D6E-409C-BE32-E72D297353CC}">
              <c16:uniqueId val="{00000001-DB40-4DC8-A4A1-46D7D1F05FD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82.96</c:v>
                </c:pt>
                <c:pt idx="1">
                  <c:v>84.68</c:v>
                </c:pt>
                <c:pt idx="2">
                  <c:v>84.93</c:v>
                </c:pt>
                <c:pt idx="3">
                  <c:v>85.81</c:v>
                </c:pt>
                <c:pt idx="4">
                  <c:v>85.8</c:v>
                </c:pt>
              </c:numCache>
            </c:numRef>
          </c:val>
          <c:extLst>
            <c:ext xmlns:c16="http://schemas.microsoft.com/office/drawing/2014/chart" uri="{C3380CC4-5D6E-409C-BE32-E72D297353CC}">
              <c16:uniqueId val="{00000000-5F76-47E6-B05D-19F558D7099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89.43</c:v>
                </c:pt>
                <c:pt idx="1">
                  <c:v>89.51</c:v>
                </c:pt>
                <c:pt idx="2">
                  <c:v>89.77</c:v>
                </c:pt>
                <c:pt idx="3">
                  <c:v>90.04</c:v>
                </c:pt>
                <c:pt idx="4">
                  <c:v>90.11</c:v>
                </c:pt>
              </c:numCache>
            </c:numRef>
          </c:val>
          <c:smooth val="0"/>
          <c:extLst>
            <c:ext xmlns:c16="http://schemas.microsoft.com/office/drawing/2014/chart" uri="{C3380CC4-5D6E-409C-BE32-E72D297353CC}">
              <c16:uniqueId val="{00000001-5F76-47E6-B05D-19F558D7099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83.95</c:v>
                </c:pt>
                <c:pt idx="1">
                  <c:v>97.26</c:v>
                </c:pt>
                <c:pt idx="2">
                  <c:v>93.54</c:v>
                </c:pt>
                <c:pt idx="3">
                  <c:v>91.66</c:v>
                </c:pt>
                <c:pt idx="4">
                  <c:v>99.45</c:v>
                </c:pt>
              </c:numCache>
            </c:numRef>
          </c:val>
          <c:extLst>
            <c:ext xmlns:c16="http://schemas.microsoft.com/office/drawing/2014/chart" uri="{C3380CC4-5D6E-409C-BE32-E72D297353CC}">
              <c16:uniqueId val="{00000000-0A9C-4DE1-A598-35327D91638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9C-4DE1-A598-35327D91638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1F-4973-A747-0F7097F06F9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1F-4973-A747-0F7097F06F9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13-483D-9FD5-4EB80DA5D67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13-483D-9FD5-4EB80DA5D67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98-42D9-849E-569549437A8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98-42D9-849E-569549437A8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AA-405F-8454-A51749E416A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AA-405F-8454-A51749E416A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669.95</c:v>
                </c:pt>
                <c:pt idx="1">
                  <c:v>452.28</c:v>
                </c:pt>
                <c:pt idx="2">
                  <c:v>8.17</c:v>
                </c:pt>
                <c:pt idx="3">
                  <c:v>1.54</c:v>
                </c:pt>
                <c:pt idx="4">
                  <c:v>3.11</c:v>
                </c:pt>
              </c:numCache>
            </c:numRef>
          </c:val>
          <c:extLst>
            <c:ext xmlns:c16="http://schemas.microsoft.com/office/drawing/2014/chart" uri="{C3380CC4-5D6E-409C-BE32-E72D297353CC}">
              <c16:uniqueId val="{00000000-C46E-4956-AEC3-FD8A6232E87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721.43</c:v>
                </c:pt>
                <c:pt idx="1">
                  <c:v>685.34</c:v>
                </c:pt>
                <c:pt idx="2">
                  <c:v>684.74</c:v>
                </c:pt>
                <c:pt idx="3">
                  <c:v>654.91999999999996</c:v>
                </c:pt>
                <c:pt idx="4">
                  <c:v>654.71</c:v>
                </c:pt>
              </c:numCache>
            </c:numRef>
          </c:val>
          <c:smooth val="0"/>
          <c:extLst>
            <c:ext xmlns:c16="http://schemas.microsoft.com/office/drawing/2014/chart" uri="{C3380CC4-5D6E-409C-BE32-E72D297353CC}">
              <c16:uniqueId val="{00000001-C46E-4956-AEC3-FD8A6232E87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37.299999999999997</c:v>
                </c:pt>
                <c:pt idx="1">
                  <c:v>53.17</c:v>
                </c:pt>
                <c:pt idx="2">
                  <c:v>44.46</c:v>
                </c:pt>
                <c:pt idx="3">
                  <c:v>44.36</c:v>
                </c:pt>
                <c:pt idx="4">
                  <c:v>51.57</c:v>
                </c:pt>
              </c:numCache>
            </c:numRef>
          </c:val>
          <c:extLst>
            <c:ext xmlns:c16="http://schemas.microsoft.com/office/drawing/2014/chart" uri="{C3380CC4-5D6E-409C-BE32-E72D297353CC}">
              <c16:uniqueId val="{00000000-7CE3-4D5B-9608-51B0D902F18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59.3</c:v>
                </c:pt>
                <c:pt idx="1">
                  <c:v>59.83</c:v>
                </c:pt>
                <c:pt idx="2">
                  <c:v>65.33</c:v>
                </c:pt>
                <c:pt idx="3">
                  <c:v>65.39</c:v>
                </c:pt>
                <c:pt idx="4">
                  <c:v>65.37</c:v>
                </c:pt>
              </c:numCache>
            </c:numRef>
          </c:val>
          <c:smooth val="0"/>
          <c:extLst>
            <c:ext xmlns:c16="http://schemas.microsoft.com/office/drawing/2014/chart" uri="{C3380CC4-5D6E-409C-BE32-E72D297353CC}">
              <c16:uniqueId val="{00000001-7CE3-4D5B-9608-51B0D902F18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372.36</c:v>
                </c:pt>
                <c:pt idx="1">
                  <c:v>268.08</c:v>
                </c:pt>
                <c:pt idx="2">
                  <c:v>312.06</c:v>
                </c:pt>
                <c:pt idx="3">
                  <c:v>307.88</c:v>
                </c:pt>
                <c:pt idx="4">
                  <c:v>218.12</c:v>
                </c:pt>
              </c:numCache>
            </c:numRef>
          </c:val>
          <c:extLst>
            <c:ext xmlns:c16="http://schemas.microsoft.com/office/drawing/2014/chart" uri="{C3380CC4-5D6E-409C-BE32-E72D297353CC}">
              <c16:uniqueId val="{00000000-AE7A-4A03-9255-879E5C2970D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248.14</c:v>
                </c:pt>
                <c:pt idx="1">
                  <c:v>246.66</c:v>
                </c:pt>
                <c:pt idx="2">
                  <c:v>227.43</c:v>
                </c:pt>
                <c:pt idx="3">
                  <c:v>230.88</c:v>
                </c:pt>
                <c:pt idx="4">
                  <c:v>228.99</c:v>
                </c:pt>
              </c:numCache>
            </c:numRef>
          </c:val>
          <c:smooth val="0"/>
          <c:extLst>
            <c:ext xmlns:c16="http://schemas.microsoft.com/office/drawing/2014/chart" uri="{C3380CC4-5D6E-409C-BE32-E72D297353CC}">
              <c16:uniqueId val="{00000001-AE7A-4A03-9255-879E5C2970D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千葉県　香取市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F1</v>
      </c>
      <c r="X8" s="66"/>
      <c r="Y8" s="66"/>
      <c r="Z8" s="66"/>
      <c r="AA8" s="66"/>
      <c r="AB8" s="66"/>
      <c r="AC8" s="66"/>
      <c r="AD8" s="67" t="str">
        <f>データ!$M$6</f>
        <v>非設置</v>
      </c>
      <c r="AE8" s="67"/>
      <c r="AF8" s="67"/>
      <c r="AG8" s="67"/>
      <c r="AH8" s="67"/>
      <c r="AI8" s="67"/>
      <c r="AJ8" s="67"/>
      <c r="AK8" s="3"/>
      <c r="AL8" s="63">
        <f>データ!S6</f>
        <v>75538</v>
      </c>
      <c r="AM8" s="63"/>
      <c r="AN8" s="63"/>
      <c r="AO8" s="63"/>
      <c r="AP8" s="63"/>
      <c r="AQ8" s="63"/>
      <c r="AR8" s="63"/>
      <c r="AS8" s="63"/>
      <c r="AT8" s="62">
        <f>データ!T6</f>
        <v>262.35000000000002</v>
      </c>
      <c r="AU8" s="62"/>
      <c r="AV8" s="62"/>
      <c r="AW8" s="62"/>
      <c r="AX8" s="62"/>
      <c r="AY8" s="62"/>
      <c r="AZ8" s="62"/>
      <c r="BA8" s="62"/>
      <c r="BB8" s="62">
        <f>データ!U6</f>
        <v>287.93</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t="str">
        <f>データ!O6</f>
        <v>該当数値なし</v>
      </c>
      <c r="J10" s="62"/>
      <c r="K10" s="62"/>
      <c r="L10" s="62"/>
      <c r="M10" s="62"/>
      <c r="N10" s="62"/>
      <c r="O10" s="62"/>
      <c r="P10" s="62">
        <f>データ!P6</f>
        <v>4.05</v>
      </c>
      <c r="Q10" s="62"/>
      <c r="R10" s="62"/>
      <c r="S10" s="62"/>
      <c r="T10" s="62"/>
      <c r="U10" s="62"/>
      <c r="V10" s="62"/>
      <c r="W10" s="62">
        <f>データ!Q6</f>
        <v>100</v>
      </c>
      <c r="X10" s="62"/>
      <c r="Y10" s="62"/>
      <c r="Z10" s="62"/>
      <c r="AA10" s="62"/>
      <c r="AB10" s="62"/>
      <c r="AC10" s="62"/>
      <c r="AD10" s="63">
        <f>データ!R6</f>
        <v>3850</v>
      </c>
      <c r="AE10" s="63"/>
      <c r="AF10" s="63"/>
      <c r="AG10" s="63"/>
      <c r="AH10" s="63"/>
      <c r="AI10" s="63"/>
      <c r="AJ10" s="63"/>
      <c r="AK10" s="2"/>
      <c r="AL10" s="63">
        <f>データ!V6</f>
        <v>3043</v>
      </c>
      <c r="AM10" s="63"/>
      <c r="AN10" s="63"/>
      <c r="AO10" s="63"/>
      <c r="AP10" s="63"/>
      <c r="AQ10" s="63"/>
      <c r="AR10" s="63"/>
      <c r="AS10" s="63"/>
      <c r="AT10" s="62">
        <f>データ!W6</f>
        <v>2.58</v>
      </c>
      <c r="AU10" s="62"/>
      <c r="AV10" s="62"/>
      <c r="AW10" s="62"/>
      <c r="AX10" s="62"/>
      <c r="AY10" s="62"/>
      <c r="AZ10" s="62"/>
      <c r="BA10" s="62"/>
      <c r="BB10" s="62">
        <f>データ!X6</f>
        <v>1179.46</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119</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6" t="s">
        <v>27</v>
      </c>
      <c r="BM45" s="47"/>
      <c r="BN45" s="47"/>
      <c r="BO45" s="47"/>
      <c r="BP45" s="47"/>
      <c r="BQ45" s="47"/>
      <c r="BR45" s="47"/>
      <c r="BS45" s="47"/>
      <c r="BT45" s="47"/>
      <c r="BU45" s="47"/>
      <c r="BV45" s="47"/>
      <c r="BW45" s="47"/>
      <c r="BX45" s="47"/>
      <c r="BY45" s="47"/>
      <c r="BZ45" s="4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117</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6" t="s">
        <v>29</v>
      </c>
      <c r="BM64" s="47"/>
      <c r="BN64" s="47"/>
      <c r="BO64" s="47"/>
      <c r="BP64" s="47"/>
      <c r="BQ64" s="47"/>
      <c r="BR64" s="47"/>
      <c r="BS64" s="47"/>
      <c r="BT64" s="47"/>
      <c r="BU64" s="47"/>
      <c r="BV64" s="47"/>
      <c r="BW64" s="47"/>
      <c r="BX64" s="47"/>
      <c r="BY64" s="47"/>
      <c r="BZ64" s="4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118</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sSuTeNV+qQZE3hlBFOkPpinA9l0WS4zE5n3rqBGtVIylC9Jeashvso1eguIaCGQz48h5MWS9EAqMZ5mC5ywrmw==" saltValue="Ax+cpq535jKsYNhxn6l5h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1" t="s">
        <v>54</v>
      </c>
      <c r="I3" s="72"/>
      <c r="J3" s="72"/>
      <c r="K3" s="72"/>
      <c r="L3" s="72"/>
      <c r="M3" s="72"/>
      <c r="N3" s="72"/>
      <c r="O3" s="72"/>
      <c r="P3" s="72"/>
      <c r="Q3" s="72"/>
      <c r="R3" s="72"/>
      <c r="S3" s="72"/>
      <c r="T3" s="72"/>
      <c r="U3" s="72"/>
      <c r="V3" s="72"/>
      <c r="W3" s="72"/>
      <c r="X3" s="73"/>
      <c r="Y3" s="77" t="s">
        <v>55</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56</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x14ac:dyDescent="0.15">
      <c r="A4" s="28" t="s">
        <v>57</v>
      </c>
      <c r="B4" s="30"/>
      <c r="C4" s="30"/>
      <c r="D4" s="30"/>
      <c r="E4" s="30"/>
      <c r="F4" s="30"/>
      <c r="G4" s="30"/>
      <c r="H4" s="74"/>
      <c r="I4" s="75"/>
      <c r="J4" s="75"/>
      <c r="K4" s="75"/>
      <c r="L4" s="75"/>
      <c r="M4" s="75"/>
      <c r="N4" s="75"/>
      <c r="O4" s="75"/>
      <c r="P4" s="75"/>
      <c r="Q4" s="75"/>
      <c r="R4" s="75"/>
      <c r="S4" s="75"/>
      <c r="T4" s="75"/>
      <c r="U4" s="75"/>
      <c r="V4" s="75"/>
      <c r="W4" s="75"/>
      <c r="X4" s="76"/>
      <c r="Y4" s="70" t="s">
        <v>58</v>
      </c>
      <c r="Z4" s="70"/>
      <c r="AA4" s="70"/>
      <c r="AB4" s="70"/>
      <c r="AC4" s="70"/>
      <c r="AD4" s="70"/>
      <c r="AE4" s="70"/>
      <c r="AF4" s="70"/>
      <c r="AG4" s="70"/>
      <c r="AH4" s="70"/>
      <c r="AI4" s="70"/>
      <c r="AJ4" s="70" t="s">
        <v>59</v>
      </c>
      <c r="AK4" s="70"/>
      <c r="AL4" s="70"/>
      <c r="AM4" s="70"/>
      <c r="AN4" s="70"/>
      <c r="AO4" s="70"/>
      <c r="AP4" s="70"/>
      <c r="AQ4" s="70"/>
      <c r="AR4" s="70"/>
      <c r="AS4" s="70"/>
      <c r="AT4" s="70"/>
      <c r="AU4" s="70" t="s">
        <v>60</v>
      </c>
      <c r="AV4" s="70"/>
      <c r="AW4" s="70"/>
      <c r="AX4" s="70"/>
      <c r="AY4" s="70"/>
      <c r="AZ4" s="70"/>
      <c r="BA4" s="70"/>
      <c r="BB4" s="70"/>
      <c r="BC4" s="70"/>
      <c r="BD4" s="70"/>
      <c r="BE4" s="70"/>
      <c r="BF4" s="70" t="s">
        <v>61</v>
      </c>
      <c r="BG4" s="70"/>
      <c r="BH4" s="70"/>
      <c r="BI4" s="70"/>
      <c r="BJ4" s="70"/>
      <c r="BK4" s="70"/>
      <c r="BL4" s="70"/>
      <c r="BM4" s="70"/>
      <c r="BN4" s="70"/>
      <c r="BO4" s="70"/>
      <c r="BP4" s="70"/>
      <c r="BQ4" s="70" t="s">
        <v>62</v>
      </c>
      <c r="BR4" s="70"/>
      <c r="BS4" s="70"/>
      <c r="BT4" s="70"/>
      <c r="BU4" s="70"/>
      <c r="BV4" s="70"/>
      <c r="BW4" s="70"/>
      <c r="BX4" s="70"/>
      <c r="BY4" s="70"/>
      <c r="BZ4" s="70"/>
      <c r="CA4" s="70"/>
      <c r="CB4" s="70" t="s">
        <v>63</v>
      </c>
      <c r="CC4" s="70"/>
      <c r="CD4" s="70"/>
      <c r="CE4" s="70"/>
      <c r="CF4" s="70"/>
      <c r="CG4" s="70"/>
      <c r="CH4" s="70"/>
      <c r="CI4" s="70"/>
      <c r="CJ4" s="70"/>
      <c r="CK4" s="70"/>
      <c r="CL4" s="70"/>
      <c r="CM4" s="70" t="s">
        <v>64</v>
      </c>
      <c r="CN4" s="70"/>
      <c r="CO4" s="70"/>
      <c r="CP4" s="70"/>
      <c r="CQ4" s="70"/>
      <c r="CR4" s="70"/>
      <c r="CS4" s="70"/>
      <c r="CT4" s="70"/>
      <c r="CU4" s="70"/>
      <c r="CV4" s="70"/>
      <c r="CW4" s="70"/>
      <c r="CX4" s="70" t="s">
        <v>65</v>
      </c>
      <c r="CY4" s="70"/>
      <c r="CZ4" s="70"/>
      <c r="DA4" s="70"/>
      <c r="DB4" s="70"/>
      <c r="DC4" s="70"/>
      <c r="DD4" s="70"/>
      <c r="DE4" s="70"/>
      <c r="DF4" s="70"/>
      <c r="DG4" s="70"/>
      <c r="DH4" s="70"/>
      <c r="DI4" s="70" t="s">
        <v>66</v>
      </c>
      <c r="DJ4" s="70"/>
      <c r="DK4" s="70"/>
      <c r="DL4" s="70"/>
      <c r="DM4" s="70"/>
      <c r="DN4" s="70"/>
      <c r="DO4" s="70"/>
      <c r="DP4" s="70"/>
      <c r="DQ4" s="70"/>
      <c r="DR4" s="70"/>
      <c r="DS4" s="70"/>
      <c r="DT4" s="70" t="s">
        <v>67</v>
      </c>
      <c r="DU4" s="70"/>
      <c r="DV4" s="70"/>
      <c r="DW4" s="70"/>
      <c r="DX4" s="70"/>
      <c r="DY4" s="70"/>
      <c r="DZ4" s="70"/>
      <c r="EA4" s="70"/>
      <c r="EB4" s="70"/>
      <c r="EC4" s="70"/>
      <c r="ED4" s="70"/>
      <c r="EE4" s="70" t="s">
        <v>68</v>
      </c>
      <c r="EF4" s="70"/>
      <c r="EG4" s="70"/>
      <c r="EH4" s="70"/>
      <c r="EI4" s="70"/>
      <c r="EJ4" s="70"/>
      <c r="EK4" s="70"/>
      <c r="EL4" s="70"/>
      <c r="EM4" s="70"/>
      <c r="EN4" s="70"/>
      <c r="EO4" s="70"/>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122360</v>
      </c>
      <c r="D6" s="33">
        <f t="shared" si="3"/>
        <v>47</v>
      </c>
      <c r="E6" s="33">
        <f t="shared" si="3"/>
        <v>17</v>
      </c>
      <c r="F6" s="33">
        <f t="shared" si="3"/>
        <v>5</v>
      </c>
      <c r="G6" s="33">
        <f t="shared" si="3"/>
        <v>0</v>
      </c>
      <c r="H6" s="33" t="str">
        <f t="shared" si="3"/>
        <v>千葉県　香取市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4.05</v>
      </c>
      <c r="Q6" s="34">
        <f t="shared" si="3"/>
        <v>100</v>
      </c>
      <c r="R6" s="34">
        <f t="shared" si="3"/>
        <v>3850</v>
      </c>
      <c r="S6" s="34">
        <f t="shared" si="3"/>
        <v>75538</v>
      </c>
      <c r="T6" s="34">
        <f t="shared" si="3"/>
        <v>262.35000000000002</v>
      </c>
      <c r="U6" s="34">
        <f t="shared" si="3"/>
        <v>287.93</v>
      </c>
      <c r="V6" s="34">
        <f t="shared" si="3"/>
        <v>3043</v>
      </c>
      <c r="W6" s="34">
        <f t="shared" si="3"/>
        <v>2.58</v>
      </c>
      <c r="X6" s="34">
        <f t="shared" si="3"/>
        <v>1179.46</v>
      </c>
      <c r="Y6" s="35">
        <f>IF(Y7="",NA(),Y7)</f>
        <v>83.95</v>
      </c>
      <c r="Z6" s="35">
        <f t="shared" ref="Z6:AH6" si="4">IF(Z7="",NA(),Z7)</f>
        <v>97.26</v>
      </c>
      <c r="AA6" s="35">
        <f t="shared" si="4"/>
        <v>93.54</v>
      </c>
      <c r="AB6" s="35">
        <f t="shared" si="4"/>
        <v>91.66</v>
      </c>
      <c r="AC6" s="35">
        <f t="shared" si="4"/>
        <v>99.45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669.95</v>
      </c>
      <c r="BG6" s="35">
        <f t="shared" ref="BG6:BO6" si="7">IF(BG7="",NA(),BG7)</f>
        <v>452.28</v>
      </c>
      <c r="BH6" s="35">
        <f t="shared" si="7"/>
        <v>8.17</v>
      </c>
      <c r="BI6" s="35">
        <f t="shared" si="7"/>
        <v>1.54</v>
      </c>
      <c r="BJ6" s="35">
        <f t="shared" si="7"/>
        <v>3.11</v>
      </c>
      <c r="BK6" s="35">
        <f t="shared" si="7"/>
        <v>721.43</v>
      </c>
      <c r="BL6" s="35">
        <f t="shared" si="7"/>
        <v>685.34</v>
      </c>
      <c r="BM6" s="35">
        <f t="shared" si="7"/>
        <v>684.74</v>
      </c>
      <c r="BN6" s="35">
        <f t="shared" si="7"/>
        <v>654.91999999999996</v>
      </c>
      <c r="BO6" s="35">
        <f t="shared" si="7"/>
        <v>654.71</v>
      </c>
      <c r="BP6" s="34" t="str">
        <f>IF(BP7="","",IF(BP7="-","【-】","【"&amp;SUBSTITUTE(TEXT(BP7,"#,##0.00"),"-","△")&amp;"】"))</f>
        <v>【765.47】</v>
      </c>
      <c r="BQ6" s="35">
        <f>IF(BQ7="",NA(),BQ7)</f>
        <v>37.299999999999997</v>
      </c>
      <c r="BR6" s="35">
        <f t="shared" ref="BR6:BZ6" si="8">IF(BR7="",NA(),BR7)</f>
        <v>53.17</v>
      </c>
      <c r="BS6" s="35">
        <f t="shared" si="8"/>
        <v>44.46</v>
      </c>
      <c r="BT6" s="35">
        <f t="shared" si="8"/>
        <v>44.36</v>
      </c>
      <c r="BU6" s="35">
        <f t="shared" si="8"/>
        <v>51.57</v>
      </c>
      <c r="BV6" s="35">
        <f t="shared" si="8"/>
        <v>59.3</v>
      </c>
      <c r="BW6" s="35">
        <f t="shared" si="8"/>
        <v>59.83</v>
      </c>
      <c r="BX6" s="35">
        <f t="shared" si="8"/>
        <v>65.33</v>
      </c>
      <c r="BY6" s="35">
        <f t="shared" si="8"/>
        <v>65.39</v>
      </c>
      <c r="BZ6" s="35">
        <f t="shared" si="8"/>
        <v>65.37</v>
      </c>
      <c r="CA6" s="34" t="str">
        <f>IF(CA7="","",IF(CA7="-","【-】","【"&amp;SUBSTITUTE(TEXT(CA7,"#,##0.00"),"-","△")&amp;"】"))</f>
        <v>【59.59】</v>
      </c>
      <c r="CB6" s="35">
        <f>IF(CB7="",NA(),CB7)</f>
        <v>372.36</v>
      </c>
      <c r="CC6" s="35">
        <f t="shared" ref="CC6:CK6" si="9">IF(CC7="",NA(),CC7)</f>
        <v>268.08</v>
      </c>
      <c r="CD6" s="35">
        <f t="shared" si="9"/>
        <v>312.06</v>
      </c>
      <c r="CE6" s="35">
        <f t="shared" si="9"/>
        <v>307.88</v>
      </c>
      <c r="CF6" s="35">
        <f t="shared" si="9"/>
        <v>218.12</v>
      </c>
      <c r="CG6" s="35">
        <f t="shared" si="9"/>
        <v>248.14</v>
      </c>
      <c r="CH6" s="35">
        <f t="shared" si="9"/>
        <v>246.66</v>
      </c>
      <c r="CI6" s="35">
        <f t="shared" si="9"/>
        <v>227.43</v>
      </c>
      <c r="CJ6" s="35">
        <f t="shared" si="9"/>
        <v>230.88</v>
      </c>
      <c r="CK6" s="35">
        <f t="shared" si="9"/>
        <v>228.99</v>
      </c>
      <c r="CL6" s="34" t="str">
        <f>IF(CL7="","",IF(CL7="-","【-】","【"&amp;SUBSTITUTE(TEXT(CL7,"#,##0.00"),"-","△")&amp;"】"))</f>
        <v>【257.86】</v>
      </c>
      <c r="CM6" s="35">
        <f>IF(CM7="",NA(),CM7)</f>
        <v>56.29</v>
      </c>
      <c r="CN6" s="35">
        <f t="shared" ref="CN6:CV6" si="10">IF(CN7="",NA(),CN7)</f>
        <v>59.72</v>
      </c>
      <c r="CO6" s="35">
        <f t="shared" si="10"/>
        <v>57.24</v>
      </c>
      <c r="CP6" s="35">
        <f t="shared" si="10"/>
        <v>59.14</v>
      </c>
      <c r="CQ6" s="35">
        <f t="shared" si="10"/>
        <v>59.14</v>
      </c>
      <c r="CR6" s="35">
        <f t="shared" si="10"/>
        <v>57.3</v>
      </c>
      <c r="CS6" s="35">
        <f t="shared" si="10"/>
        <v>56</v>
      </c>
      <c r="CT6" s="35">
        <f t="shared" si="10"/>
        <v>56.01</v>
      </c>
      <c r="CU6" s="35">
        <f t="shared" si="10"/>
        <v>56.72</v>
      </c>
      <c r="CV6" s="35">
        <f t="shared" si="10"/>
        <v>54.06</v>
      </c>
      <c r="CW6" s="34" t="str">
        <f>IF(CW7="","",IF(CW7="-","【-】","【"&amp;SUBSTITUTE(TEXT(CW7,"#,##0.00"),"-","△")&amp;"】"))</f>
        <v>【51.30】</v>
      </c>
      <c r="CX6" s="35">
        <f>IF(CX7="",NA(),CX7)</f>
        <v>82.96</v>
      </c>
      <c r="CY6" s="35">
        <f t="shared" ref="CY6:DG6" si="11">IF(CY7="",NA(),CY7)</f>
        <v>84.68</v>
      </c>
      <c r="CZ6" s="35">
        <f t="shared" si="11"/>
        <v>84.93</v>
      </c>
      <c r="DA6" s="35">
        <f t="shared" si="11"/>
        <v>85.81</v>
      </c>
      <c r="DB6" s="35">
        <f t="shared" si="11"/>
        <v>85.8</v>
      </c>
      <c r="DC6" s="35">
        <f t="shared" si="11"/>
        <v>89.43</v>
      </c>
      <c r="DD6" s="35">
        <f t="shared" si="11"/>
        <v>89.51</v>
      </c>
      <c r="DE6" s="35">
        <f t="shared" si="11"/>
        <v>89.77</v>
      </c>
      <c r="DF6" s="35">
        <f t="shared" si="11"/>
        <v>90.04</v>
      </c>
      <c r="DG6" s="35">
        <f t="shared" si="11"/>
        <v>90.11</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0.44</v>
      </c>
      <c r="EM6" s="35">
        <f t="shared" si="14"/>
        <v>0.04</v>
      </c>
      <c r="EN6" s="35">
        <f t="shared" si="14"/>
        <v>0.02</v>
      </c>
      <c r="EO6" s="34" t="str">
        <f>IF(EO7="","",IF(EO7="-","【-】","【"&amp;SUBSTITUTE(TEXT(EO7,"#,##0.00"),"-","△")&amp;"】"))</f>
        <v>【0.02】</v>
      </c>
    </row>
    <row r="7" spans="1:145" s="36" customFormat="1" x14ac:dyDescent="0.15">
      <c r="A7" s="28"/>
      <c r="B7" s="37">
        <v>2019</v>
      </c>
      <c r="C7" s="37">
        <v>122360</v>
      </c>
      <c r="D7" s="37">
        <v>47</v>
      </c>
      <c r="E7" s="37">
        <v>17</v>
      </c>
      <c r="F7" s="37">
        <v>5</v>
      </c>
      <c r="G7" s="37">
        <v>0</v>
      </c>
      <c r="H7" s="37" t="s">
        <v>98</v>
      </c>
      <c r="I7" s="37" t="s">
        <v>99</v>
      </c>
      <c r="J7" s="37" t="s">
        <v>100</v>
      </c>
      <c r="K7" s="37" t="s">
        <v>101</v>
      </c>
      <c r="L7" s="37" t="s">
        <v>102</v>
      </c>
      <c r="M7" s="37" t="s">
        <v>103</v>
      </c>
      <c r="N7" s="38" t="s">
        <v>104</v>
      </c>
      <c r="O7" s="38" t="s">
        <v>105</v>
      </c>
      <c r="P7" s="38">
        <v>4.05</v>
      </c>
      <c r="Q7" s="38">
        <v>100</v>
      </c>
      <c r="R7" s="38">
        <v>3850</v>
      </c>
      <c r="S7" s="38">
        <v>75538</v>
      </c>
      <c r="T7" s="38">
        <v>262.35000000000002</v>
      </c>
      <c r="U7" s="38">
        <v>287.93</v>
      </c>
      <c r="V7" s="38">
        <v>3043</v>
      </c>
      <c r="W7" s="38">
        <v>2.58</v>
      </c>
      <c r="X7" s="38">
        <v>1179.46</v>
      </c>
      <c r="Y7" s="38">
        <v>83.95</v>
      </c>
      <c r="Z7" s="38">
        <v>97.26</v>
      </c>
      <c r="AA7" s="38">
        <v>93.54</v>
      </c>
      <c r="AB7" s="38">
        <v>91.66</v>
      </c>
      <c r="AC7" s="38">
        <v>99.45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669.95</v>
      </c>
      <c r="BG7" s="38">
        <v>452.28</v>
      </c>
      <c r="BH7" s="38">
        <v>8.17</v>
      </c>
      <c r="BI7" s="38">
        <v>1.54</v>
      </c>
      <c r="BJ7" s="38">
        <v>3.11</v>
      </c>
      <c r="BK7" s="38">
        <v>721.43</v>
      </c>
      <c r="BL7" s="38">
        <v>685.34</v>
      </c>
      <c r="BM7" s="38">
        <v>684.74</v>
      </c>
      <c r="BN7" s="38">
        <v>654.91999999999996</v>
      </c>
      <c r="BO7" s="38">
        <v>654.71</v>
      </c>
      <c r="BP7" s="38">
        <v>765.47</v>
      </c>
      <c r="BQ7" s="38">
        <v>37.299999999999997</v>
      </c>
      <c r="BR7" s="38">
        <v>53.17</v>
      </c>
      <c r="BS7" s="38">
        <v>44.46</v>
      </c>
      <c r="BT7" s="38">
        <v>44.36</v>
      </c>
      <c r="BU7" s="38">
        <v>51.57</v>
      </c>
      <c r="BV7" s="38">
        <v>59.3</v>
      </c>
      <c r="BW7" s="38">
        <v>59.83</v>
      </c>
      <c r="BX7" s="38">
        <v>65.33</v>
      </c>
      <c r="BY7" s="38">
        <v>65.39</v>
      </c>
      <c r="BZ7" s="38">
        <v>65.37</v>
      </c>
      <c r="CA7" s="38">
        <v>59.59</v>
      </c>
      <c r="CB7" s="38">
        <v>372.36</v>
      </c>
      <c r="CC7" s="38">
        <v>268.08</v>
      </c>
      <c r="CD7" s="38">
        <v>312.06</v>
      </c>
      <c r="CE7" s="38">
        <v>307.88</v>
      </c>
      <c r="CF7" s="38">
        <v>218.12</v>
      </c>
      <c r="CG7" s="38">
        <v>248.14</v>
      </c>
      <c r="CH7" s="38">
        <v>246.66</v>
      </c>
      <c r="CI7" s="38">
        <v>227.43</v>
      </c>
      <c r="CJ7" s="38">
        <v>230.88</v>
      </c>
      <c r="CK7" s="38">
        <v>228.99</v>
      </c>
      <c r="CL7" s="38">
        <v>257.86</v>
      </c>
      <c r="CM7" s="38">
        <v>56.29</v>
      </c>
      <c r="CN7" s="38">
        <v>59.72</v>
      </c>
      <c r="CO7" s="38">
        <v>57.24</v>
      </c>
      <c r="CP7" s="38">
        <v>59.14</v>
      </c>
      <c r="CQ7" s="38">
        <v>59.14</v>
      </c>
      <c r="CR7" s="38">
        <v>57.3</v>
      </c>
      <c r="CS7" s="38">
        <v>56</v>
      </c>
      <c r="CT7" s="38">
        <v>56.01</v>
      </c>
      <c r="CU7" s="38">
        <v>56.72</v>
      </c>
      <c r="CV7" s="38">
        <v>54.06</v>
      </c>
      <c r="CW7" s="38">
        <v>51.3</v>
      </c>
      <c r="CX7" s="38">
        <v>82.96</v>
      </c>
      <c r="CY7" s="38">
        <v>84.68</v>
      </c>
      <c r="CZ7" s="38">
        <v>84.93</v>
      </c>
      <c r="DA7" s="38">
        <v>85.81</v>
      </c>
      <c r="DB7" s="38">
        <v>85.8</v>
      </c>
      <c r="DC7" s="38">
        <v>89.43</v>
      </c>
      <c r="DD7" s="38">
        <v>89.51</v>
      </c>
      <c r="DE7" s="38">
        <v>89.77</v>
      </c>
      <c r="DF7" s="38">
        <v>90.04</v>
      </c>
      <c r="DG7" s="38">
        <v>90.11</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0.44</v>
      </c>
      <c r="EM7" s="38">
        <v>0.04</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2021-01-18T06:14:02Z</cp:lastPrinted>
  <dcterms:created xsi:type="dcterms:W3CDTF">2020-12-04T03:03:01Z</dcterms:created>
  <dcterms:modified xsi:type="dcterms:W3CDTF">2021-02-24T02:51:19Z</dcterms:modified>
  <cp:category/>
</cp:coreProperties>
</file>