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hrmbckKfKf1Uf8hgUM1ULXtB7rQ297zx1UV3ecaY+vhTmIN30WkzR+E07zENOq8iEPs1peEMhvjw/Sl9eB7jbw==" workbookSaltValue="bbYOOqD1uGEvlGFH7Ho3Qw=="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<sst xmlns="http://schemas.openxmlformats.org/spreadsheetml/2006/main" count="236" uniqueCount="116">
  <si>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⑤経費回収率(％)</t>
  </si>
  <si>
    <t>類似団体区分</t>
    <rPh sb="4" eb="6">
      <t>クブン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</si>
  <si>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</si>
  <si>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</si>
  <si>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</si>
  <si>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</si>
  <si>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</si>
  <si>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</si>
  <si>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</si>
  <si>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</si>
  <si>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</si>
  <si>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</si>
  <si>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</si>
  <si>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</si>
  <si>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</si>
  <si>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</si>
  <si>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</si>
  <si>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</si>
  <si>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</si>
  <si>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</si>
  <si>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</si>
  <si>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</si>
  <si>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</si>
  <si>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</si>
  <si>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</si>
  <si>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</si>
  <si>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</si>
  <si>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</si>
  <si>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</si>
  <si>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</si>
  <si>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</si>
  <si>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</si>
  <si>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</si>
  <si>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</si>
  <si>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</si>
  <si>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　令和2年4月より、地方公営企業法を適用し企業会計に移行したことから、独立採算を原則とする経営が求められる中、収益的収支比率や経費回収率が100％を下回るなど、使用料収入の不足分を一般会計からの繰入金に依存している状況となっている。
　今後の下水道事業の財政収支は、人口減少に伴う使用料収入の減少と根幹的施設の老朽化による維持管理費の増大が見込まれ、安定した経営を持続するために、使用料の見直しによる収入の確保及び下水道施設の統廃合により経費の縮減を図っていく。</t>
    <rPh sb="219" eb="221">
      <t>ケイヒ</t>
    </rPh>
    <rPh sb="222" eb="224">
      <t>シュクゲン</t>
    </rPh>
    <rPh sb="225" eb="226">
      <t>ハカ</t>
    </rPh>
    <phoneticPr fontId="1"/>
  </si>
  <si>
    <t>類似団体平均値（平均値）</t>
  </si>
  <si>
    <t>【】</t>
  </si>
  <si>
    <t>令和元年度全国平均</t>
    <rPh sb="0" eb="2">
      <t>レイワ</t>
    </rPh>
    <rPh sb="2" eb="4">
      <t>ガンネン</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</si>
  <si>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</si>
  <si>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</si>
  <si>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</si>
  <si>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</si>
  <si>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</si>
  <si>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</si>
  <si>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</si>
  <si>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</si>
  <si>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</si>
  <si>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</si>
  <si>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</si>
  <si>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</si>
  <si>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</si>
  <si>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</si>
  <si>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</si>
  <si>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</si>
  <si>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</si>
  <si>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</si>
  <si>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</si>
  <si>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</si>
  <si>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</si>
  <si>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</si>
  <si>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</si>
  <si>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</si>
  <si>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</si>
  <si>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</si>
  <si>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</si>
  <si>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</si>
  <si>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</si>
  <si>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</si>
  <si>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</si>
  <si>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</si>
  <si>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</si>
  <si>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</si>
  <si>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</si>
  <si>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</si>
  <si>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</si>
  <si>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</si>
  <si>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</si>
  <si>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</si>
  <si>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</si>
  <si>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</si>
  <si>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</si>
  <si>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</si>
  <si>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</si>
  <si>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</si>
  <si>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</si>
  <si>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</si>
  <si>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</si>
  <si>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</si>
  <si>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</si>
  <si>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</si>
  <si>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</si>
  <si>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</si>
  <si>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</si>
  <si>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</si>
  <si>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</si>
  <si>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</si>
  <si>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大網白里市</t>
  </si>
  <si>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</si>
  <si>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</si>
  <si>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</si>
  <si>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</si>
  <si>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</si>
  <si>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</si>
  <si>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</si>
  <si>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</si>
  <si>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</si>
  <si>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</si>
  <si>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</si>
  <si>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</si>
  <si>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</si>
  <si>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</si>
  <si>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</si>
  <si>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</si>
  <si>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処理場・ポンプ場は供用開始から25年以上が経過しており、老朽化対策として平成24年度から平成27年度に第1期改築更新工事を行い、平成30年度から令和2年度には第2期改築更新工事を行ったところである。今後も施設のストックマネジメント計画を策定し老朽化対策に取り組んでいく必要がある。
　一方、汚水管渠については、過去に硫化水素に起因した腐食が確認され、管渠の入替工事や更生工事を実施した経緯がある。平成25年度からは定期的に管内調査を実施し管渠の状態把握に努めている。</t>
  </si>
  <si>
    <t>　収益的収支比率、経費回収率ともに100％を下回り、汚水処理原価は使用料単価を上回る状況が続いているため、適正な使用料収入の確保と汚水処理費の削減が必要である。
　施設利用率は類似団体の平均を上回っているが60％ほどであり、農業集落排水やコミニティ・プラントの汚水を公共下水道へ統合する余力があるものと考えられる。
　水洗化率は平均を大きく上回り、比較的高い水準を維持しているため、今後もしばらくは継続できるものと考えられる。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</si>
</sst>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0.12</c:v>
                </c:pt>
                <c:pt idx="1">
                  <c:v>0.19</c:v>
                </c:pt>
                <c:pt idx="2">
                  <c:v>0.35</c:v>
                </c:pt>
                <c:pt idx="3" formatCode="#,##0.00;&quot;△&quot;#,##0.00">
                  <c:v>0</c:v>
                </c:pt>
                <c:pt idx="4" formatCode="#,##0.00;&quot;△&quot;#,##0.00">
                  <c:v>0</c:v>
                </c:pt>
              </c:numCache>
            </c:numRef>
          </c:val>
          <c:extLst>
            <c:ext xmlns:c16="http://schemas.microsoft.com/office/drawing/2014/chart" uri="{C3380CC4-5D6E-409C-BE32-E72D297353CC}">
              <c16:uniqueId val="{00000000-5DCD-42C1-9AEF-7D89BD9826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5DCD-42C1-9AEF-7D89BD9826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60.63</c:v>
                </c:pt>
                <c:pt idx="1">
                  <c:v>62.55</c:v>
                </c:pt>
                <c:pt idx="2">
                  <c:v>63.17</c:v>
                </c:pt>
                <c:pt idx="3">
                  <c:v>58.37</c:v>
                </c:pt>
                <c:pt idx="4">
                  <c:v>59.28</c:v>
                </c:pt>
              </c:numCache>
            </c:numRef>
          </c:val>
          <c:extLst>
            <c:ext xmlns:c16="http://schemas.microsoft.com/office/drawing/2014/chart" uri="{C3380CC4-5D6E-409C-BE32-E72D297353CC}">
              <c16:uniqueId val="{00000000-F49B-4D61-84D7-ECAE85E7BF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F49B-4D61-84D7-ECAE85E7BF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94.88</c:v>
                </c:pt>
                <c:pt idx="1">
                  <c:v>95.75</c:v>
                </c:pt>
                <c:pt idx="2">
                  <c:v>96.29</c:v>
                </c:pt>
                <c:pt idx="3">
                  <c:v>96.44</c:v>
                </c:pt>
                <c:pt idx="4">
                  <c:v>96.68</c:v>
                </c:pt>
              </c:numCache>
            </c:numRef>
          </c:val>
          <c:extLst>
            <c:ext xmlns:c16="http://schemas.microsoft.com/office/drawing/2014/chart" uri="{C3380CC4-5D6E-409C-BE32-E72D297353CC}">
              <c16:uniqueId val="{00000000-B93C-46A8-A493-A679A96E94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B93C-46A8-A493-A679A96E94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81.62</c:v>
                </c:pt>
                <c:pt idx="1">
                  <c:v>82.07</c:v>
                </c:pt>
                <c:pt idx="2">
                  <c:v>81.13</c:v>
                </c:pt>
                <c:pt idx="3">
                  <c:v>79.27</c:v>
                </c:pt>
                <c:pt idx="4">
                  <c:v>79.45</c:v>
                </c:pt>
              </c:numCache>
            </c:numRef>
          </c:val>
          <c:extLst>
            <c:ext xmlns:c16="http://schemas.microsoft.com/office/drawing/2014/chart" uri="{C3380CC4-5D6E-409C-BE32-E72D297353CC}">
              <c16:uniqueId val="{00000000-3251-4578-8E10-041997A0F7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1-4578-8E10-041997A0F7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CF-49F4-B6D6-CCC24907F9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CF-49F4-B6D6-CCC24907F9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D0-4998-B01A-DC18C4A766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D0-4998-B01A-DC18C4A766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CA-477C-8F76-E8B9779089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CA-477C-8F76-E8B97790897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F-4E26-BEE5-46AA492777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F-4E26-BEE5-46AA492777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796.23</c:v>
                </c:pt>
                <c:pt idx="1">
                  <c:v>808.82</c:v>
                </c:pt>
                <c:pt idx="2">
                  <c:v>705.7</c:v>
                </c:pt>
                <c:pt idx="3">
                  <c:v>754.69</c:v>
                </c:pt>
                <c:pt idx="4">
                  <c:v>691.24</c:v>
                </c:pt>
              </c:numCache>
            </c:numRef>
          </c:val>
          <c:extLst>
            <c:ext xmlns:c16="http://schemas.microsoft.com/office/drawing/2014/chart" uri="{C3380CC4-5D6E-409C-BE32-E72D297353CC}">
              <c16:uniqueId val="{00000000-8984-42F2-A119-EC3ECB46C0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8984-42F2-A119-EC3ECB46C0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91.15</c:v>
                </c:pt>
                <c:pt idx="1">
                  <c:v>90.01</c:v>
                </c:pt>
                <c:pt idx="2">
                  <c:v>93.26</c:v>
                </c:pt>
                <c:pt idx="3">
                  <c:v>87.81</c:v>
                </c:pt>
                <c:pt idx="4">
                  <c:v>91.48</c:v>
                </c:pt>
              </c:numCache>
            </c:numRef>
          </c:val>
          <c:extLst>
            <c:ext xmlns:c16="http://schemas.microsoft.com/office/drawing/2014/chart" uri="{C3380CC4-5D6E-409C-BE32-E72D297353CC}">
              <c16:uniqueId val="{00000000-BE18-46C6-8188-301980D8D89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BE18-46C6-8188-301980D8D89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195.19</c:v>
                </c:pt>
                <c:pt idx="1">
                  <c:v>196.2</c:v>
                </c:pt>
                <c:pt idx="2">
                  <c:v>189.55</c:v>
                </c:pt>
                <c:pt idx="3">
                  <c:v>196.78</c:v>
                </c:pt>
                <c:pt idx="4">
                  <c:v>185.42</c:v>
                </c:pt>
              </c:numCache>
            </c:numRef>
          </c:val>
          <c:extLst>
            <c:ext xmlns:c16="http://schemas.microsoft.com/office/drawing/2014/chart" uri="{C3380CC4-5D6E-409C-BE32-E72D297353CC}">
              <c16:uniqueId val="{00000000-9A0F-4674-AF7C-CADFA8E77A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9A0F-4674-AF7C-CADFA8E77A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【682.51】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【95.35】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【59.64】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【136.15】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【100.34】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4</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大網白里市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9</v>
      </c>
      <c r="C7" s="44"/>
      <c r="D7" s="44"/>
      <c r="E7" s="44"/>
      <c r="F7" s="44"/>
      <c r="G7" s="44"/>
      <c r="H7" s="44"/>
      <c r="I7" s="44" t="s">
        <v>15</v>
      </c>
      <c r="J7" s="44"/>
      <c r="K7" s="44"/>
      <c r="L7" s="44"/>
      <c r="M7" s="44"/>
      <c r="N7" s="44"/>
      <c r="O7" s="44"/>
      <c r="P7" s="44" t="s">
        <v>8</v>
      </c>
      <c r="Q7" s="44"/>
      <c r="R7" s="44"/>
      <c r="S7" s="44"/>
      <c r="T7" s="44"/>
      <c r="U7" s="44"/>
      <c r="V7" s="44"/>
      <c r="W7" s="44" t="s">
        <v>1</v>
      </c>
      <c r="X7" s="44"/>
      <c r="Y7" s="44"/>
      <c r="Z7" s="44"/>
      <c r="AA7" s="44"/>
      <c r="AB7" s="44"/>
      <c r="AC7" s="44"/>
      <c r="AD7" s="44" t="s">
        <v>7</v>
      </c>
      <c r="AE7" s="44"/>
      <c r="AF7" s="44"/>
      <c r="AG7" s="44"/>
      <c r="AH7" s="44"/>
      <c r="AI7" s="44"/>
      <c r="AJ7" s="44"/>
      <c r="AK7" s="3"/>
      <c r="AL7" s="44" t="s">
        <v>16</v>
      </c>
      <c r="AM7" s="44"/>
      <c r="AN7" s="44"/>
      <c r="AO7" s="44"/>
      <c r="AP7" s="44"/>
      <c r="AQ7" s="44"/>
      <c r="AR7" s="44"/>
      <c r="AS7" s="44"/>
      <c r="AT7" s="44" t="s">
        <v>13</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公共下水道</v>
      </c>
      <c r="Q8" s="45"/>
      <c r="R8" s="45"/>
      <c r="S8" s="45"/>
      <c r="T8" s="45"/>
      <c r="U8" s="45"/>
      <c r="V8" s="45"/>
      <c r="W8" s="45" t="str">
        <f>データ!L6</f>
        <v>Cc2</v>
      </c>
      <c r="X8" s="45"/>
      <c r="Y8" s="45"/>
      <c r="Z8" s="45"/>
      <c r="AA8" s="45"/>
      <c r="AB8" s="45"/>
      <c r="AC8" s="45"/>
      <c r="AD8" s="46" t="str">
        <f>データ!$M$6</f>
        <v>非設置</v>
      </c>
      <c r="AE8" s="46"/>
      <c r="AF8" s="46"/>
      <c r="AG8" s="46"/>
      <c r="AH8" s="46"/>
      <c r="AI8" s="46"/>
      <c r="AJ8" s="46"/>
      <c r="AK8" s="3"/>
      <c r="AL8" s="47">
        <f>データ!S6</f>
        <v>49200</v>
      </c>
      <c r="AM8" s="47"/>
      <c r="AN8" s="47"/>
      <c r="AO8" s="47"/>
      <c r="AP8" s="47"/>
      <c r="AQ8" s="47"/>
      <c r="AR8" s="47"/>
      <c r="AS8" s="47"/>
      <c r="AT8" s="48">
        <f>データ!T6</f>
        <v>58.08</v>
      </c>
      <c r="AU8" s="48"/>
      <c r="AV8" s="48"/>
      <c r="AW8" s="48"/>
      <c r="AX8" s="48"/>
      <c r="AY8" s="48"/>
      <c r="AZ8" s="48"/>
      <c r="BA8" s="48"/>
      <c r="BB8" s="48">
        <f>データ!U6</f>
        <v>847.11</v>
      </c>
      <c r="BC8" s="48"/>
      <c r="BD8" s="48"/>
      <c r="BE8" s="48"/>
      <c r="BF8" s="48"/>
      <c r="BG8" s="48"/>
      <c r="BH8" s="48"/>
      <c r="BI8" s="48"/>
      <c r="BJ8" s="3"/>
      <c r="BK8" s="3"/>
      <c r="BL8" s="49" t="s">
        <v>14</v>
      </c>
      <c r="BM8" s="50"/>
      <c r="BN8" s="17" t="s">
        <v>20</v>
      </c>
      <c r="BO8" s="20"/>
      <c r="BP8" s="20"/>
      <c r="BQ8" s="20"/>
      <c r="BR8" s="20"/>
      <c r="BS8" s="20"/>
      <c r="BT8" s="20"/>
      <c r="BU8" s="20"/>
      <c r="BV8" s="20"/>
      <c r="BW8" s="20"/>
      <c r="BX8" s="20"/>
      <c r="BY8" s="24"/>
    </row>
    <row r="9" spans="1:78" ht="18.75" customHeight="1" x14ac:dyDescent="0.15">
      <c r="A9" s="2"/>
      <c r="B9" s="44" t="s">
        <v>3</v>
      </c>
      <c r="C9" s="44"/>
      <c r="D9" s="44"/>
      <c r="E9" s="44"/>
      <c r="F9" s="44"/>
      <c r="G9" s="44"/>
      <c r="H9" s="44"/>
      <c r="I9" s="44" t="s">
        <v>21</v>
      </c>
      <c r="J9" s="44"/>
      <c r="K9" s="44"/>
      <c r="L9" s="44"/>
      <c r="M9" s="44"/>
      <c r="N9" s="44"/>
      <c r="O9" s="44"/>
      <c r="P9" s="44" t="s">
        <v>22</v>
      </c>
      <c r="Q9" s="44"/>
      <c r="R9" s="44"/>
      <c r="S9" s="44"/>
      <c r="T9" s="44"/>
      <c r="U9" s="44"/>
      <c r="V9" s="44"/>
      <c r="W9" s="44" t="s">
        <v>25</v>
      </c>
      <c r="X9" s="44"/>
      <c r="Y9" s="44"/>
      <c r="Z9" s="44"/>
      <c r="AA9" s="44"/>
      <c r="AB9" s="44"/>
      <c r="AC9" s="44"/>
      <c r="AD9" s="44" t="s">
        <v>2</v>
      </c>
      <c r="AE9" s="44"/>
      <c r="AF9" s="44"/>
      <c r="AG9" s="44"/>
      <c r="AH9" s="44"/>
      <c r="AI9" s="44"/>
      <c r="AJ9" s="44"/>
      <c r="AK9" s="3"/>
      <c r="AL9" s="44" t="s">
        <v>28</v>
      </c>
      <c r="AM9" s="44"/>
      <c r="AN9" s="44"/>
      <c r="AO9" s="44"/>
      <c r="AP9" s="44"/>
      <c r="AQ9" s="44"/>
      <c r="AR9" s="44"/>
      <c r="AS9" s="44"/>
      <c r="AT9" s="44" t="s">
        <v>29</v>
      </c>
      <c r="AU9" s="44"/>
      <c r="AV9" s="44"/>
      <c r="AW9" s="44"/>
      <c r="AX9" s="44"/>
      <c r="AY9" s="44"/>
      <c r="AZ9" s="44"/>
      <c r="BA9" s="44"/>
      <c r="BB9" s="44" t="s">
        <v>32</v>
      </c>
      <c r="BC9" s="44"/>
      <c r="BD9" s="44"/>
      <c r="BE9" s="44"/>
      <c r="BF9" s="44"/>
      <c r="BG9" s="44"/>
      <c r="BH9" s="44"/>
      <c r="BI9" s="44"/>
      <c r="BJ9" s="3"/>
      <c r="BK9" s="3"/>
      <c r="BL9" s="51" t="s">
        <v>33</v>
      </c>
      <c r="BM9" s="52"/>
      <c r="BN9" s="18" t="s">
        <v>36</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49.96</v>
      </c>
      <c r="Q10" s="48"/>
      <c r="R10" s="48"/>
      <c r="S10" s="48"/>
      <c r="T10" s="48"/>
      <c r="U10" s="48"/>
      <c r="V10" s="48"/>
      <c r="W10" s="48">
        <f>データ!Q6</f>
        <v>79.040000000000006</v>
      </c>
      <c r="X10" s="48"/>
      <c r="Y10" s="48"/>
      <c r="Z10" s="48"/>
      <c r="AA10" s="48"/>
      <c r="AB10" s="48"/>
      <c r="AC10" s="48"/>
      <c r="AD10" s="47">
        <f>データ!R6</f>
        <v>3190</v>
      </c>
      <c r="AE10" s="47"/>
      <c r="AF10" s="47"/>
      <c r="AG10" s="47"/>
      <c r="AH10" s="47"/>
      <c r="AI10" s="47"/>
      <c r="AJ10" s="47"/>
      <c r="AK10" s="2"/>
      <c r="AL10" s="47">
        <f>データ!V6</f>
        <v>24533</v>
      </c>
      <c r="AM10" s="47"/>
      <c r="AN10" s="47"/>
      <c r="AO10" s="47"/>
      <c r="AP10" s="47"/>
      <c r="AQ10" s="47"/>
      <c r="AR10" s="47"/>
      <c r="AS10" s="47"/>
      <c r="AT10" s="48">
        <f>データ!W6</f>
        <v>5.22</v>
      </c>
      <c r="AU10" s="48"/>
      <c r="AV10" s="48"/>
      <c r="AW10" s="48"/>
      <c r="AX10" s="48"/>
      <c r="AY10" s="48"/>
      <c r="AZ10" s="48"/>
      <c r="BA10" s="48"/>
      <c r="BB10" s="48">
        <f>データ!X6</f>
        <v>4699.8100000000004</v>
      </c>
      <c r="BC10" s="48"/>
      <c r="BD10" s="48"/>
      <c r="BE10" s="48"/>
      <c r="BF10" s="48"/>
      <c r="BG10" s="48"/>
      <c r="BH10" s="48"/>
      <c r="BI10" s="48"/>
      <c r="BJ10" s="2"/>
      <c r="BK10" s="2"/>
      <c r="BL10" s="53" t="s">
        <v>37</v>
      </c>
      <c r="BM10" s="54"/>
      <c r="BN10" s="19" t="s">
        <v>38</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40</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41</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0"/>
      <c r="BM34" s="71"/>
      <c r="BN34" s="71"/>
      <c r="BO34" s="71"/>
      <c r="BP34" s="71"/>
      <c r="BQ34" s="71"/>
      <c r="BR34" s="71"/>
      <c r="BS34" s="71"/>
      <c r="BT34" s="71"/>
      <c r="BU34" s="71"/>
      <c r="BV34" s="71"/>
      <c r="BW34" s="71"/>
      <c r="BX34" s="71"/>
      <c r="BY34" s="71"/>
      <c r="BZ34" s="72"/>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4" t="s">
        <v>43</v>
      </c>
      <c r="BM45" s="65"/>
      <c r="BN45" s="65"/>
      <c r="BO45" s="65"/>
      <c r="BP45" s="65"/>
      <c r="BQ45" s="65"/>
      <c r="BR45" s="65"/>
      <c r="BS45" s="65"/>
      <c r="BT45" s="65"/>
      <c r="BU45" s="65"/>
      <c r="BV45" s="65"/>
      <c r="BW45" s="65"/>
      <c r="BX45" s="65"/>
      <c r="BY45" s="65"/>
      <c r="BZ45" s="6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7"/>
      <c r="BM46" s="68"/>
      <c r="BN46" s="68"/>
      <c r="BO46" s="68"/>
      <c r="BP46" s="68"/>
      <c r="BQ46" s="68"/>
      <c r="BR46" s="68"/>
      <c r="BS46" s="68"/>
      <c r="BT46" s="68"/>
      <c r="BU46" s="68"/>
      <c r="BV46" s="68"/>
      <c r="BW46" s="68"/>
      <c r="BX46" s="68"/>
      <c r="BY46" s="68"/>
      <c r="BZ46" s="6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0"/>
      <c r="BM56" s="71"/>
      <c r="BN56" s="71"/>
      <c r="BO56" s="71"/>
      <c r="BP56" s="71"/>
      <c r="BQ56" s="71"/>
      <c r="BR56" s="71"/>
      <c r="BS56" s="71"/>
      <c r="BT56" s="71"/>
      <c r="BU56" s="71"/>
      <c r="BV56" s="71"/>
      <c r="BW56" s="71"/>
      <c r="BX56" s="71"/>
      <c r="BY56" s="71"/>
      <c r="BZ56" s="72"/>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15">
      <c r="A60" s="2"/>
      <c r="B60" s="61" t="s">
        <v>12</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4" t="s">
        <v>11</v>
      </c>
      <c r="BM64" s="65"/>
      <c r="BN64" s="65"/>
      <c r="BO64" s="65"/>
      <c r="BP64" s="65"/>
      <c r="BQ64" s="65"/>
      <c r="BR64" s="65"/>
      <c r="BS64" s="65"/>
      <c r="BT64" s="65"/>
      <c r="BU64" s="65"/>
      <c r="BV64" s="65"/>
      <c r="BW64" s="65"/>
      <c r="BX64" s="65"/>
      <c r="BY64" s="65"/>
      <c r="BZ64" s="6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7"/>
      <c r="BM65" s="68"/>
      <c r="BN65" s="68"/>
      <c r="BO65" s="68"/>
      <c r="BP65" s="68"/>
      <c r="BQ65" s="68"/>
      <c r="BR65" s="68"/>
      <c r="BS65" s="68"/>
      <c r="BT65" s="68"/>
      <c r="BU65" s="68"/>
      <c r="BV65" s="68"/>
      <c r="BW65" s="68"/>
      <c r="BX65" s="68"/>
      <c r="BY65" s="68"/>
      <c r="BZ65" s="6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0" t="s">
        <v>35</v>
      </c>
      <c r="BM66" s="71"/>
      <c r="BN66" s="71"/>
      <c r="BO66" s="71"/>
      <c r="BP66" s="71"/>
      <c r="BQ66" s="71"/>
      <c r="BR66" s="71"/>
      <c r="BS66" s="71"/>
      <c r="BT66" s="71"/>
      <c r="BU66" s="71"/>
      <c r="BV66" s="71"/>
      <c r="BW66" s="71"/>
      <c r="BX66" s="71"/>
      <c r="BY66" s="71"/>
      <c r="BZ66" s="7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0"/>
      <c r="BM67" s="71"/>
      <c r="BN67" s="71"/>
      <c r="BO67" s="71"/>
      <c r="BP67" s="71"/>
      <c r="BQ67" s="71"/>
      <c r="BR67" s="71"/>
      <c r="BS67" s="71"/>
      <c r="BT67" s="71"/>
      <c r="BU67" s="71"/>
      <c r="BV67" s="71"/>
      <c r="BW67" s="71"/>
      <c r="BX67" s="71"/>
      <c r="BY67" s="71"/>
      <c r="BZ67" s="7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0"/>
      <c r="BM68" s="71"/>
      <c r="BN68" s="71"/>
      <c r="BO68" s="71"/>
      <c r="BP68" s="71"/>
      <c r="BQ68" s="71"/>
      <c r="BR68" s="71"/>
      <c r="BS68" s="71"/>
      <c r="BT68" s="71"/>
      <c r="BU68" s="71"/>
      <c r="BV68" s="71"/>
      <c r="BW68" s="71"/>
      <c r="BX68" s="71"/>
      <c r="BY68" s="71"/>
      <c r="BZ68" s="7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0"/>
      <c r="BM69" s="71"/>
      <c r="BN69" s="71"/>
      <c r="BO69" s="71"/>
      <c r="BP69" s="71"/>
      <c r="BQ69" s="71"/>
      <c r="BR69" s="71"/>
      <c r="BS69" s="71"/>
      <c r="BT69" s="71"/>
      <c r="BU69" s="71"/>
      <c r="BV69" s="71"/>
      <c r="BW69" s="71"/>
      <c r="BX69" s="71"/>
      <c r="BY69" s="71"/>
      <c r="BZ69" s="7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0"/>
      <c r="BM70" s="71"/>
      <c r="BN70" s="71"/>
      <c r="BO70" s="71"/>
      <c r="BP70" s="71"/>
      <c r="BQ70" s="71"/>
      <c r="BR70" s="71"/>
      <c r="BS70" s="71"/>
      <c r="BT70" s="71"/>
      <c r="BU70" s="71"/>
      <c r="BV70" s="71"/>
      <c r="BW70" s="71"/>
      <c r="BX70" s="71"/>
      <c r="BY70" s="71"/>
      <c r="BZ70" s="7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0"/>
      <c r="BM71" s="71"/>
      <c r="BN71" s="71"/>
      <c r="BO71" s="71"/>
      <c r="BP71" s="71"/>
      <c r="BQ71" s="71"/>
      <c r="BR71" s="71"/>
      <c r="BS71" s="71"/>
      <c r="BT71" s="71"/>
      <c r="BU71" s="71"/>
      <c r="BV71" s="71"/>
      <c r="BW71" s="71"/>
      <c r="BX71" s="71"/>
      <c r="BY71" s="71"/>
      <c r="BZ71" s="7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0"/>
      <c r="BM72" s="71"/>
      <c r="BN72" s="71"/>
      <c r="BO72" s="71"/>
      <c r="BP72" s="71"/>
      <c r="BQ72" s="71"/>
      <c r="BR72" s="71"/>
      <c r="BS72" s="71"/>
      <c r="BT72" s="71"/>
      <c r="BU72" s="71"/>
      <c r="BV72" s="71"/>
      <c r="BW72" s="71"/>
      <c r="BX72" s="71"/>
      <c r="BY72" s="71"/>
      <c r="BZ72" s="7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0"/>
      <c r="BM73" s="71"/>
      <c r="BN73" s="71"/>
      <c r="BO73" s="71"/>
      <c r="BP73" s="71"/>
      <c r="BQ73" s="71"/>
      <c r="BR73" s="71"/>
      <c r="BS73" s="71"/>
      <c r="BT73" s="71"/>
      <c r="BU73" s="71"/>
      <c r="BV73" s="71"/>
      <c r="BW73" s="71"/>
      <c r="BX73" s="71"/>
      <c r="BY73" s="71"/>
      <c r="BZ73" s="7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0"/>
      <c r="BM74" s="71"/>
      <c r="BN74" s="71"/>
      <c r="BO74" s="71"/>
      <c r="BP74" s="71"/>
      <c r="BQ74" s="71"/>
      <c r="BR74" s="71"/>
      <c r="BS74" s="71"/>
      <c r="BT74" s="71"/>
      <c r="BU74" s="71"/>
      <c r="BV74" s="71"/>
      <c r="BW74" s="71"/>
      <c r="BX74" s="71"/>
      <c r="BY74" s="71"/>
      <c r="BZ74" s="7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0"/>
      <c r="BM75" s="71"/>
      <c r="BN75" s="71"/>
      <c r="BO75" s="71"/>
      <c r="BP75" s="71"/>
      <c r="BQ75" s="71"/>
      <c r="BR75" s="71"/>
      <c r="BS75" s="71"/>
      <c r="BT75" s="71"/>
      <c r="BU75" s="71"/>
      <c r="BV75" s="71"/>
      <c r="BW75" s="71"/>
      <c r="BX75" s="71"/>
      <c r="BY75" s="71"/>
      <c r="BZ75" s="7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0"/>
      <c r="BM76" s="71"/>
      <c r="BN76" s="71"/>
      <c r="BO76" s="71"/>
      <c r="BP76" s="71"/>
      <c r="BQ76" s="71"/>
      <c r="BR76" s="71"/>
      <c r="BS76" s="71"/>
      <c r="BT76" s="71"/>
      <c r="BU76" s="71"/>
      <c r="BV76" s="71"/>
      <c r="BW76" s="71"/>
      <c r="BX76" s="71"/>
      <c r="BY76" s="71"/>
      <c r="BZ76" s="7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0"/>
      <c r="BM77" s="71"/>
      <c r="BN77" s="71"/>
      <c r="BO77" s="71"/>
      <c r="BP77" s="71"/>
      <c r="BQ77" s="71"/>
      <c r="BR77" s="71"/>
      <c r="BS77" s="71"/>
      <c r="BT77" s="71"/>
      <c r="BU77" s="71"/>
      <c r="BV77" s="71"/>
      <c r="BW77" s="71"/>
      <c r="BX77" s="71"/>
      <c r="BY77" s="71"/>
      <c r="BZ77" s="7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0"/>
      <c r="BM78" s="71"/>
      <c r="BN78" s="71"/>
      <c r="BO78" s="71"/>
      <c r="BP78" s="71"/>
      <c r="BQ78" s="71"/>
      <c r="BR78" s="71"/>
      <c r="BS78" s="71"/>
      <c r="BT78" s="71"/>
      <c r="BU78" s="71"/>
      <c r="BV78" s="71"/>
      <c r="BW78" s="71"/>
      <c r="BX78" s="71"/>
      <c r="BY78" s="71"/>
      <c r="BZ78" s="72"/>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0"/>
      <c r="BM79" s="71"/>
      <c r="BN79" s="71"/>
      <c r="BO79" s="71"/>
      <c r="BP79" s="71"/>
      <c r="BQ79" s="71"/>
      <c r="BR79" s="71"/>
      <c r="BS79" s="71"/>
      <c r="BT79" s="71"/>
      <c r="BU79" s="71"/>
      <c r="BV79" s="71"/>
      <c r="BW79" s="71"/>
      <c r="BX79" s="71"/>
      <c r="BY79" s="71"/>
      <c r="BZ79" s="72"/>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0"/>
      <c r="BM81" s="71"/>
      <c r="BN81" s="71"/>
      <c r="BO81" s="71"/>
      <c r="BP81" s="71"/>
      <c r="BQ81" s="71"/>
      <c r="BR81" s="71"/>
      <c r="BS81" s="71"/>
      <c r="BT81" s="71"/>
      <c r="BU81" s="71"/>
      <c r="BV81" s="71"/>
      <c r="BW81" s="71"/>
      <c r="BX81" s="71"/>
      <c r="BY81" s="71"/>
      <c r="BZ81" s="7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3"/>
      <c r="BM82" s="74"/>
      <c r="BN82" s="74"/>
      <c r="BO82" s="74"/>
      <c r="BP82" s="74"/>
      <c r="BQ82" s="74"/>
      <c r="BR82" s="74"/>
      <c r="BS82" s="74"/>
      <c r="BT82" s="74"/>
      <c r="BU82" s="74"/>
      <c r="BV82" s="74"/>
      <c r="BW82" s="74"/>
      <c r="BX82" s="74"/>
      <c r="BY82" s="74"/>
      <c r="BZ82" s="75"/>
    </row>
    <row r="83" spans="1:78" x14ac:dyDescent="0.15">
      <c r="C83" s="2" t="s">
        <v>44</v>
      </c>
    </row>
    <row r="84" spans="1:78" x14ac:dyDescent="0.15">
      <c r="C84" s="2"/>
    </row>
    <row r="85" spans="1:78" hidden="1" x14ac:dyDescent="0.15">
      <c r="B85" s="6" t="s">
        <v>45</v>
      </c>
      <c r="C85" s="6"/>
      <c r="D85" s="6"/>
      <c r="E85" s="6" t="s">
        <v>47</v>
      </c>
      <c r="F85" s="6" t="s">
        <v>48</v>
      </c>
      <c r="G85" s="6" t="s">
        <v>49</v>
      </c>
      <c r="H85" s="6" t="s">
        <v>42</v>
      </c>
      <c r="I85" s="6" t="s">
        <v>10</v>
      </c>
      <c r="J85" s="6" t="s">
        <v>50</v>
      </c>
      <c r="K85" s="6" t="s">
        <v>51</v>
      </c>
      <c r="L85" s="6" t="s">
        <v>31</v>
      </c>
      <c r="M85" s="6" t="s">
        <v>34</v>
      </c>
      <c r="N85" s="6" t="s">
        <v>52</v>
      </c>
      <c r="O85" s="6" t="s">
        <v>54</v>
      </c>
    </row>
    <row r="86" spans="1:78" hidden="1" x14ac:dyDescent="0.15">
      <c r="B86" s="6"/>
      <c r="C86" s="6"/>
      <c r="D86" s="6"/>
      <c r="E86" s="6" t="str">
        <f>データ!AI6</f>
        <v/>
      </c>
      <c r="F86" s="6" t="s">
        <v>39</v>
      </c>
      <c r="G86" s="6" t="s">
        <v>39</v>
      </c>
      <c r="H86" s="6" t="str">
        <f>データ!BP6</f>
        <v>【682.51】</v>
      </c>
      <c r="I86" s="6" t="str">
        <f>データ!CA6</f>
        <v>【100.34】</v>
      </c>
      <c r="J86" s="6" t="str">
        <f>データ!CL6</f>
        <v>【136.15】</v>
      </c>
      <c r="K86" s="6" t="str">
        <f>データ!CW6</f>
        <v>【59.64】</v>
      </c>
      <c r="L86" s="6" t="str">
        <f>データ!DH6</f>
        <v>【95.35】</v>
      </c>
      <c r="M86" s="6" t="s">
        <v>39</v>
      </c>
      <c r="N86" s="6" t="s">
        <v>39</v>
      </c>
      <c r="O86" s="6" t="str">
        <f>データ!EO6</f>
        <v>【0.22】</v>
      </c>
    </row>
  </sheetData>
  <sheetProtection algorithmName="SHA-512" hashValue="n3XJ0YkuxYIxW0LDUHFgfzF/ziuC/Bacd6ywEbnbUxUQFyhgF5lGaSIJ2aGJsb1UxEvQ3SKb6WTwn1Wk9a85KA==" saltValue="8dr1AQUPNYaydvaUZZhEvw=="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3"/>
  <sheetViews>
    <sheetView showGridLines="0" workbookViewId="0"/>
  </sheetViews>
  <sheetFormatPr defaultRowHeight="13.5" x14ac:dyDescent="0.15"/>
  <cols>
    <col min="2" max="144" width="11.875" customWidth="1"/>
  </cols>
  <sheetData>
    <row r="1" spans="1:145" x14ac:dyDescent="0.15">
      <c r="A1" t="s">
        <v>55</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57</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30</v>
      </c>
      <c r="C3" s="30" t="s">
        <v>59</v>
      </c>
      <c r="D3" s="30" t="s">
        <v>60</v>
      </c>
      <c r="E3" s="30" t="s">
        <v>6</v>
      </c>
      <c r="F3" s="30" t="s">
        <v>5</v>
      </c>
      <c r="G3" s="30" t="s">
        <v>24</v>
      </c>
      <c r="H3" s="78" t="s">
        <v>56</v>
      </c>
      <c r="I3" s="79"/>
      <c r="J3" s="79"/>
      <c r="K3" s="79"/>
      <c r="L3" s="79"/>
      <c r="M3" s="79"/>
      <c r="N3" s="79"/>
      <c r="O3" s="79"/>
      <c r="P3" s="79"/>
      <c r="Q3" s="79"/>
      <c r="R3" s="79"/>
      <c r="S3" s="79"/>
      <c r="T3" s="79"/>
      <c r="U3" s="79"/>
      <c r="V3" s="79"/>
      <c r="W3" s="79"/>
      <c r="X3" s="80"/>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12</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61</v>
      </c>
      <c r="B4" s="31"/>
      <c r="C4" s="31"/>
      <c r="D4" s="31"/>
      <c r="E4" s="31"/>
      <c r="F4" s="31"/>
      <c r="G4" s="31"/>
      <c r="H4" s="81"/>
      <c r="I4" s="82"/>
      <c r="J4" s="82"/>
      <c r="K4" s="82"/>
      <c r="L4" s="82"/>
      <c r="M4" s="82"/>
      <c r="N4" s="82"/>
      <c r="O4" s="82"/>
      <c r="P4" s="82"/>
      <c r="Q4" s="82"/>
      <c r="R4" s="82"/>
      <c r="S4" s="82"/>
      <c r="T4" s="82"/>
      <c r="U4" s="82"/>
      <c r="V4" s="82"/>
      <c r="W4" s="82"/>
      <c r="X4" s="83"/>
      <c r="Y4" s="77" t="s">
        <v>23</v>
      </c>
      <c r="Z4" s="77"/>
      <c r="AA4" s="77"/>
      <c r="AB4" s="77"/>
      <c r="AC4" s="77"/>
      <c r="AD4" s="77"/>
      <c r="AE4" s="77"/>
      <c r="AF4" s="77"/>
      <c r="AG4" s="77"/>
      <c r="AH4" s="77"/>
      <c r="AI4" s="77"/>
      <c r="AJ4" s="77" t="s">
        <v>46</v>
      </c>
      <c r="AK4" s="77"/>
      <c r="AL4" s="77"/>
      <c r="AM4" s="77"/>
      <c r="AN4" s="77"/>
      <c r="AO4" s="77"/>
      <c r="AP4" s="77"/>
      <c r="AQ4" s="77"/>
      <c r="AR4" s="77"/>
      <c r="AS4" s="77"/>
      <c r="AT4" s="77"/>
      <c r="AU4" s="77" t="s">
        <v>26</v>
      </c>
      <c r="AV4" s="77"/>
      <c r="AW4" s="77"/>
      <c r="AX4" s="77"/>
      <c r="AY4" s="77"/>
      <c r="AZ4" s="77"/>
      <c r="BA4" s="77"/>
      <c r="BB4" s="77"/>
      <c r="BC4" s="77"/>
      <c r="BD4" s="77"/>
      <c r="BE4" s="77"/>
      <c r="BF4" s="77" t="s">
        <v>63</v>
      </c>
      <c r="BG4" s="77"/>
      <c r="BH4" s="77"/>
      <c r="BI4" s="77"/>
      <c r="BJ4" s="77"/>
      <c r="BK4" s="77"/>
      <c r="BL4" s="77"/>
      <c r="BM4" s="77"/>
      <c r="BN4" s="77"/>
      <c r="BO4" s="77"/>
      <c r="BP4" s="77"/>
      <c r="BQ4" s="77" t="s">
        <v>0</v>
      </c>
      <c r="BR4" s="77"/>
      <c r="BS4" s="77"/>
      <c r="BT4" s="77"/>
      <c r="BU4" s="77"/>
      <c r="BV4" s="77"/>
      <c r="BW4" s="77"/>
      <c r="BX4" s="77"/>
      <c r="BY4" s="77"/>
      <c r="BZ4" s="77"/>
      <c r="CA4" s="77"/>
      <c r="CB4" s="77" t="s">
        <v>62</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28" t="s">
        <v>70</v>
      </c>
      <c r="B5" s="32"/>
      <c r="C5" s="32"/>
      <c r="D5" s="32"/>
      <c r="E5" s="32"/>
      <c r="F5" s="32"/>
      <c r="G5" s="32"/>
      <c r="H5" s="37" t="s">
        <v>58</v>
      </c>
      <c r="I5" s="37" t="s">
        <v>71</v>
      </c>
      <c r="J5" s="37" t="s">
        <v>72</v>
      </c>
      <c r="K5" s="37" t="s">
        <v>73</v>
      </c>
      <c r="L5" s="37" t="s">
        <v>74</v>
      </c>
      <c r="M5" s="37" t="s">
        <v>7</v>
      </c>
      <c r="N5" s="37" t="s">
        <v>75</v>
      </c>
      <c r="O5" s="37" t="s">
        <v>76</v>
      </c>
      <c r="P5" s="37" t="s">
        <v>77</v>
      </c>
      <c r="Q5" s="37" t="s">
        <v>78</v>
      </c>
      <c r="R5" s="37" t="s">
        <v>79</v>
      </c>
      <c r="S5" s="37" t="s">
        <v>80</v>
      </c>
      <c r="T5" s="37" t="s">
        <v>81</v>
      </c>
      <c r="U5" s="37" t="s">
        <v>64</v>
      </c>
      <c r="V5" s="37" t="s">
        <v>82</v>
      </c>
      <c r="W5" s="37" t="s">
        <v>83</v>
      </c>
      <c r="X5" s="37" t="s">
        <v>84</v>
      </c>
      <c r="Y5" s="37" t="s">
        <v>85</v>
      </c>
      <c r="Z5" s="37" t="s">
        <v>86</v>
      </c>
      <c r="AA5" s="37" t="s">
        <v>87</v>
      </c>
      <c r="AB5" s="37" t="s">
        <v>88</v>
      </c>
      <c r="AC5" s="37" t="s">
        <v>89</v>
      </c>
      <c r="AD5" s="37" t="s">
        <v>91</v>
      </c>
      <c r="AE5" s="37" t="s">
        <v>92</v>
      </c>
      <c r="AF5" s="37" t="s">
        <v>93</v>
      </c>
      <c r="AG5" s="37" t="s">
        <v>94</v>
      </c>
      <c r="AH5" s="37" t="s">
        <v>95</v>
      </c>
      <c r="AI5" s="37" t="s">
        <v>45</v>
      </c>
      <c r="AJ5" s="37" t="s">
        <v>85</v>
      </c>
      <c r="AK5" s="37" t="s">
        <v>86</v>
      </c>
      <c r="AL5" s="37" t="s">
        <v>87</v>
      </c>
      <c r="AM5" s="37" t="s">
        <v>88</v>
      </c>
      <c r="AN5" s="37" t="s">
        <v>89</v>
      </c>
      <c r="AO5" s="37" t="s">
        <v>91</v>
      </c>
      <c r="AP5" s="37" t="s">
        <v>92</v>
      </c>
      <c r="AQ5" s="37" t="s">
        <v>93</v>
      </c>
      <c r="AR5" s="37" t="s">
        <v>94</v>
      </c>
      <c r="AS5" s="37" t="s">
        <v>95</v>
      </c>
      <c r="AT5" s="37" t="s">
        <v>90</v>
      </c>
      <c r="AU5" s="37" t="s">
        <v>85</v>
      </c>
      <c r="AV5" s="37" t="s">
        <v>86</v>
      </c>
      <c r="AW5" s="37" t="s">
        <v>87</v>
      </c>
      <c r="AX5" s="37" t="s">
        <v>88</v>
      </c>
      <c r="AY5" s="37" t="s">
        <v>89</v>
      </c>
      <c r="AZ5" s="37" t="s">
        <v>91</v>
      </c>
      <c r="BA5" s="37" t="s">
        <v>92</v>
      </c>
      <c r="BB5" s="37" t="s">
        <v>93</v>
      </c>
      <c r="BC5" s="37" t="s">
        <v>94</v>
      </c>
      <c r="BD5" s="37" t="s">
        <v>95</v>
      </c>
      <c r="BE5" s="37" t="s">
        <v>90</v>
      </c>
      <c r="BF5" s="37" t="s">
        <v>85</v>
      </c>
      <c r="BG5" s="37" t="s">
        <v>86</v>
      </c>
      <c r="BH5" s="37" t="s">
        <v>87</v>
      </c>
      <c r="BI5" s="37" t="s">
        <v>88</v>
      </c>
      <c r="BJ5" s="37" t="s">
        <v>89</v>
      </c>
      <c r="BK5" s="37" t="s">
        <v>91</v>
      </c>
      <c r="BL5" s="37" t="s">
        <v>92</v>
      </c>
      <c r="BM5" s="37" t="s">
        <v>93</v>
      </c>
      <c r="BN5" s="37" t="s">
        <v>94</v>
      </c>
      <c r="BO5" s="37" t="s">
        <v>95</v>
      </c>
      <c r="BP5" s="37" t="s">
        <v>90</v>
      </c>
      <c r="BQ5" s="37" t="s">
        <v>85</v>
      </c>
      <c r="BR5" s="37" t="s">
        <v>86</v>
      </c>
      <c r="BS5" s="37" t="s">
        <v>87</v>
      </c>
      <c r="BT5" s="37" t="s">
        <v>88</v>
      </c>
      <c r="BU5" s="37" t="s">
        <v>89</v>
      </c>
      <c r="BV5" s="37" t="s">
        <v>91</v>
      </c>
      <c r="BW5" s="37" t="s">
        <v>92</v>
      </c>
      <c r="BX5" s="37" t="s">
        <v>93</v>
      </c>
      <c r="BY5" s="37" t="s">
        <v>94</v>
      </c>
      <c r="BZ5" s="37" t="s">
        <v>95</v>
      </c>
      <c r="CA5" s="37" t="s">
        <v>90</v>
      </c>
      <c r="CB5" s="37" t="s">
        <v>85</v>
      </c>
      <c r="CC5" s="37" t="s">
        <v>86</v>
      </c>
      <c r="CD5" s="37" t="s">
        <v>87</v>
      </c>
      <c r="CE5" s="37" t="s">
        <v>88</v>
      </c>
      <c r="CF5" s="37" t="s">
        <v>89</v>
      </c>
      <c r="CG5" s="37" t="s">
        <v>91</v>
      </c>
      <c r="CH5" s="37" t="s">
        <v>92</v>
      </c>
      <c r="CI5" s="37" t="s">
        <v>93</v>
      </c>
      <c r="CJ5" s="37" t="s">
        <v>94</v>
      </c>
      <c r="CK5" s="37" t="s">
        <v>95</v>
      </c>
      <c r="CL5" s="37" t="s">
        <v>90</v>
      </c>
      <c r="CM5" s="37" t="s">
        <v>85</v>
      </c>
      <c r="CN5" s="37" t="s">
        <v>86</v>
      </c>
      <c r="CO5" s="37" t="s">
        <v>87</v>
      </c>
      <c r="CP5" s="37" t="s">
        <v>88</v>
      </c>
      <c r="CQ5" s="37" t="s">
        <v>89</v>
      </c>
      <c r="CR5" s="37" t="s">
        <v>91</v>
      </c>
      <c r="CS5" s="37" t="s">
        <v>92</v>
      </c>
      <c r="CT5" s="37" t="s">
        <v>93</v>
      </c>
      <c r="CU5" s="37" t="s">
        <v>94</v>
      </c>
      <c r="CV5" s="37" t="s">
        <v>95</v>
      </c>
      <c r="CW5" s="37" t="s">
        <v>90</v>
      </c>
      <c r="CX5" s="37" t="s">
        <v>85</v>
      </c>
      <c r="CY5" s="37" t="s">
        <v>86</v>
      </c>
      <c r="CZ5" s="37" t="s">
        <v>87</v>
      </c>
      <c r="DA5" s="37" t="s">
        <v>88</v>
      </c>
      <c r="DB5" s="37" t="s">
        <v>89</v>
      </c>
      <c r="DC5" s="37" t="s">
        <v>91</v>
      </c>
      <c r="DD5" s="37" t="s">
        <v>92</v>
      </c>
      <c r="DE5" s="37" t="s">
        <v>93</v>
      </c>
      <c r="DF5" s="37" t="s">
        <v>94</v>
      </c>
      <c r="DG5" s="37" t="s">
        <v>95</v>
      </c>
      <c r="DH5" s="37" t="s">
        <v>90</v>
      </c>
      <c r="DI5" s="37" t="s">
        <v>85</v>
      </c>
      <c r="DJ5" s="37" t="s">
        <v>86</v>
      </c>
      <c r="DK5" s="37" t="s">
        <v>87</v>
      </c>
      <c r="DL5" s="37" t="s">
        <v>88</v>
      </c>
      <c r="DM5" s="37" t="s">
        <v>89</v>
      </c>
      <c r="DN5" s="37" t="s">
        <v>91</v>
      </c>
      <c r="DO5" s="37" t="s">
        <v>92</v>
      </c>
      <c r="DP5" s="37" t="s">
        <v>93</v>
      </c>
      <c r="DQ5" s="37" t="s">
        <v>94</v>
      </c>
      <c r="DR5" s="37" t="s">
        <v>95</v>
      </c>
      <c r="DS5" s="37" t="s">
        <v>90</v>
      </c>
      <c r="DT5" s="37" t="s">
        <v>85</v>
      </c>
      <c r="DU5" s="37" t="s">
        <v>86</v>
      </c>
      <c r="DV5" s="37" t="s">
        <v>87</v>
      </c>
      <c r="DW5" s="37" t="s">
        <v>88</v>
      </c>
      <c r="DX5" s="37" t="s">
        <v>89</v>
      </c>
      <c r="DY5" s="37" t="s">
        <v>91</v>
      </c>
      <c r="DZ5" s="37" t="s">
        <v>92</v>
      </c>
      <c r="EA5" s="37" t="s">
        <v>93</v>
      </c>
      <c r="EB5" s="37" t="s">
        <v>94</v>
      </c>
      <c r="EC5" s="37" t="s">
        <v>95</v>
      </c>
      <c r="ED5" s="37" t="s">
        <v>90</v>
      </c>
      <c r="EE5" s="37" t="s">
        <v>85</v>
      </c>
      <c r="EF5" s="37" t="s">
        <v>86</v>
      </c>
      <c r="EG5" s="37" t="s">
        <v>87</v>
      </c>
      <c r="EH5" s="37" t="s">
        <v>88</v>
      </c>
      <c r="EI5" s="37" t="s">
        <v>89</v>
      </c>
      <c r="EJ5" s="37" t="s">
        <v>91</v>
      </c>
      <c r="EK5" s="37" t="s">
        <v>92</v>
      </c>
      <c r="EL5" s="37" t="s">
        <v>93</v>
      </c>
      <c r="EM5" s="37" t="s">
        <v>94</v>
      </c>
      <c r="EN5" s="37" t="s">
        <v>95</v>
      </c>
      <c r="EO5" s="37" t="s">
        <v>90</v>
      </c>
    </row>
    <row r="6" spans="1:145" s="27" customFormat="1" x14ac:dyDescent="0.15">
      <c r="A6" s="28" t="s">
        <v>96</v>
      </c>
      <c r="B6" s="33">
        <f t="shared" ref="B6:X6" si="1">B7</f>
        <v>2019</v>
      </c>
      <c r="C6" s="33">
        <f t="shared" si="1"/>
        <v>122394</v>
      </c>
      <c r="D6" s="33">
        <f t="shared" si="1"/>
        <v>47</v>
      </c>
      <c r="E6" s="33">
        <f t="shared" si="1"/>
        <v>17</v>
      </c>
      <c r="F6" s="33">
        <f t="shared" si="1"/>
        <v>1</v>
      </c>
      <c r="G6" s="33">
        <f t="shared" si="1"/>
        <v>0</v>
      </c>
      <c r="H6" s="33" t="str">
        <f t="shared" si="1"/>
        <v>千葉県　大網白里市</v>
      </c>
      <c r="I6" s="33" t="str">
        <f t="shared" si="1"/>
        <v>法非適用</v>
      </c>
      <c r="J6" s="33" t="str">
        <f t="shared" si="1"/>
        <v>下水道事業</v>
      </c>
      <c r="K6" s="33" t="str">
        <f t="shared" si="1"/>
        <v>公共下水道</v>
      </c>
      <c r="L6" s="33" t="str">
        <f t="shared" si="1"/>
        <v>Cc2</v>
      </c>
      <c r="M6" s="33" t="str">
        <f t="shared" si="1"/>
        <v>非設置</v>
      </c>
      <c r="N6" s="38" t="str">
        <f t="shared" si="1"/>
        <v>-</v>
      </c>
      <c r="O6" s="38" t="str">
        <f t="shared" si="1"/>
        <v>該当数値なし</v>
      </c>
      <c r="P6" s="38">
        <f t="shared" si="1"/>
        <v>49.96</v>
      </c>
      <c r="Q6" s="38">
        <f t="shared" si="1"/>
        <v>79.040000000000006</v>
      </c>
      <c r="R6" s="38">
        <f t="shared" si="1"/>
        <v>3190</v>
      </c>
      <c r="S6" s="38">
        <f t="shared" si="1"/>
        <v>49200</v>
      </c>
      <c r="T6" s="38">
        <f t="shared" si="1"/>
        <v>58.08</v>
      </c>
      <c r="U6" s="38">
        <f t="shared" si="1"/>
        <v>847.11</v>
      </c>
      <c r="V6" s="38">
        <f t="shared" si="1"/>
        <v>24533</v>
      </c>
      <c r="W6" s="38">
        <f t="shared" si="1"/>
        <v>5.22</v>
      </c>
      <c r="X6" s="38">
        <f t="shared" si="1"/>
        <v>4699.8100000000004</v>
      </c>
      <c r="Y6" s="42">
        <f t="shared" ref="Y6:AH6" si="2">IF(Y7="",NA(),Y7)</f>
        <v>81.62</v>
      </c>
      <c r="Z6" s="42">
        <f t="shared" si="2"/>
        <v>82.07</v>
      </c>
      <c r="AA6" s="42">
        <f t="shared" si="2"/>
        <v>81.13</v>
      </c>
      <c r="AB6" s="42">
        <f t="shared" si="2"/>
        <v>79.27</v>
      </c>
      <c r="AC6" s="42">
        <f t="shared" si="2"/>
        <v>79.45</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796.23</v>
      </c>
      <c r="BG6" s="42">
        <f t="shared" si="5"/>
        <v>808.82</v>
      </c>
      <c r="BH6" s="42">
        <f t="shared" si="5"/>
        <v>705.7</v>
      </c>
      <c r="BI6" s="42">
        <f t="shared" si="5"/>
        <v>754.69</v>
      </c>
      <c r="BJ6" s="42">
        <f t="shared" si="5"/>
        <v>691.24</v>
      </c>
      <c r="BK6" s="42">
        <f t="shared" si="5"/>
        <v>1118.56</v>
      </c>
      <c r="BL6" s="42">
        <f t="shared" si="5"/>
        <v>1111.31</v>
      </c>
      <c r="BM6" s="42">
        <f t="shared" si="5"/>
        <v>966.33</v>
      </c>
      <c r="BN6" s="42">
        <f t="shared" si="5"/>
        <v>958.81</v>
      </c>
      <c r="BO6" s="42">
        <f t="shared" si="5"/>
        <v>1001.3</v>
      </c>
      <c r="BP6" s="38" t="str">
        <f>IF(BP7="","",IF(BP7="-","【-】","【"&amp;SUBSTITUTE(TEXT(BP7,"#,##0.00"),"-","△")&amp;"】"))</f>
        <v>【682.51】</v>
      </c>
      <c r="BQ6" s="42">
        <f t="shared" ref="BQ6:BZ6" si="6">IF(BQ7="",NA(),BQ7)</f>
        <v>91.15</v>
      </c>
      <c r="BR6" s="42">
        <f t="shared" si="6"/>
        <v>90.01</v>
      </c>
      <c r="BS6" s="42">
        <f t="shared" si="6"/>
        <v>93.26</v>
      </c>
      <c r="BT6" s="42">
        <f t="shared" si="6"/>
        <v>87.81</v>
      </c>
      <c r="BU6" s="42">
        <f t="shared" si="6"/>
        <v>91.48</v>
      </c>
      <c r="BV6" s="42">
        <f t="shared" si="6"/>
        <v>72.33</v>
      </c>
      <c r="BW6" s="42">
        <f t="shared" si="6"/>
        <v>75.540000000000006</v>
      </c>
      <c r="BX6" s="42">
        <f t="shared" si="6"/>
        <v>81.739999999999995</v>
      </c>
      <c r="BY6" s="42">
        <f t="shared" si="6"/>
        <v>82.88</v>
      </c>
      <c r="BZ6" s="42">
        <f t="shared" si="6"/>
        <v>81.88</v>
      </c>
      <c r="CA6" s="38" t="str">
        <f>IF(CA7="","",IF(CA7="-","【-】","【"&amp;SUBSTITUTE(TEXT(CA7,"#,##0.00"),"-","△")&amp;"】"))</f>
        <v>【100.34】</v>
      </c>
      <c r="CB6" s="42">
        <f t="shared" ref="CB6:CK6" si="7">IF(CB7="",NA(),CB7)</f>
        <v>195.19</v>
      </c>
      <c r="CC6" s="42">
        <f t="shared" si="7"/>
        <v>196.2</v>
      </c>
      <c r="CD6" s="42">
        <f t="shared" si="7"/>
        <v>189.55</v>
      </c>
      <c r="CE6" s="42">
        <f t="shared" si="7"/>
        <v>196.78</v>
      </c>
      <c r="CF6" s="42">
        <f t="shared" si="7"/>
        <v>185.42</v>
      </c>
      <c r="CG6" s="42">
        <f t="shared" si="7"/>
        <v>215.28</v>
      </c>
      <c r="CH6" s="42">
        <f t="shared" si="7"/>
        <v>207.96</v>
      </c>
      <c r="CI6" s="42">
        <f t="shared" si="7"/>
        <v>194.31</v>
      </c>
      <c r="CJ6" s="42">
        <f t="shared" si="7"/>
        <v>190.99</v>
      </c>
      <c r="CK6" s="42">
        <f t="shared" si="7"/>
        <v>187.55</v>
      </c>
      <c r="CL6" s="38" t="str">
        <f>IF(CL7="","",IF(CL7="-","【-】","【"&amp;SUBSTITUTE(TEXT(CL7,"#,##0.00"),"-","△")&amp;"】"))</f>
        <v>【136.15】</v>
      </c>
      <c r="CM6" s="42">
        <f t="shared" ref="CM6:CV6" si="8">IF(CM7="",NA(),CM7)</f>
        <v>60.63</v>
      </c>
      <c r="CN6" s="42">
        <f t="shared" si="8"/>
        <v>62.55</v>
      </c>
      <c r="CO6" s="42">
        <f t="shared" si="8"/>
        <v>63.17</v>
      </c>
      <c r="CP6" s="42">
        <f t="shared" si="8"/>
        <v>58.37</v>
      </c>
      <c r="CQ6" s="42">
        <f t="shared" si="8"/>
        <v>59.28</v>
      </c>
      <c r="CR6" s="42">
        <f t="shared" si="8"/>
        <v>54.67</v>
      </c>
      <c r="CS6" s="42">
        <f t="shared" si="8"/>
        <v>53.51</v>
      </c>
      <c r="CT6" s="42">
        <f t="shared" si="8"/>
        <v>53.5</v>
      </c>
      <c r="CU6" s="42">
        <f t="shared" si="8"/>
        <v>52.58</v>
      </c>
      <c r="CV6" s="42">
        <f t="shared" si="8"/>
        <v>50.94</v>
      </c>
      <c r="CW6" s="38" t="str">
        <f>IF(CW7="","",IF(CW7="-","【-】","【"&amp;SUBSTITUTE(TEXT(CW7,"#,##0.00"),"-","△")&amp;"】"))</f>
        <v>【59.64】</v>
      </c>
      <c r="CX6" s="42">
        <f t="shared" ref="CX6:DG6" si="9">IF(CX7="",NA(),CX7)</f>
        <v>94.88</v>
      </c>
      <c r="CY6" s="42">
        <f t="shared" si="9"/>
        <v>95.75</v>
      </c>
      <c r="CZ6" s="42">
        <f t="shared" si="9"/>
        <v>96.29</v>
      </c>
      <c r="DA6" s="42">
        <f t="shared" si="9"/>
        <v>96.44</v>
      </c>
      <c r="DB6" s="42">
        <f t="shared" si="9"/>
        <v>96.68</v>
      </c>
      <c r="DC6" s="42">
        <f t="shared" si="9"/>
        <v>83.8</v>
      </c>
      <c r="DD6" s="42">
        <f t="shared" si="9"/>
        <v>83.91</v>
      </c>
      <c r="DE6" s="42">
        <f t="shared" si="9"/>
        <v>83.51</v>
      </c>
      <c r="DF6" s="42">
        <f t="shared" si="9"/>
        <v>83.02</v>
      </c>
      <c r="DG6" s="42">
        <f t="shared" si="9"/>
        <v>82.55</v>
      </c>
      <c r="DH6" s="38" t="str">
        <f>IF(DH7="","",IF(DH7="-","【-】","【"&amp;SUBSTITUTE(TEXT(DH7,"#,##0.00"),"-","△")&amp;"】"))</f>
        <v>【95.35】</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42">
        <f t="shared" ref="EE6:EN6" si="12">IF(EE7="",NA(),EE7)</f>
        <v>0.12</v>
      </c>
      <c r="EF6" s="42">
        <f t="shared" si="12"/>
        <v>0.19</v>
      </c>
      <c r="EG6" s="42">
        <f t="shared" si="12"/>
        <v>0.35</v>
      </c>
      <c r="EH6" s="38">
        <f t="shared" si="12"/>
        <v>0</v>
      </c>
      <c r="EI6" s="38">
        <f t="shared" si="12"/>
        <v>0</v>
      </c>
      <c r="EJ6" s="42">
        <f t="shared" si="12"/>
        <v>0.11</v>
      </c>
      <c r="EK6" s="42">
        <f t="shared" si="12"/>
        <v>0.15</v>
      </c>
      <c r="EL6" s="42">
        <f t="shared" si="12"/>
        <v>0.16</v>
      </c>
      <c r="EM6" s="42">
        <f t="shared" si="12"/>
        <v>0.13</v>
      </c>
      <c r="EN6" s="42">
        <f t="shared" si="12"/>
        <v>0.15</v>
      </c>
      <c r="EO6" s="38" t="str">
        <f>IF(EO7="","",IF(EO7="-","【-】","【"&amp;SUBSTITUTE(TEXT(EO7,"#,##0.00"),"-","△")&amp;"】"))</f>
        <v>【0.22】</v>
      </c>
    </row>
    <row r="7" spans="1:145" s="27" customFormat="1" x14ac:dyDescent="0.15">
      <c r="A7" s="28"/>
      <c r="B7" s="34">
        <v>2019</v>
      </c>
      <c r="C7" s="34">
        <v>122394</v>
      </c>
      <c r="D7" s="34">
        <v>47</v>
      </c>
      <c r="E7" s="34">
        <v>17</v>
      </c>
      <c r="F7" s="34">
        <v>1</v>
      </c>
      <c r="G7" s="34">
        <v>0</v>
      </c>
      <c r="H7" s="34" t="s">
        <v>97</v>
      </c>
      <c r="I7" s="34" t="s">
        <v>98</v>
      </c>
      <c r="J7" s="34" t="s">
        <v>99</v>
      </c>
      <c r="K7" s="34" t="s">
        <v>100</v>
      </c>
      <c r="L7" s="34" t="s">
        <v>101</v>
      </c>
      <c r="M7" s="34" t="s">
        <v>102</v>
      </c>
      <c r="N7" s="39" t="s">
        <v>39</v>
      </c>
      <c r="O7" s="39" t="s">
        <v>103</v>
      </c>
      <c r="P7" s="39">
        <v>49.96</v>
      </c>
      <c r="Q7" s="39">
        <v>79.040000000000006</v>
      </c>
      <c r="R7" s="39">
        <v>3190</v>
      </c>
      <c r="S7" s="39">
        <v>49200</v>
      </c>
      <c r="T7" s="39">
        <v>58.08</v>
      </c>
      <c r="U7" s="39">
        <v>847.11</v>
      </c>
      <c r="V7" s="39">
        <v>24533</v>
      </c>
      <c r="W7" s="39">
        <v>5.22</v>
      </c>
      <c r="X7" s="39">
        <v>4699.8100000000004</v>
      </c>
      <c r="Y7" s="39">
        <v>81.62</v>
      </c>
      <c r="Z7" s="39">
        <v>82.07</v>
      </c>
      <c r="AA7" s="39">
        <v>81.13</v>
      </c>
      <c r="AB7" s="39">
        <v>79.27</v>
      </c>
      <c r="AC7" s="39">
        <v>79.45</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796.23</v>
      </c>
      <c r="BG7" s="39">
        <v>808.82</v>
      </c>
      <c r="BH7" s="39">
        <v>705.7</v>
      </c>
      <c r="BI7" s="39">
        <v>754.69</v>
      </c>
      <c r="BJ7" s="39">
        <v>691.24</v>
      </c>
      <c r="BK7" s="39">
        <v>1118.56</v>
      </c>
      <c r="BL7" s="39">
        <v>1111.31</v>
      </c>
      <c r="BM7" s="39">
        <v>966.33</v>
      </c>
      <c r="BN7" s="39">
        <v>958.81</v>
      </c>
      <c r="BO7" s="39">
        <v>1001.3</v>
      </c>
      <c r="BP7" s="39">
        <v>682.51</v>
      </c>
      <c r="BQ7" s="39">
        <v>91.15</v>
      </c>
      <c r="BR7" s="39">
        <v>90.01</v>
      </c>
      <c r="BS7" s="39">
        <v>93.26</v>
      </c>
      <c r="BT7" s="39">
        <v>87.81</v>
      </c>
      <c r="BU7" s="39">
        <v>91.48</v>
      </c>
      <c r="BV7" s="39">
        <v>72.33</v>
      </c>
      <c r="BW7" s="39">
        <v>75.540000000000006</v>
      </c>
      <c r="BX7" s="39">
        <v>81.739999999999995</v>
      </c>
      <c r="BY7" s="39">
        <v>82.88</v>
      </c>
      <c r="BZ7" s="39">
        <v>81.88</v>
      </c>
      <c r="CA7" s="39">
        <v>100.34</v>
      </c>
      <c r="CB7" s="39">
        <v>195.19</v>
      </c>
      <c r="CC7" s="39">
        <v>196.2</v>
      </c>
      <c r="CD7" s="39">
        <v>189.55</v>
      </c>
      <c r="CE7" s="39">
        <v>196.78</v>
      </c>
      <c r="CF7" s="39">
        <v>185.42</v>
      </c>
      <c r="CG7" s="39">
        <v>215.28</v>
      </c>
      <c r="CH7" s="39">
        <v>207.96</v>
      </c>
      <c r="CI7" s="39">
        <v>194.31</v>
      </c>
      <c r="CJ7" s="39">
        <v>190.99</v>
      </c>
      <c r="CK7" s="39">
        <v>187.55</v>
      </c>
      <c r="CL7" s="39">
        <v>136.15</v>
      </c>
      <c r="CM7" s="39">
        <v>60.63</v>
      </c>
      <c r="CN7" s="39">
        <v>62.55</v>
      </c>
      <c r="CO7" s="39">
        <v>63.17</v>
      </c>
      <c r="CP7" s="39">
        <v>58.37</v>
      </c>
      <c r="CQ7" s="39">
        <v>59.28</v>
      </c>
      <c r="CR7" s="39">
        <v>54.67</v>
      </c>
      <c r="CS7" s="39">
        <v>53.51</v>
      </c>
      <c r="CT7" s="39">
        <v>53.5</v>
      </c>
      <c r="CU7" s="39">
        <v>52.58</v>
      </c>
      <c r="CV7" s="39">
        <v>50.94</v>
      </c>
      <c r="CW7" s="39">
        <v>59.64</v>
      </c>
      <c r="CX7" s="39">
        <v>94.88</v>
      </c>
      <c r="CY7" s="39">
        <v>95.75</v>
      </c>
      <c r="CZ7" s="39">
        <v>96.29</v>
      </c>
      <c r="DA7" s="39">
        <v>96.44</v>
      </c>
      <c r="DB7" s="39">
        <v>96.68</v>
      </c>
      <c r="DC7" s="39">
        <v>83.8</v>
      </c>
      <c r="DD7" s="39">
        <v>83.91</v>
      </c>
      <c r="DE7" s="39">
        <v>83.51</v>
      </c>
      <c r="DF7" s="39">
        <v>83.02</v>
      </c>
      <c r="DG7" s="39">
        <v>82.55</v>
      </c>
      <c r="DH7" s="39">
        <v>95.35</v>
      </c>
      <c r="DI7" s="39"/>
      <c r="DJ7" s="39"/>
      <c r="DK7" s="39"/>
      <c r="DL7" s="39"/>
      <c r="DM7" s="39"/>
      <c r="DN7" s="39"/>
      <c r="DO7" s="39"/>
      <c r="DP7" s="39"/>
      <c r="DQ7" s="39"/>
      <c r="DR7" s="39"/>
      <c r="DS7" s="39"/>
      <c r="DT7" s="39"/>
      <c r="DU7" s="39"/>
      <c r="DV7" s="39"/>
      <c r="DW7" s="39"/>
      <c r="DX7" s="39"/>
      <c r="DY7" s="39"/>
      <c r="DZ7" s="39"/>
      <c r="EA7" s="39"/>
      <c r="EB7" s="39"/>
      <c r="EC7" s="39"/>
      <c r="ED7" s="39"/>
      <c r="EE7" s="39">
        <v>0.12</v>
      </c>
      <c r="EF7" s="39">
        <v>0.19</v>
      </c>
      <c r="EG7" s="39">
        <v>0.35</v>
      </c>
      <c r="EH7" s="39">
        <v>0</v>
      </c>
      <c r="EI7" s="39">
        <v>0</v>
      </c>
      <c r="EJ7" s="39">
        <v>0.11</v>
      </c>
      <c r="EK7" s="39">
        <v>0.15</v>
      </c>
      <c r="EL7" s="39">
        <v>0.16</v>
      </c>
      <c r="EM7" s="39">
        <v>0.13</v>
      </c>
      <c r="EN7" s="39">
        <v>0.15</v>
      </c>
      <c r="EO7" s="39">
        <v>0.22</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104</v>
      </c>
      <c r="C9" s="29" t="s">
        <v>105</v>
      </c>
      <c r="D9" s="29" t="s">
        <v>106</v>
      </c>
      <c r="E9" s="29" t="s">
        <v>107</v>
      </c>
      <c r="F9" s="29" t="s">
        <v>108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30</v>
      </c>
      <c r="B10" s="35">
        <f>DATEVALUE($B7+12-B11&amp;"/1/"&amp;B12)</f>
        <v>46388</v>
      </c>
      <c r="C10" s="35">
        <f>DATEVALUE($B7+12-C11&amp;"/1/"&amp;C12)</f>
        <v>46753</v>
      </c>
      <c r="D10" s="35">
        <f>DATEVALUE($B7+12-D11&amp;"/1/"&amp;D12)</f>
        <v>47119</v>
      </c>
      <c r="E10" s="35">
        <f>DATEVALUE($B7+12-E11&amp;"/1/"&amp;E12)</f>
        <v>47484</v>
      </c>
      <c r="F10" s="36">
        <f>DATEVALUE($B7+12-F11&amp;"/1/"&amp;F12)</f>
        <v>47849</v>
      </c>
    </row>
    <row r="11" spans="1:145" x14ac:dyDescent="0.15">
      <c r="B11">
        <v>4</v>
      </c>
      <c r="C11">
        <v>3</v>
      </c>
      <c r="D11">
        <v>2</v>
      </c>
      <c r="E11">
        <v>1</v>
      </c>
      <c r="F11">
        <v>0</v>
      </c>
      <c r="G11" t="s">
        <v>109</v>
      </c>
    </row>
    <row r="12" spans="1:145" x14ac:dyDescent="0.15">
      <c r="B12">
        <v>1</v>
      </c>
      <c r="C12">
        <v>1</v>
      </c>
      <c r="D12">
        <v>1</v>
      </c>
      <c r="E12">
        <v>1</v>
      </c>
      <c r="F12">
        <v>1</v>
      </c>
      <c r="G12" t="s">
        <v>110</v>
      </c>
    </row>
    <row r="13" spans="1:145" x14ac:dyDescent="0.15">
      <c r="B13" t="s">
        <v>111</v>
      </c>
      <c r="C13" t="s">
        <v>111</v>
      </c>
      <c r="D13" t="s">
        <v>111</v>
      </c>
      <c r="E13" t="s">
        <v>111</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2021-01-21T04:37:01Z</cp:lastPrinted>
  <dcterms:created xsi:type="dcterms:W3CDTF">2020-12-04T02:45:09Z</dcterms:created>
  <dcterms:modified xsi:type="dcterms:W3CDTF">2021-02-20T07:31:08Z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2021-01-25T04:35:20Z</vt:filetime>
  </property>
</Properties>
</file>