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6 経営比較分析表\20210108_1月定例照会\04 事業毎振分け\171下水道\175 農集\"/>
    </mc:Choice>
  </mc:AlternateContent>
  <workbookProtection workbookAlgorithmName="SHA-512" workbookHashValue="bKRd5OAMKEn9Ln7994t85OkoqUelSnQooX3brZgec0Mvod5uboYMqp5NmBkOlR3VYcny8Agm+9oyMWj0rx+1fQ==" workbookSaltValue="oUNCGK1ndEhy7WVQyCb7uw==" workbookSpinCount="100000" lockStructure="1"/>
  <bookViews>
    <workbookView xWindow="0" yWindow="0" windowWidth="15360" windowHeight="7635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O86" i="4" s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AL10" i="4" s="1"/>
  <c r="U6" i="5"/>
  <c r="T6" i="5"/>
  <c r="AT8" i="4" s="1"/>
  <c r="S6" i="5"/>
  <c r="R6" i="5"/>
  <c r="AD10" i="4" s="1"/>
  <c r="Q6" i="5"/>
  <c r="P6" i="5"/>
  <c r="P10" i="4" s="1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6" i="4"/>
  <c r="I86" i="4"/>
  <c r="H86" i="4"/>
  <c r="E86" i="4"/>
  <c r="W10" i="4"/>
  <c r="I10" i="4"/>
  <c r="BB8" i="4"/>
  <c r="AL8" i="4"/>
  <c r="P8" i="4"/>
  <c r="I8" i="4"/>
</calcChain>
</file>

<file path=xl/sharedStrings.xml><?xml version="1.0" encoding="utf-8"?>
<sst xmlns="http://schemas.openxmlformats.org/spreadsheetml/2006/main" count="237" uniqueCount="119">
  <si>
    <t>経営比較分析表（令和元年度決算）</t>
    <rPh sb="8" eb="10">
      <t>レイワ</t>
    </rPh>
    <rPh sb="10" eb="12">
      <t>ガンネン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</si>
  <si>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</si>
  <si>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</si>
  <si>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</si>
  <si>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</si>
  <si>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</si>
  <si>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</si>
  <si>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</si>
  <si>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</si>
  <si>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</si>
  <si>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</si>
  <si>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</si>
  <si>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</si>
  <si>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</si>
  <si>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</si>
  <si>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</si>
  <si>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</si>
  <si>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</si>
  <si>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</si>
  <si>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</si>
  <si>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</si>
  <si>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</si>
  <si>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</si>
  <si>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令和元年度全国平均</t>
    <rPh sb="0" eb="2">
      <t>レイワ</t>
    </rPh>
    <rPh sb="2" eb="4">
      <t>ガンネン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</si>
  <si>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</si>
  <si>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</si>
  <si>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</si>
  <si>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</si>
  <si>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</si>
  <si>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</si>
  <si>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</si>
  <si>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</si>
  <si>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</si>
  <si>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</si>
  <si>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</si>
  <si>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</si>
  <si>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</si>
  <si>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</si>
  <si>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</si>
  <si>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</si>
  <si>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</si>
  <si>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</si>
  <si>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</si>
  <si>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</si>
  <si>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</si>
  <si>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</si>
  <si>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</si>
  <si>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</si>
  <si>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</si>
  <si>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</si>
  <si>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</si>
  <si>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</si>
  <si>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</si>
  <si>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</si>
  <si>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</si>
  <si>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</si>
  <si>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</si>
  <si>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</si>
  <si>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</si>
  <si>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</si>
  <si>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</si>
  <si>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</si>
  <si>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</si>
  <si>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</si>
  <si>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</si>
  <si>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</si>
  <si>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</si>
  <si>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</si>
  <si>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</si>
  <si>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</si>
  <si>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</si>
  <si>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</si>
  <si>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</si>
  <si>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</si>
  <si>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</si>
  <si>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</si>
  <si>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</si>
  <si>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</si>
  <si>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</si>
  <si>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</si>
  <si>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</si>
  <si>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</si>
  <si>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</si>
  <si>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</si>
  <si>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</si>
  <si>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</si>
  <si>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</si>
  <si>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</si>
  <si>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</si>
  <si>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</si>
  <si>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</si>
  <si>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</si>
  <si>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</si>
  <si>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</si>
  <si>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</si>
  <si>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</si>
  <si>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</si>
  <si>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</si>
  <si>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千葉県　芝山町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</si>
  <si>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</si>
  <si>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</si>
  <si>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</si>
  <si>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</si>
  <si>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</si>
  <si>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</si>
  <si>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</si>
  <si>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</si>
  <si>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</si>
  <si>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</si>
  <si>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</si>
  <si>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</si>
  <si>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</si>
  <si>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</si>
  <si>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</si>
  <si>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</si>
  <si>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</si>
  <si>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当町の農業集落排水事業は、管渠整備工事が終了し、維持管理主体の経営を行っています。
今後、大幅な接続人口の増加を見込むことが困難な中、処理施設等の更新が課題となります。
支出の面で汚水処理費の削減等、収入の面では料金の改定等を行うことにより、経営改善を目指します。</t>
    <rPh sb="0" eb="2">
      <t>トウチョウ</t>
    </rPh>
    <rPh sb="3" eb="11">
      <t>ノウギョウシュウラクハイスイジギョウ</t>
    </rPh>
    <rPh sb="13" eb="15">
      <t>カンキョ</t>
    </rPh>
    <rPh sb="15" eb="17">
      <t>セイビ</t>
    </rPh>
    <rPh sb="17" eb="19">
      <t>コウジ</t>
    </rPh>
    <rPh sb="20" eb="22">
      <t>シュウリョウ</t>
    </rPh>
    <rPh sb="24" eb="26">
      <t>イジ</t>
    </rPh>
    <rPh sb="26" eb="28">
      <t>カンリ</t>
    </rPh>
    <rPh sb="28" eb="30">
      <t>シュタイ</t>
    </rPh>
    <rPh sb="31" eb="33">
      <t>ケイエイ</t>
    </rPh>
    <rPh sb="34" eb="35">
      <t>オコナ</t>
    </rPh>
    <rPh sb="42" eb="44">
      <t>コンゴ</t>
    </rPh>
    <rPh sb="45" eb="47">
      <t>オオハバ</t>
    </rPh>
    <rPh sb="48" eb="50">
      <t>セツゾク</t>
    </rPh>
    <rPh sb="50" eb="52">
      <t>ジンコウ</t>
    </rPh>
    <rPh sb="53" eb="55">
      <t>ゾウカ</t>
    </rPh>
    <rPh sb="56" eb="58">
      <t>ミコ</t>
    </rPh>
    <rPh sb="62" eb="64">
      <t>コンナン</t>
    </rPh>
    <rPh sb="65" eb="66">
      <t>ナカ</t>
    </rPh>
    <rPh sb="67" eb="69">
      <t>ショリ</t>
    </rPh>
    <rPh sb="69" eb="71">
      <t>シセツ</t>
    </rPh>
    <rPh sb="71" eb="72">
      <t>トウ</t>
    </rPh>
    <rPh sb="73" eb="75">
      <t>コウシン</t>
    </rPh>
    <rPh sb="76" eb="78">
      <t>カダイ</t>
    </rPh>
    <rPh sb="85" eb="87">
      <t>シシュツ</t>
    </rPh>
    <rPh sb="88" eb="89">
      <t>メン</t>
    </rPh>
    <rPh sb="90" eb="92">
      <t>オスイ</t>
    </rPh>
    <rPh sb="92" eb="94">
      <t>ショリ</t>
    </rPh>
    <rPh sb="94" eb="95">
      <t>ヒ</t>
    </rPh>
    <rPh sb="96" eb="98">
      <t>サクゲン</t>
    </rPh>
    <rPh sb="98" eb="99">
      <t>トウ</t>
    </rPh>
    <rPh sb="100" eb="102">
      <t>シュウニュウ</t>
    </rPh>
    <rPh sb="103" eb="104">
      <t>メン</t>
    </rPh>
    <rPh sb="106" eb="108">
      <t>リョウキン</t>
    </rPh>
    <rPh sb="109" eb="111">
      <t>カイテイ</t>
    </rPh>
    <rPh sb="111" eb="112">
      <t>トウ</t>
    </rPh>
    <rPh sb="113" eb="114">
      <t>オコナ</t>
    </rPh>
    <rPh sb="121" eb="123">
      <t>ケイエイ</t>
    </rPh>
    <rPh sb="123" eb="125">
      <t>カイゼン</t>
    </rPh>
    <rPh sb="126" eb="128">
      <t>メザ</t>
    </rPh>
    <phoneticPr fontId="4"/>
  </si>
  <si>
    <t xml:space="preserve"> 供用開始年度が平成１４年度及び平成１７年度なので、目立った施設の老朽化は見られません。</t>
    <rPh sb="1" eb="3">
      <t>キョウヨウ</t>
    </rPh>
    <rPh sb="3" eb="5">
      <t>カイシ</t>
    </rPh>
    <rPh sb="5" eb="7">
      <t>ネンド</t>
    </rPh>
    <rPh sb="8" eb="10">
      <t>ヘイセイ</t>
    </rPh>
    <rPh sb="12" eb="13">
      <t>ネン</t>
    </rPh>
    <rPh sb="13" eb="14">
      <t>ド</t>
    </rPh>
    <rPh sb="14" eb="15">
      <t>オヨ</t>
    </rPh>
    <rPh sb="16" eb="18">
      <t>ヘイセイ</t>
    </rPh>
    <rPh sb="20" eb="21">
      <t>ネン</t>
    </rPh>
    <rPh sb="21" eb="22">
      <t>ド</t>
    </rPh>
    <rPh sb="26" eb="28">
      <t>メダ</t>
    </rPh>
    <rPh sb="30" eb="32">
      <t>シセツ</t>
    </rPh>
    <rPh sb="33" eb="36">
      <t>ロウキュウカ</t>
    </rPh>
    <rPh sb="37" eb="38">
      <t>ミ</t>
    </rPh>
    <phoneticPr fontId="4"/>
  </si>
  <si>
    <t xml:space="preserve">
平成１４年４月１日に大台処理区、平成１７年４月１日に山中処理区が供用開始したことに伴い、施設利用率と水洗化率が一時的に低下したが、その後、水洗化率は上昇しており、類似団体と比較して高い水準にあります。
農業集落排水事業は、平成１７年度で整備が完了しており、その他の地区については整備の予定がないため、企業債残高は減少しており、類似団体と比較すると低い水準にある。
今後は、農業集落排水処理施設の改築更新が必要となり、維持管理費の増大が見込まれるが、町の財政状況等を踏まえると町費負担分の捻出は困難である。
今後は農業集落排水事業の経営戦略を策定し、より効率的な経営を目指していく。
</t>
    <rPh sb="183" eb="185">
      <t>コンゴ</t>
    </rPh>
    <rPh sb="209" eb="211">
      <t>イジ</t>
    </rPh>
    <rPh sb="211" eb="213">
      <t>カンリ</t>
    </rPh>
    <rPh sb="254" eb="256">
      <t>コンゴ</t>
    </rPh>
    <rPh sb="257" eb="259">
      <t>ノウギョウ</t>
    </rPh>
    <rPh sb="259" eb="261">
      <t>シュウラク</t>
    </rPh>
    <rPh sb="261" eb="263">
      <t>ハイスイ</t>
    </rPh>
    <rPh sb="263" eb="265">
      <t>ジギョウ</t>
    </rPh>
    <rPh sb="266" eb="268">
      <t>ケイエイ</t>
    </rPh>
    <rPh sb="268" eb="270">
      <t>センリャク</t>
    </rPh>
    <rPh sb="271" eb="273">
      <t>サクテイ</t>
    </rPh>
    <rPh sb="277" eb="280">
      <t>コウリツテキ</t>
    </rPh>
    <rPh sb="281" eb="283">
      <t>ケイエイ</t>
    </rPh>
    <rPh sb="284" eb="286">
      <t>メザ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</si>
</sst>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57-41D2-8D4F-992684156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0.02</c:v>
                </c:pt>
                <c:pt idx="1">
                  <c:v>0.03</c:v>
                </c:pt>
                <c:pt idx="2">
                  <c:v>0.01</c:v>
                </c:pt>
                <c:pt idx="3">
                  <c:v>0.01</c:v>
                </c:pt>
                <c:pt idx="4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7-41D2-8D4F-992684156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52.71</c:v>
                </c:pt>
                <c:pt idx="1">
                  <c:v>52.13</c:v>
                </c:pt>
                <c:pt idx="2">
                  <c:v>52.13</c:v>
                </c:pt>
                <c:pt idx="3">
                  <c:v>51.55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1-4F05-B2E1-210E16DFE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44.69</c:v>
                </c:pt>
                <c:pt idx="1">
                  <c:v>42.84</c:v>
                </c:pt>
                <c:pt idx="2">
                  <c:v>51.75</c:v>
                </c:pt>
                <c:pt idx="3">
                  <c:v>50.68</c:v>
                </c:pt>
                <c:pt idx="4">
                  <c:v>50.14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01-4F05-B2E1-210E16DFE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92.09</c:v>
                </c:pt>
                <c:pt idx="1">
                  <c:v>92.43</c:v>
                </c:pt>
                <c:pt idx="2">
                  <c:v>92.78</c:v>
                </c:pt>
                <c:pt idx="3">
                  <c:v>93.47</c:v>
                </c:pt>
                <c:pt idx="4">
                  <c:v>93.21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AE-412D-8EF9-9736C4EF1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69.67</c:v>
                </c:pt>
                <c:pt idx="1">
                  <c:v>66.3</c:v>
                </c:pt>
                <c:pt idx="2">
                  <c:v>84.84</c:v>
                </c:pt>
                <c:pt idx="3">
                  <c:v>84.86</c:v>
                </c:pt>
                <c:pt idx="4">
                  <c:v>84.98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AE-412D-8EF9-9736C4EF1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53.51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A-4FE7-83FF-7B2D89DE1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A-4FE7-83FF-7B2D89DE1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69-4B2E-B1A2-66656A2C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69-4B2E-B1A2-66656A2C1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87-47E0-A76F-298269208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87-47E0-A76F-298269208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A-4769-907B-1475A8CE9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A-4769-907B-1475A8CE9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FB-4E25-B958-9C17D3ADE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B-4E25-B958-9C17D3ADE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1336.74</c:v>
                </c:pt>
                <c:pt idx="1">
                  <c:v>824.08</c:v>
                </c:pt>
                <c:pt idx="2" formatCode="#,##0.00;&quot;△&quot;#,##0.00">
                  <c:v>0</c:v>
                </c:pt>
                <c:pt idx="3">
                  <c:v>347.56</c:v>
                </c:pt>
                <c:pt idx="4">
                  <c:v>199.39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32-4B28-82B4-8F845FB74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979.89</c:v>
                </c:pt>
                <c:pt idx="1">
                  <c:v>1051.43</c:v>
                </c:pt>
                <c:pt idx="2">
                  <c:v>855.8</c:v>
                </c:pt>
                <c:pt idx="3">
                  <c:v>789.46</c:v>
                </c:pt>
                <c:pt idx="4">
                  <c:v>826.83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32-4B28-82B4-8F845FB74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28.65</c:v>
                </c:pt>
                <c:pt idx="1">
                  <c:v>93.92</c:v>
                </c:pt>
                <c:pt idx="2">
                  <c:v>86.23</c:v>
                </c:pt>
                <c:pt idx="3">
                  <c:v>81.44</c:v>
                </c:pt>
                <c:pt idx="4">
                  <c:v>75.67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4-45C9-BFEF-E542F68C0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41.34</c:v>
                </c:pt>
                <c:pt idx="1">
                  <c:v>40.06</c:v>
                </c:pt>
                <c:pt idx="2">
                  <c:v>59.8</c:v>
                </c:pt>
                <c:pt idx="3">
                  <c:v>57.77</c:v>
                </c:pt>
                <c:pt idx="4">
                  <c:v>57.31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F4-45C9-BFEF-E542F68C0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46388</c:v>
                </c:pt>
                <c:pt idx="1">
                  <c:v>46753</c:v>
                </c:pt>
                <c:pt idx="2">
                  <c:v>47119</c:v>
                </c:pt>
                <c:pt idx="3">
                  <c:v>47484</c:v>
                </c:pt>
                <c:pt idx="4" formatCode="&quot;R&quot;dd">
                  <c:v>47849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481.15</c:v>
                </c:pt>
                <c:pt idx="1">
                  <c:v>148.25</c:v>
                </c:pt>
                <c:pt idx="2">
                  <c:v>161.53</c:v>
                </c:pt>
                <c:pt idx="3">
                  <c:v>171.14</c:v>
                </c:pt>
                <c:pt idx="4">
                  <c:v>202.05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0-4817-BA14-C591A16CD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357.49</c:v>
                </c:pt>
                <c:pt idx="1">
                  <c:v>355.22</c:v>
                </c:pt>
                <c:pt idx="2">
                  <c:v>263.76</c:v>
                </c:pt>
                <c:pt idx="3">
                  <c:v>274.35000000000002</c:v>
                </c:pt>
                <c:pt idx="4">
                  <c:v>273.52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40-4817-BA14-C591A16CD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【765.47】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【86.22】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【51.30】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【257.86】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【59.59】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85" zoomScaleNormal="85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</row>
    <row r="3" spans="1:78" ht="9.75" customHeight="1" x14ac:dyDescent="0.15">
      <c r="A3" s="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</row>
    <row r="4" spans="1:78" ht="9.75" customHeight="1" x14ac:dyDescent="0.15">
      <c r="A4" s="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4" t="str">
        <f>データ!H6</f>
        <v>千葉県　芝山町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5" t="s">
        <v>1</v>
      </c>
      <c r="C7" s="45"/>
      <c r="D7" s="45"/>
      <c r="E7" s="45"/>
      <c r="F7" s="45"/>
      <c r="G7" s="45"/>
      <c r="H7" s="45"/>
      <c r="I7" s="45" t="s">
        <v>2</v>
      </c>
      <c r="J7" s="45"/>
      <c r="K7" s="45"/>
      <c r="L7" s="45"/>
      <c r="M7" s="45"/>
      <c r="N7" s="45"/>
      <c r="O7" s="45"/>
      <c r="P7" s="45" t="s">
        <v>3</v>
      </c>
      <c r="Q7" s="45"/>
      <c r="R7" s="45"/>
      <c r="S7" s="45"/>
      <c r="T7" s="45"/>
      <c r="U7" s="45"/>
      <c r="V7" s="45"/>
      <c r="W7" s="45" t="s">
        <v>4</v>
      </c>
      <c r="X7" s="45"/>
      <c r="Y7" s="45"/>
      <c r="Z7" s="45"/>
      <c r="AA7" s="45"/>
      <c r="AB7" s="45"/>
      <c r="AC7" s="45"/>
      <c r="AD7" s="45" t="s">
        <v>5</v>
      </c>
      <c r="AE7" s="45"/>
      <c r="AF7" s="45"/>
      <c r="AG7" s="45"/>
      <c r="AH7" s="45"/>
      <c r="AI7" s="45"/>
      <c r="AJ7" s="45"/>
      <c r="AK7" s="3"/>
      <c r="AL7" s="45" t="s">
        <v>6</v>
      </c>
      <c r="AM7" s="45"/>
      <c r="AN7" s="45"/>
      <c r="AO7" s="45"/>
      <c r="AP7" s="45"/>
      <c r="AQ7" s="45"/>
      <c r="AR7" s="45"/>
      <c r="AS7" s="45"/>
      <c r="AT7" s="45" t="s">
        <v>7</v>
      </c>
      <c r="AU7" s="45"/>
      <c r="AV7" s="45"/>
      <c r="AW7" s="45"/>
      <c r="AX7" s="45"/>
      <c r="AY7" s="45"/>
      <c r="AZ7" s="45"/>
      <c r="BA7" s="45"/>
      <c r="BB7" s="45" t="s">
        <v>8</v>
      </c>
      <c r="BC7" s="45"/>
      <c r="BD7" s="45"/>
      <c r="BE7" s="45"/>
      <c r="BF7" s="45"/>
      <c r="BG7" s="45"/>
      <c r="BH7" s="45"/>
      <c r="BI7" s="45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9" t="str">
        <f>データ!I6</f>
        <v>法非適用</v>
      </c>
      <c r="C8" s="49"/>
      <c r="D8" s="49"/>
      <c r="E8" s="49"/>
      <c r="F8" s="49"/>
      <c r="G8" s="49"/>
      <c r="H8" s="49"/>
      <c r="I8" s="49" t="str">
        <f>データ!J6</f>
        <v>下水道事業</v>
      </c>
      <c r="J8" s="49"/>
      <c r="K8" s="49"/>
      <c r="L8" s="49"/>
      <c r="M8" s="49"/>
      <c r="N8" s="49"/>
      <c r="O8" s="49"/>
      <c r="P8" s="49" t="str">
        <f>データ!K6</f>
        <v>農業集落排水</v>
      </c>
      <c r="Q8" s="49"/>
      <c r="R8" s="49"/>
      <c r="S8" s="49"/>
      <c r="T8" s="49"/>
      <c r="U8" s="49"/>
      <c r="V8" s="49"/>
      <c r="W8" s="49" t="str">
        <f>データ!L6</f>
        <v>F2</v>
      </c>
      <c r="X8" s="49"/>
      <c r="Y8" s="49"/>
      <c r="Z8" s="49"/>
      <c r="AA8" s="49"/>
      <c r="AB8" s="49"/>
      <c r="AC8" s="49"/>
      <c r="AD8" s="50" t="str">
        <f>データ!$M$6</f>
        <v>非設置</v>
      </c>
      <c r="AE8" s="50"/>
      <c r="AF8" s="50"/>
      <c r="AG8" s="50"/>
      <c r="AH8" s="50"/>
      <c r="AI8" s="50"/>
      <c r="AJ8" s="50"/>
      <c r="AK8" s="3"/>
      <c r="AL8" s="51">
        <f>データ!S6</f>
        <v>7255</v>
      </c>
      <c r="AM8" s="51"/>
      <c r="AN8" s="51"/>
      <c r="AO8" s="51"/>
      <c r="AP8" s="51"/>
      <c r="AQ8" s="51"/>
      <c r="AR8" s="51"/>
      <c r="AS8" s="51"/>
      <c r="AT8" s="46">
        <f>データ!T6</f>
        <v>43.24</v>
      </c>
      <c r="AU8" s="46"/>
      <c r="AV8" s="46"/>
      <c r="AW8" s="46"/>
      <c r="AX8" s="46"/>
      <c r="AY8" s="46"/>
      <c r="AZ8" s="46"/>
      <c r="BA8" s="46"/>
      <c r="BB8" s="46">
        <f>データ!U6</f>
        <v>167.78</v>
      </c>
      <c r="BC8" s="46"/>
      <c r="BD8" s="46"/>
      <c r="BE8" s="46"/>
      <c r="BF8" s="46"/>
      <c r="BG8" s="46"/>
      <c r="BH8" s="46"/>
      <c r="BI8" s="46"/>
      <c r="BJ8" s="3"/>
      <c r="BK8" s="3"/>
      <c r="BL8" s="47" t="s">
        <v>10</v>
      </c>
      <c r="BM8" s="48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5" t="s">
        <v>12</v>
      </c>
      <c r="C9" s="45"/>
      <c r="D9" s="45"/>
      <c r="E9" s="45"/>
      <c r="F9" s="45"/>
      <c r="G9" s="45"/>
      <c r="H9" s="45"/>
      <c r="I9" s="45" t="s">
        <v>13</v>
      </c>
      <c r="J9" s="45"/>
      <c r="K9" s="45"/>
      <c r="L9" s="45"/>
      <c r="M9" s="45"/>
      <c r="N9" s="45"/>
      <c r="O9" s="45"/>
      <c r="P9" s="45" t="s">
        <v>14</v>
      </c>
      <c r="Q9" s="45"/>
      <c r="R9" s="45"/>
      <c r="S9" s="45"/>
      <c r="T9" s="45"/>
      <c r="U9" s="45"/>
      <c r="V9" s="45"/>
      <c r="W9" s="45" t="s">
        <v>15</v>
      </c>
      <c r="X9" s="45"/>
      <c r="Y9" s="45"/>
      <c r="Z9" s="45"/>
      <c r="AA9" s="45"/>
      <c r="AB9" s="45"/>
      <c r="AC9" s="45"/>
      <c r="AD9" s="45" t="s">
        <v>16</v>
      </c>
      <c r="AE9" s="45"/>
      <c r="AF9" s="45"/>
      <c r="AG9" s="45"/>
      <c r="AH9" s="45"/>
      <c r="AI9" s="45"/>
      <c r="AJ9" s="45"/>
      <c r="AK9" s="3"/>
      <c r="AL9" s="45" t="s">
        <v>17</v>
      </c>
      <c r="AM9" s="45"/>
      <c r="AN9" s="45"/>
      <c r="AO9" s="45"/>
      <c r="AP9" s="45"/>
      <c r="AQ9" s="45"/>
      <c r="AR9" s="45"/>
      <c r="AS9" s="45"/>
      <c r="AT9" s="45" t="s">
        <v>18</v>
      </c>
      <c r="AU9" s="45"/>
      <c r="AV9" s="45"/>
      <c r="AW9" s="45"/>
      <c r="AX9" s="45"/>
      <c r="AY9" s="45"/>
      <c r="AZ9" s="45"/>
      <c r="BA9" s="45"/>
      <c r="BB9" s="45" t="s">
        <v>19</v>
      </c>
      <c r="BC9" s="45"/>
      <c r="BD9" s="45"/>
      <c r="BE9" s="45"/>
      <c r="BF9" s="45"/>
      <c r="BG9" s="45"/>
      <c r="BH9" s="45"/>
      <c r="BI9" s="45"/>
      <c r="BJ9" s="3"/>
      <c r="BK9" s="3"/>
      <c r="BL9" s="52" t="s">
        <v>20</v>
      </c>
      <c r="BM9" s="53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6" t="str">
        <f>データ!N6</f>
        <v>-</v>
      </c>
      <c r="C10" s="46"/>
      <c r="D10" s="46"/>
      <c r="E10" s="46"/>
      <c r="F10" s="46"/>
      <c r="G10" s="46"/>
      <c r="H10" s="46"/>
      <c r="I10" s="46" t="str">
        <f>データ!O6</f>
        <v>該当数値なし</v>
      </c>
      <c r="J10" s="46"/>
      <c r="K10" s="46"/>
      <c r="L10" s="46"/>
      <c r="M10" s="46"/>
      <c r="N10" s="46"/>
      <c r="O10" s="46"/>
      <c r="P10" s="46">
        <f>データ!P6</f>
        <v>13.69</v>
      </c>
      <c r="Q10" s="46"/>
      <c r="R10" s="46"/>
      <c r="S10" s="46"/>
      <c r="T10" s="46"/>
      <c r="U10" s="46"/>
      <c r="V10" s="46"/>
      <c r="W10" s="46">
        <f>データ!Q6</f>
        <v>100</v>
      </c>
      <c r="X10" s="46"/>
      <c r="Y10" s="46"/>
      <c r="Z10" s="46"/>
      <c r="AA10" s="46"/>
      <c r="AB10" s="46"/>
      <c r="AC10" s="46"/>
      <c r="AD10" s="51">
        <f>データ!R6</f>
        <v>3850</v>
      </c>
      <c r="AE10" s="51"/>
      <c r="AF10" s="51"/>
      <c r="AG10" s="51"/>
      <c r="AH10" s="51"/>
      <c r="AI10" s="51"/>
      <c r="AJ10" s="51"/>
      <c r="AK10" s="2"/>
      <c r="AL10" s="51">
        <f>データ!V6</f>
        <v>987</v>
      </c>
      <c r="AM10" s="51"/>
      <c r="AN10" s="51"/>
      <c r="AO10" s="51"/>
      <c r="AP10" s="51"/>
      <c r="AQ10" s="51"/>
      <c r="AR10" s="51"/>
      <c r="AS10" s="51"/>
      <c r="AT10" s="46">
        <f>データ!W6</f>
        <v>0.62</v>
      </c>
      <c r="AU10" s="46"/>
      <c r="AV10" s="46"/>
      <c r="AW10" s="46"/>
      <c r="AX10" s="46"/>
      <c r="AY10" s="46"/>
      <c r="AZ10" s="46"/>
      <c r="BA10" s="46"/>
      <c r="BB10" s="46">
        <f>データ!X6</f>
        <v>1591.94</v>
      </c>
      <c r="BC10" s="46"/>
      <c r="BD10" s="46"/>
      <c r="BE10" s="46"/>
      <c r="BF10" s="46"/>
      <c r="BG10" s="46"/>
      <c r="BH10" s="46"/>
      <c r="BI10" s="46"/>
      <c r="BJ10" s="2"/>
      <c r="BK10" s="2"/>
      <c r="BL10" s="69" t="s">
        <v>22</v>
      </c>
      <c r="BM10" s="70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1" t="s">
        <v>24</v>
      </c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</row>
    <row r="14" spans="1:78" ht="13.5" customHeight="1" x14ac:dyDescent="0.15">
      <c r="A14" s="2"/>
      <c r="B14" s="73" t="s">
        <v>25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5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54" t="s">
        <v>118</v>
      </c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6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54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6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54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6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54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6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54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6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54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6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54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6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54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6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54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6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54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6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54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6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54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6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54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6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54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6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54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6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54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6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54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6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54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6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4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6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4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6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54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6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54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6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54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6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54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6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54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6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54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6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54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6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54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6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7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9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3" t="s">
        <v>27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54" t="s">
        <v>117</v>
      </c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6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54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6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54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6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54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6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54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6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54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6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54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6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54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6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54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6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4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6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4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6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4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6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4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6"/>
    </row>
    <row r="60" spans="1:78" ht="13.5" customHeight="1" x14ac:dyDescent="0.15">
      <c r="A60" s="2"/>
      <c r="B60" s="60" t="s">
        <v>28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54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6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54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6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54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6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7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9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3" t="s">
        <v>29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54" t="s">
        <v>116</v>
      </c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6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54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6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54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6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54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6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54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6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54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6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54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6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54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6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54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6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54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6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54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6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54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6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54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6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54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6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54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6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54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6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7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9"/>
    </row>
    <row r="83" spans="1:78" x14ac:dyDescent="0.15">
      <c r="C83" s="2" t="s">
        <v>30</v>
      </c>
    </row>
    <row r="84" spans="1:78" x14ac:dyDescent="0.15">
      <c r="C84" s="2"/>
    </row>
    <row r="85" spans="1:78" hidden="1" x14ac:dyDescent="0.15">
      <c r="B85" s="26" t="s">
        <v>31</v>
      </c>
      <c r="C85" s="26"/>
      <c r="D85" s="26"/>
      <c r="E85" s="26" t="s">
        <v>32</v>
      </c>
      <c r="F85" s="26" t="s">
        <v>33</v>
      </c>
      <c r="G85" s="26" t="s">
        <v>34</v>
      </c>
      <c r="H85" s="26" t="s">
        <v>35</v>
      </c>
      <c r="I85" s="26" t="s">
        <v>36</v>
      </c>
      <c r="J85" s="26" t="s">
        <v>37</v>
      </c>
      <c r="K85" s="26" t="s">
        <v>38</v>
      </c>
      <c r="L85" s="26" t="s">
        <v>39</v>
      </c>
      <c r="M85" s="26" t="s">
        <v>40</v>
      </c>
      <c r="N85" s="26" t="s">
        <v>41</v>
      </c>
      <c r="O85" s="26" t="s">
        <v>42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43</v>
      </c>
      <c r="G86" s="26" t="s">
        <v>43</v>
      </c>
      <c r="H86" s="26" t="str">
        <f>データ!BP6</f>
        <v>【765.47】</v>
      </c>
      <c r="I86" s="26" t="str">
        <f>データ!CA6</f>
        <v>【59.59】</v>
      </c>
      <c r="J86" s="26" t="str">
        <f>データ!CL6</f>
        <v>【257.86】</v>
      </c>
      <c r="K86" s="26" t="str">
        <f>データ!CW6</f>
        <v>【51.30】</v>
      </c>
      <c r="L86" s="26" t="str">
        <f>データ!DH6</f>
        <v>【86.22】</v>
      </c>
      <c r="M86" s="26" t="s">
        <v>44</v>
      </c>
      <c r="N86" s="26" t="s">
        <v>44</v>
      </c>
      <c r="O86" s="26" t="str">
        <f>データ!EO6</f>
        <v>【0.02】</v>
      </c>
    </row>
  </sheetData>
  <sheetProtection algorithmName="SHA-512" hashValue="iomnBtjt7EUECoX+ULYJmFU+bUgoWnvjDt7QhFqRvfTqcD2M7R2Az91K+AFn3N6+dt+1pmoB0Rc5hIntCe09Jg==" saltValue="8U7v05JNPUZmMsBdl+mlig==" spinCount="100000" sheet="1" objects="1" scenarios="1" formatCells="0" formatColumns="0" formatRows="0"/>
  <mergeCells count="46"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46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47</v>
      </c>
      <c r="B3" s="29" t="s">
        <v>48</v>
      </c>
      <c r="C3" s="29" t="s">
        <v>49</v>
      </c>
      <c r="D3" s="29" t="s">
        <v>50</v>
      </c>
      <c r="E3" s="29" t="s">
        <v>51</v>
      </c>
      <c r="F3" s="29" t="s">
        <v>52</v>
      </c>
      <c r="G3" s="29" t="s">
        <v>53</v>
      </c>
      <c r="H3" s="77" t="s">
        <v>54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55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56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57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58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59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60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61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62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63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64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65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66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67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68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69</v>
      </c>
      <c r="B5" s="31"/>
      <c r="C5" s="31"/>
      <c r="D5" s="31"/>
      <c r="E5" s="31"/>
      <c r="F5" s="31"/>
      <c r="G5" s="31"/>
      <c r="H5" s="32" t="s">
        <v>70</v>
      </c>
      <c r="I5" s="32" t="s">
        <v>71</v>
      </c>
      <c r="J5" s="32" t="s">
        <v>72</v>
      </c>
      <c r="K5" s="32" t="s">
        <v>73</v>
      </c>
      <c r="L5" s="32" t="s">
        <v>74</v>
      </c>
      <c r="M5" s="32" t="s">
        <v>5</v>
      </c>
      <c r="N5" s="32" t="s">
        <v>75</v>
      </c>
      <c r="O5" s="32" t="s">
        <v>76</v>
      </c>
      <c r="P5" s="32" t="s">
        <v>77</v>
      </c>
      <c r="Q5" s="32" t="s">
        <v>78</v>
      </c>
      <c r="R5" s="32" t="s">
        <v>79</v>
      </c>
      <c r="S5" s="32" t="s">
        <v>80</v>
      </c>
      <c r="T5" s="32" t="s">
        <v>81</v>
      </c>
      <c r="U5" s="32" t="s">
        <v>82</v>
      </c>
      <c r="V5" s="32" t="s">
        <v>83</v>
      </c>
      <c r="W5" s="32" t="s">
        <v>84</v>
      </c>
      <c r="X5" s="32" t="s">
        <v>85</v>
      </c>
      <c r="Y5" s="32" t="s">
        <v>86</v>
      </c>
      <c r="Z5" s="32" t="s">
        <v>87</v>
      </c>
      <c r="AA5" s="32" t="s">
        <v>88</v>
      </c>
      <c r="AB5" s="32" t="s">
        <v>89</v>
      </c>
      <c r="AC5" s="32" t="s">
        <v>90</v>
      </c>
      <c r="AD5" s="32" t="s">
        <v>91</v>
      </c>
      <c r="AE5" s="32" t="s">
        <v>92</v>
      </c>
      <c r="AF5" s="32" t="s">
        <v>93</v>
      </c>
      <c r="AG5" s="32" t="s">
        <v>94</v>
      </c>
      <c r="AH5" s="32" t="s">
        <v>95</v>
      </c>
      <c r="AI5" s="32" t="s">
        <v>31</v>
      </c>
      <c r="AJ5" s="32" t="s">
        <v>86</v>
      </c>
      <c r="AK5" s="32" t="s">
        <v>87</v>
      </c>
      <c r="AL5" s="32" t="s">
        <v>88</v>
      </c>
      <c r="AM5" s="32" t="s">
        <v>89</v>
      </c>
      <c r="AN5" s="32" t="s">
        <v>90</v>
      </c>
      <c r="AO5" s="32" t="s">
        <v>91</v>
      </c>
      <c r="AP5" s="32" t="s">
        <v>92</v>
      </c>
      <c r="AQ5" s="32" t="s">
        <v>93</v>
      </c>
      <c r="AR5" s="32" t="s">
        <v>94</v>
      </c>
      <c r="AS5" s="32" t="s">
        <v>95</v>
      </c>
      <c r="AT5" s="32" t="s">
        <v>96</v>
      </c>
      <c r="AU5" s="32" t="s">
        <v>86</v>
      </c>
      <c r="AV5" s="32" t="s">
        <v>87</v>
      </c>
      <c r="AW5" s="32" t="s">
        <v>88</v>
      </c>
      <c r="AX5" s="32" t="s">
        <v>89</v>
      </c>
      <c r="AY5" s="32" t="s">
        <v>90</v>
      </c>
      <c r="AZ5" s="32" t="s">
        <v>91</v>
      </c>
      <c r="BA5" s="32" t="s">
        <v>92</v>
      </c>
      <c r="BB5" s="32" t="s">
        <v>93</v>
      </c>
      <c r="BC5" s="32" t="s">
        <v>94</v>
      </c>
      <c r="BD5" s="32" t="s">
        <v>95</v>
      </c>
      <c r="BE5" s="32" t="s">
        <v>96</v>
      </c>
      <c r="BF5" s="32" t="s">
        <v>86</v>
      </c>
      <c r="BG5" s="32" t="s">
        <v>87</v>
      </c>
      <c r="BH5" s="32" t="s">
        <v>88</v>
      </c>
      <c r="BI5" s="32" t="s">
        <v>89</v>
      </c>
      <c r="BJ5" s="32" t="s">
        <v>90</v>
      </c>
      <c r="BK5" s="32" t="s">
        <v>91</v>
      </c>
      <c r="BL5" s="32" t="s">
        <v>92</v>
      </c>
      <c r="BM5" s="32" t="s">
        <v>93</v>
      </c>
      <c r="BN5" s="32" t="s">
        <v>94</v>
      </c>
      <c r="BO5" s="32" t="s">
        <v>95</v>
      </c>
      <c r="BP5" s="32" t="s">
        <v>96</v>
      </c>
      <c r="BQ5" s="32" t="s">
        <v>86</v>
      </c>
      <c r="BR5" s="32" t="s">
        <v>87</v>
      </c>
      <c r="BS5" s="32" t="s">
        <v>88</v>
      </c>
      <c r="BT5" s="32" t="s">
        <v>89</v>
      </c>
      <c r="BU5" s="32" t="s">
        <v>90</v>
      </c>
      <c r="BV5" s="32" t="s">
        <v>91</v>
      </c>
      <c r="BW5" s="32" t="s">
        <v>92</v>
      </c>
      <c r="BX5" s="32" t="s">
        <v>93</v>
      </c>
      <c r="BY5" s="32" t="s">
        <v>94</v>
      </c>
      <c r="BZ5" s="32" t="s">
        <v>95</v>
      </c>
      <c r="CA5" s="32" t="s">
        <v>96</v>
      </c>
      <c r="CB5" s="32" t="s">
        <v>86</v>
      </c>
      <c r="CC5" s="32" t="s">
        <v>87</v>
      </c>
      <c r="CD5" s="32" t="s">
        <v>88</v>
      </c>
      <c r="CE5" s="32" t="s">
        <v>89</v>
      </c>
      <c r="CF5" s="32" t="s">
        <v>90</v>
      </c>
      <c r="CG5" s="32" t="s">
        <v>91</v>
      </c>
      <c r="CH5" s="32" t="s">
        <v>92</v>
      </c>
      <c r="CI5" s="32" t="s">
        <v>93</v>
      </c>
      <c r="CJ5" s="32" t="s">
        <v>94</v>
      </c>
      <c r="CK5" s="32" t="s">
        <v>95</v>
      </c>
      <c r="CL5" s="32" t="s">
        <v>96</v>
      </c>
      <c r="CM5" s="32" t="s">
        <v>86</v>
      </c>
      <c r="CN5" s="32" t="s">
        <v>87</v>
      </c>
      <c r="CO5" s="32" t="s">
        <v>88</v>
      </c>
      <c r="CP5" s="32" t="s">
        <v>89</v>
      </c>
      <c r="CQ5" s="32" t="s">
        <v>90</v>
      </c>
      <c r="CR5" s="32" t="s">
        <v>91</v>
      </c>
      <c r="CS5" s="32" t="s">
        <v>92</v>
      </c>
      <c r="CT5" s="32" t="s">
        <v>93</v>
      </c>
      <c r="CU5" s="32" t="s">
        <v>94</v>
      </c>
      <c r="CV5" s="32" t="s">
        <v>95</v>
      </c>
      <c r="CW5" s="32" t="s">
        <v>96</v>
      </c>
      <c r="CX5" s="32" t="s">
        <v>86</v>
      </c>
      <c r="CY5" s="32" t="s">
        <v>87</v>
      </c>
      <c r="CZ5" s="32" t="s">
        <v>88</v>
      </c>
      <c r="DA5" s="32" t="s">
        <v>89</v>
      </c>
      <c r="DB5" s="32" t="s">
        <v>90</v>
      </c>
      <c r="DC5" s="32" t="s">
        <v>91</v>
      </c>
      <c r="DD5" s="32" t="s">
        <v>92</v>
      </c>
      <c r="DE5" s="32" t="s">
        <v>93</v>
      </c>
      <c r="DF5" s="32" t="s">
        <v>94</v>
      </c>
      <c r="DG5" s="32" t="s">
        <v>95</v>
      </c>
      <c r="DH5" s="32" t="s">
        <v>96</v>
      </c>
      <c r="DI5" s="32" t="s">
        <v>86</v>
      </c>
      <c r="DJ5" s="32" t="s">
        <v>87</v>
      </c>
      <c r="DK5" s="32" t="s">
        <v>88</v>
      </c>
      <c r="DL5" s="32" t="s">
        <v>89</v>
      </c>
      <c r="DM5" s="32" t="s">
        <v>90</v>
      </c>
      <c r="DN5" s="32" t="s">
        <v>91</v>
      </c>
      <c r="DO5" s="32" t="s">
        <v>92</v>
      </c>
      <c r="DP5" s="32" t="s">
        <v>93</v>
      </c>
      <c r="DQ5" s="32" t="s">
        <v>94</v>
      </c>
      <c r="DR5" s="32" t="s">
        <v>95</v>
      </c>
      <c r="DS5" s="32" t="s">
        <v>96</v>
      </c>
      <c r="DT5" s="32" t="s">
        <v>86</v>
      </c>
      <c r="DU5" s="32" t="s">
        <v>87</v>
      </c>
      <c r="DV5" s="32" t="s">
        <v>88</v>
      </c>
      <c r="DW5" s="32" t="s">
        <v>89</v>
      </c>
      <c r="DX5" s="32" t="s">
        <v>90</v>
      </c>
      <c r="DY5" s="32" t="s">
        <v>91</v>
      </c>
      <c r="DZ5" s="32" t="s">
        <v>92</v>
      </c>
      <c r="EA5" s="32" t="s">
        <v>93</v>
      </c>
      <c r="EB5" s="32" t="s">
        <v>94</v>
      </c>
      <c r="EC5" s="32" t="s">
        <v>95</v>
      </c>
      <c r="ED5" s="32" t="s">
        <v>96</v>
      </c>
      <c r="EE5" s="32" t="s">
        <v>86</v>
      </c>
      <c r="EF5" s="32" t="s">
        <v>87</v>
      </c>
      <c r="EG5" s="32" t="s">
        <v>88</v>
      </c>
      <c r="EH5" s="32" t="s">
        <v>89</v>
      </c>
      <c r="EI5" s="32" t="s">
        <v>90</v>
      </c>
      <c r="EJ5" s="32" t="s">
        <v>91</v>
      </c>
      <c r="EK5" s="32" t="s">
        <v>92</v>
      </c>
      <c r="EL5" s="32" t="s">
        <v>93</v>
      </c>
      <c r="EM5" s="32" t="s">
        <v>94</v>
      </c>
      <c r="EN5" s="32" t="s">
        <v>95</v>
      </c>
      <c r="EO5" s="32" t="s">
        <v>96</v>
      </c>
    </row>
    <row r="6" spans="1:145" s="36" customFormat="1" x14ac:dyDescent="0.15">
      <c r="A6" s="28" t="s">
        <v>97</v>
      </c>
      <c r="B6" s="33">
        <f>B7</f>
        <v>2019</v>
      </c>
      <c r="C6" s="33">
        <f t="shared" ref="C6:X6" si="3">C7</f>
        <v>124095</v>
      </c>
      <c r="D6" s="33">
        <f t="shared" si="3"/>
        <v>47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千葉県　芝山町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F2</v>
      </c>
      <c r="M6" s="33" t="str">
        <f t="shared" si="3"/>
        <v>非設置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13.69</v>
      </c>
      <c r="Q6" s="34">
        <f t="shared" si="3"/>
        <v>100</v>
      </c>
      <c r="R6" s="34">
        <f t="shared" si="3"/>
        <v>3850</v>
      </c>
      <c r="S6" s="34">
        <f t="shared" si="3"/>
        <v>7255</v>
      </c>
      <c r="T6" s="34">
        <f t="shared" si="3"/>
        <v>43.24</v>
      </c>
      <c r="U6" s="34">
        <f t="shared" si="3"/>
        <v>167.78</v>
      </c>
      <c r="V6" s="34">
        <f t="shared" si="3"/>
        <v>987</v>
      </c>
      <c r="W6" s="34">
        <f t="shared" si="3"/>
        <v>0.62</v>
      </c>
      <c r="X6" s="34">
        <f t="shared" si="3"/>
        <v>1591.94</v>
      </c>
      <c r="Y6" s="35">
        <f>IF(Y7="",NA(),Y7)</f>
        <v>53.51</v>
      </c>
      <c r="Z6" s="35">
        <f t="shared" ref="Z6:AH6" si="4">IF(Z7="",NA(),Z7)</f>
        <v>100</v>
      </c>
      <c r="AA6" s="35">
        <f t="shared" si="4"/>
        <v>100</v>
      </c>
      <c r="AB6" s="35">
        <f t="shared" si="4"/>
        <v>100</v>
      </c>
      <c r="AC6" s="35">
        <f t="shared" si="4"/>
        <v>100.01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1336.74</v>
      </c>
      <c r="BG6" s="35">
        <f t="shared" ref="BG6:BO6" si="7">IF(BG7="",NA(),BG7)</f>
        <v>824.08</v>
      </c>
      <c r="BH6" s="34">
        <f t="shared" si="7"/>
        <v>0</v>
      </c>
      <c r="BI6" s="35">
        <f t="shared" si="7"/>
        <v>347.56</v>
      </c>
      <c r="BJ6" s="35">
        <f t="shared" si="7"/>
        <v>199.39</v>
      </c>
      <c r="BK6" s="35">
        <f t="shared" si="7"/>
        <v>979.89</v>
      </c>
      <c r="BL6" s="35">
        <f t="shared" si="7"/>
        <v>1051.43</v>
      </c>
      <c r="BM6" s="35">
        <f t="shared" si="7"/>
        <v>855.8</v>
      </c>
      <c r="BN6" s="35">
        <f t="shared" si="7"/>
        <v>789.46</v>
      </c>
      <c r="BO6" s="35">
        <f t="shared" si="7"/>
        <v>826.83</v>
      </c>
      <c r="BP6" s="34" t="str">
        <f>IF(BP7="","",IF(BP7="-","【-】","【"&amp;SUBSTITUTE(TEXT(BP7,"#,##0.00"),"-","△")&amp;"】"))</f>
        <v>【765.47】</v>
      </c>
      <c r="BQ6" s="35">
        <f>IF(BQ7="",NA(),BQ7)</f>
        <v>28.65</v>
      </c>
      <c r="BR6" s="35">
        <f t="shared" ref="BR6:BZ6" si="8">IF(BR7="",NA(),BR7)</f>
        <v>93.92</v>
      </c>
      <c r="BS6" s="35">
        <f t="shared" si="8"/>
        <v>86.23</v>
      </c>
      <c r="BT6" s="35">
        <f t="shared" si="8"/>
        <v>81.44</v>
      </c>
      <c r="BU6" s="35">
        <f t="shared" si="8"/>
        <v>75.67</v>
      </c>
      <c r="BV6" s="35">
        <f t="shared" si="8"/>
        <v>41.34</v>
      </c>
      <c r="BW6" s="35">
        <f t="shared" si="8"/>
        <v>40.06</v>
      </c>
      <c r="BX6" s="35">
        <f t="shared" si="8"/>
        <v>59.8</v>
      </c>
      <c r="BY6" s="35">
        <f t="shared" si="8"/>
        <v>57.77</v>
      </c>
      <c r="BZ6" s="35">
        <f t="shared" si="8"/>
        <v>57.31</v>
      </c>
      <c r="CA6" s="34" t="str">
        <f>IF(CA7="","",IF(CA7="-","【-】","【"&amp;SUBSTITUTE(TEXT(CA7,"#,##0.00"),"-","△")&amp;"】"))</f>
        <v>【59.59】</v>
      </c>
      <c r="CB6" s="35">
        <f>IF(CB7="",NA(),CB7)</f>
        <v>481.15</v>
      </c>
      <c r="CC6" s="35">
        <f t="shared" ref="CC6:CK6" si="9">IF(CC7="",NA(),CC7)</f>
        <v>148.25</v>
      </c>
      <c r="CD6" s="35">
        <f t="shared" si="9"/>
        <v>161.53</v>
      </c>
      <c r="CE6" s="35">
        <f t="shared" si="9"/>
        <v>171.14</v>
      </c>
      <c r="CF6" s="35">
        <f t="shared" si="9"/>
        <v>202.05</v>
      </c>
      <c r="CG6" s="35">
        <f t="shared" si="9"/>
        <v>357.49</v>
      </c>
      <c r="CH6" s="35">
        <f t="shared" si="9"/>
        <v>355.22</v>
      </c>
      <c r="CI6" s="35">
        <f t="shared" si="9"/>
        <v>263.76</v>
      </c>
      <c r="CJ6" s="35">
        <f t="shared" si="9"/>
        <v>274.35000000000002</v>
      </c>
      <c r="CK6" s="35">
        <f t="shared" si="9"/>
        <v>273.52</v>
      </c>
      <c r="CL6" s="34" t="str">
        <f>IF(CL7="","",IF(CL7="-","【-】","【"&amp;SUBSTITUTE(TEXT(CL7,"#,##0.00"),"-","△")&amp;"】"))</f>
        <v>【257.86】</v>
      </c>
      <c r="CM6" s="35">
        <f>IF(CM7="",NA(),CM7)</f>
        <v>52.71</v>
      </c>
      <c r="CN6" s="35">
        <f t="shared" ref="CN6:CV6" si="10">IF(CN7="",NA(),CN7)</f>
        <v>52.13</v>
      </c>
      <c r="CO6" s="35">
        <f t="shared" si="10"/>
        <v>52.13</v>
      </c>
      <c r="CP6" s="35">
        <f t="shared" si="10"/>
        <v>51.55</v>
      </c>
      <c r="CQ6" s="35" t="str">
        <f t="shared" si="10"/>
        <v>-</v>
      </c>
      <c r="CR6" s="35">
        <f t="shared" si="10"/>
        <v>44.69</v>
      </c>
      <c r="CS6" s="35">
        <f t="shared" si="10"/>
        <v>42.84</v>
      </c>
      <c r="CT6" s="35">
        <f t="shared" si="10"/>
        <v>51.75</v>
      </c>
      <c r="CU6" s="35">
        <f t="shared" si="10"/>
        <v>50.68</v>
      </c>
      <c r="CV6" s="35">
        <f t="shared" si="10"/>
        <v>50.14</v>
      </c>
      <c r="CW6" s="34" t="str">
        <f>IF(CW7="","",IF(CW7="-","【-】","【"&amp;SUBSTITUTE(TEXT(CW7,"#,##0.00"),"-","△")&amp;"】"))</f>
        <v>【51.30】</v>
      </c>
      <c r="CX6" s="35">
        <f>IF(CX7="",NA(),CX7)</f>
        <v>92.09</v>
      </c>
      <c r="CY6" s="35">
        <f t="shared" ref="CY6:DG6" si="11">IF(CY7="",NA(),CY7)</f>
        <v>92.43</v>
      </c>
      <c r="CZ6" s="35">
        <f t="shared" si="11"/>
        <v>92.78</v>
      </c>
      <c r="DA6" s="35">
        <f t="shared" si="11"/>
        <v>93.47</v>
      </c>
      <c r="DB6" s="35">
        <f t="shared" si="11"/>
        <v>93.21</v>
      </c>
      <c r="DC6" s="35">
        <f t="shared" si="11"/>
        <v>69.67</v>
      </c>
      <c r="DD6" s="35">
        <f t="shared" si="11"/>
        <v>66.3</v>
      </c>
      <c r="DE6" s="35">
        <f t="shared" si="11"/>
        <v>84.84</v>
      </c>
      <c r="DF6" s="35">
        <f t="shared" si="11"/>
        <v>84.86</v>
      </c>
      <c r="DG6" s="35">
        <f t="shared" si="11"/>
        <v>84.98</v>
      </c>
      <c r="DH6" s="34" t="str">
        <f>IF(DH7="","",IF(DH7="-","【-】","【"&amp;SUBSTITUTE(TEXT(DH7,"#,##0.00"),"-","△")&amp;"】"))</f>
        <v>【86.22】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0.02</v>
      </c>
      <c r="EK6" s="35">
        <f t="shared" si="14"/>
        <v>0.03</v>
      </c>
      <c r="EL6" s="35">
        <f t="shared" si="14"/>
        <v>0.01</v>
      </c>
      <c r="EM6" s="35">
        <f t="shared" si="14"/>
        <v>0.01</v>
      </c>
      <c r="EN6" s="35">
        <f t="shared" si="14"/>
        <v>0.02</v>
      </c>
      <c r="EO6" s="34" t="str">
        <f>IF(EO7="","",IF(EO7="-","【-】","【"&amp;SUBSTITUTE(TEXT(EO7,"#,##0.00"),"-","△")&amp;"】"))</f>
        <v>【0.02】</v>
      </c>
    </row>
    <row r="7" spans="1:145" s="36" customFormat="1" x14ac:dyDescent="0.15">
      <c r="A7" s="28"/>
      <c r="B7" s="37">
        <v>2019</v>
      </c>
      <c r="C7" s="37">
        <v>124095</v>
      </c>
      <c r="D7" s="37">
        <v>47</v>
      </c>
      <c r="E7" s="37">
        <v>17</v>
      </c>
      <c r="F7" s="37">
        <v>5</v>
      </c>
      <c r="G7" s="37">
        <v>0</v>
      </c>
      <c r="H7" s="37" t="s">
        <v>98</v>
      </c>
      <c r="I7" s="37" t="s">
        <v>99</v>
      </c>
      <c r="J7" s="37" t="s">
        <v>100</v>
      </c>
      <c r="K7" s="37" t="s">
        <v>101</v>
      </c>
      <c r="L7" s="37" t="s">
        <v>102</v>
      </c>
      <c r="M7" s="37" t="s">
        <v>103</v>
      </c>
      <c r="N7" s="38" t="s">
        <v>104</v>
      </c>
      <c r="O7" s="38" t="s">
        <v>105</v>
      </c>
      <c r="P7" s="38">
        <v>13.69</v>
      </c>
      <c r="Q7" s="38">
        <v>100</v>
      </c>
      <c r="R7" s="38">
        <v>3850</v>
      </c>
      <c r="S7" s="38">
        <v>7255</v>
      </c>
      <c r="T7" s="38">
        <v>43.24</v>
      </c>
      <c r="U7" s="38">
        <v>167.78</v>
      </c>
      <c r="V7" s="38">
        <v>987</v>
      </c>
      <c r="W7" s="38">
        <v>0.62</v>
      </c>
      <c r="X7" s="38">
        <v>1591.94</v>
      </c>
      <c r="Y7" s="38">
        <v>53.51</v>
      </c>
      <c r="Z7" s="38">
        <v>100</v>
      </c>
      <c r="AA7" s="38">
        <v>100</v>
      </c>
      <c r="AB7" s="38">
        <v>100</v>
      </c>
      <c r="AC7" s="38">
        <v>100.01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1336.74</v>
      </c>
      <c r="BG7" s="38">
        <v>824.08</v>
      </c>
      <c r="BH7" s="38">
        <v>0</v>
      </c>
      <c r="BI7" s="38">
        <v>347.56</v>
      </c>
      <c r="BJ7" s="38">
        <v>199.39</v>
      </c>
      <c r="BK7" s="38">
        <v>979.89</v>
      </c>
      <c r="BL7" s="38">
        <v>1051.43</v>
      </c>
      <c r="BM7" s="38">
        <v>855.8</v>
      </c>
      <c r="BN7" s="38">
        <v>789.46</v>
      </c>
      <c r="BO7" s="38">
        <v>826.83</v>
      </c>
      <c r="BP7" s="38">
        <v>765.47</v>
      </c>
      <c r="BQ7" s="38">
        <v>28.65</v>
      </c>
      <c r="BR7" s="38">
        <v>93.92</v>
      </c>
      <c r="BS7" s="38">
        <v>86.23</v>
      </c>
      <c r="BT7" s="38">
        <v>81.44</v>
      </c>
      <c r="BU7" s="38">
        <v>75.67</v>
      </c>
      <c r="BV7" s="38">
        <v>41.34</v>
      </c>
      <c r="BW7" s="38">
        <v>40.06</v>
      </c>
      <c r="BX7" s="38">
        <v>59.8</v>
      </c>
      <c r="BY7" s="38">
        <v>57.77</v>
      </c>
      <c r="BZ7" s="38">
        <v>57.31</v>
      </c>
      <c r="CA7" s="38">
        <v>59.59</v>
      </c>
      <c r="CB7" s="38">
        <v>481.15</v>
      </c>
      <c r="CC7" s="38">
        <v>148.25</v>
      </c>
      <c r="CD7" s="38">
        <v>161.53</v>
      </c>
      <c r="CE7" s="38">
        <v>171.14</v>
      </c>
      <c r="CF7" s="38">
        <v>202.05</v>
      </c>
      <c r="CG7" s="38">
        <v>357.49</v>
      </c>
      <c r="CH7" s="38">
        <v>355.22</v>
      </c>
      <c r="CI7" s="38">
        <v>263.76</v>
      </c>
      <c r="CJ7" s="38">
        <v>274.35000000000002</v>
      </c>
      <c r="CK7" s="38">
        <v>273.52</v>
      </c>
      <c r="CL7" s="38">
        <v>257.86</v>
      </c>
      <c r="CM7" s="38">
        <v>52.71</v>
      </c>
      <c r="CN7" s="38">
        <v>52.13</v>
      </c>
      <c r="CO7" s="38">
        <v>52.13</v>
      </c>
      <c r="CP7" s="38">
        <v>51.55</v>
      </c>
      <c r="CQ7" s="38" t="s">
        <v>104</v>
      </c>
      <c r="CR7" s="38">
        <v>44.69</v>
      </c>
      <c r="CS7" s="38">
        <v>42.84</v>
      </c>
      <c r="CT7" s="38">
        <v>51.75</v>
      </c>
      <c r="CU7" s="38">
        <v>50.68</v>
      </c>
      <c r="CV7" s="38">
        <v>50.14</v>
      </c>
      <c r="CW7" s="38">
        <v>51.3</v>
      </c>
      <c r="CX7" s="38">
        <v>92.09</v>
      </c>
      <c r="CY7" s="38">
        <v>92.43</v>
      </c>
      <c r="CZ7" s="38">
        <v>92.78</v>
      </c>
      <c r="DA7" s="38">
        <v>93.47</v>
      </c>
      <c r="DB7" s="38">
        <v>93.21</v>
      </c>
      <c r="DC7" s="38">
        <v>69.67</v>
      </c>
      <c r="DD7" s="38">
        <v>66.3</v>
      </c>
      <c r="DE7" s="38">
        <v>84.84</v>
      </c>
      <c r="DF7" s="38">
        <v>84.86</v>
      </c>
      <c r="DG7" s="38">
        <v>84.98</v>
      </c>
      <c r="DH7" s="38">
        <v>86.22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0.02</v>
      </c>
      <c r="EK7" s="38">
        <v>0.03</v>
      </c>
      <c r="EL7" s="38">
        <v>0.01</v>
      </c>
      <c r="EM7" s="38">
        <v>0.01</v>
      </c>
      <c r="EN7" s="38">
        <v>0.02</v>
      </c>
      <c r="EO7" s="38">
        <v>0.02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106</v>
      </c>
      <c r="C9" s="40" t="s">
        <v>107</v>
      </c>
      <c r="D9" s="40" t="s">
        <v>108</v>
      </c>
      <c r="E9" s="40" t="s">
        <v>109</v>
      </c>
      <c r="F9" s="40" t="s">
        <v>110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48</v>
      </c>
      <c r="B10" s="41">
        <f t="shared" ref="B10:E10" si="15">DATEVALUE($B7+12-B11&amp;"/1/"&amp;B12)</f>
        <v>46388</v>
      </c>
      <c r="C10" s="41">
        <f t="shared" si="15"/>
        <v>46753</v>
      </c>
      <c r="D10" s="41">
        <f t="shared" si="15"/>
        <v>47119</v>
      </c>
      <c r="E10" s="41">
        <f t="shared" si="15"/>
        <v>47484</v>
      </c>
      <c r="F10" s="42">
        <f>DATEVALUE($B7+12-F11&amp;"/1/"&amp;F12)</f>
        <v>47849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111</v>
      </c>
    </row>
    <row r="12" spans="1:145" x14ac:dyDescent="0.15">
      <c r="B12">
        <v>1</v>
      </c>
      <c r="C12">
        <v>1</v>
      </c>
      <c r="D12">
        <v>1</v>
      </c>
      <c r="E12">
        <v>1</v>
      </c>
      <c r="F12">
        <v>1</v>
      </c>
      <c r="G12" t="s">
        <v>112</v>
      </c>
    </row>
    <row r="13" spans="1:145" x14ac:dyDescent="0.15">
      <c r="B13" t="s">
        <v>113</v>
      </c>
      <c r="C13" t="s">
        <v>113</v>
      </c>
      <c r="D13" t="s">
        <v>113</v>
      </c>
      <c r="E13" t="s">
        <v>113</v>
      </c>
      <c r="F13" t="s">
        <v>114</v>
      </c>
      <c r="G13" t="s">
        <v>115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千葉県</cp:lastModifiedBy>
  <cp:lastPrinted>2021-02-15T08:52:42Z</cp:lastPrinted>
  <dcterms:created xsi:type="dcterms:W3CDTF">2020-12-04T03:03:06Z</dcterms:created>
  <dcterms:modified xsi:type="dcterms:W3CDTF">2021-02-20T07:40:18Z</dcterms:modified>
  <cp:category/>
</cp:coreProperties>
</file>