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71下水道\175 農集\"/>
    </mc:Choice>
  </mc:AlternateContent>
  <workbookProtection workbookAlgorithmName="SHA-512" workbookHashValue="0cYbqTafLAf1VkTER886Z5OMc8qptvBQStxnXe9aF/WGfbMgphpKbrmLrTYawRVNfNj8MQT3ApzeeJjAmvGN8w==" workbookSaltValue="GzQa9hry1cXu1MhgmRaXq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<sst xmlns="http://schemas.openxmlformats.org/spreadsheetml/2006/main" count="236" uniqueCount="120">
  <si>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</si>
  <si>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</si>
  <si>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</si>
  <si>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</si>
  <si>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</si>
  <si>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</si>
  <si>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</si>
  <si>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</si>
  <si>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</si>
  <si>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</si>
  <si>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</si>
  <si>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</si>
  <si>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</si>
  <si>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</si>
  <si>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</si>
  <si>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</si>
  <si>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</si>
  <si>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</si>
  <si>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</si>
  <si>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</si>
  <si>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</si>
  <si>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</si>
  <si>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</si>
  <si>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</si>
  <si>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</si>
  <si>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</si>
  <si>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</si>
  <si>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</si>
  <si>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</si>
  <si>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</si>
  <si>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</si>
  <si>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</si>
  <si>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</si>
  <si>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</si>
  <si>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</si>
  <si>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</si>
  <si>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</si>
  <si>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</si>
  <si>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</si>
  <si>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</si>
  <si>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</si>
  <si>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</si>
  <si>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</si>
  <si>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</si>
  <si>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</si>
  <si>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</si>
  <si>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</si>
  <si>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</si>
  <si>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</si>
  <si>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</si>
  <si>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</si>
  <si>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</si>
  <si>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</si>
  <si>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</si>
  <si>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</si>
  <si>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</si>
  <si>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</si>
  <si>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</si>
  <si>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</si>
  <si>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</si>
  <si>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</si>
  <si>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</si>
  <si>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</si>
  <si>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</si>
  <si>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</si>
  <si>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</si>
  <si>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</si>
  <si>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</si>
  <si>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</si>
  <si>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</si>
  <si>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</si>
  <si>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</si>
  <si>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</si>
  <si>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</si>
  <si>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</si>
  <si>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</si>
  <si>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</si>
  <si>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</si>
  <si>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</si>
  <si>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</si>
  <si>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</si>
  <si>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</si>
  <si>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</si>
  <si>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</si>
  <si>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</si>
  <si>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</si>
  <si>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</si>
  <si>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</si>
  <si>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</si>
  <si>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</si>
  <si>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</si>
  <si>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</si>
  <si>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</si>
  <si>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</si>
  <si>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</si>
  <si>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</si>
  <si>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</si>
  <si>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</si>
  <si>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睦沢町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</si>
  <si>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</si>
  <si>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</si>
  <si>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</si>
  <si>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</si>
  <si>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</si>
  <si>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</si>
  <si>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</si>
  <si>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</si>
  <si>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</si>
  <si>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</si>
  <si>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</si>
  <si>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</si>
  <si>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</si>
  <si>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</si>
  <si>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</si>
  <si>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</si>
  <si>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</si>
  <si>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</si>
  <si>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本町は農業集落排水処理区域が2地区あり、1地区は平成13年度から、もう1地区は平成17年度から供用を開始している。
　それぞれの施設において、これまでに大規模修繕を実施した実績はなく、施設内の汚泥処理に必要なポンプ類等の定期的な交換を実施し、健全な状態で稼働している。
　今後は、処理施設及び管路施設も供用開始から20年が経過する為、点検を実施しながら、延命に必要な修繕を計画的に実施する必要がある。</t>
    <rPh sb="1" eb="3">
      <t>ホンチョウ</t>
    </rPh>
    <rPh sb="4" eb="6">
      <t>ノウギョウ</t>
    </rPh>
    <rPh sb="6" eb="8">
      <t>シュウラク</t>
    </rPh>
    <rPh sb="8" eb="10">
      <t>ハイスイ</t>
    </rPh>
    <rPh sb="10" eb="12">
      <t>ショリ</t>
    </rPh>
    <rPh sb="12" eb="14">
      <t>クイキ</t>
    </rPh>
    <rPh sb="16" eb="18">
      <t>チク</t>
    </rPh>
    <rPh sb="22" eb="24">
      <t>チク</t>
    </rPh>
    <rPh sb="25" eb="27">
      <t>ヘイセイ</t>
    </rPh>
    <rPh sb="29" eb="31">
      <t>ネンド</t>
    </rPh>
    <rPh sb="37" eb="39">
      <t>チク</t>
    </rPh>
    <rPh sb="40" eb="42">
      <t>ヘイセイ</t>
    </rPh>
    <rPh sb="44" eb="46">
      <t>ネンド</t>
    </rPh>
    <rPh sb="48" eb="50">
      <t>キョウヨウ</t>
    </rPh>
    <rPh sb="51" eb="53">
      <t>カイシ</t>
    </rPh>
    <rPh sb="65" eb="67">
      <t>シセツ</t>
    </rPh>
    <rPh sb="77" eb="80">
      <t>ダイキボ</t>
    </rPh>
    <rPh sb="80" eb="82">
      <t>シュウゼン</t>
    </rPh>
    <rPh sb="83" eb="85">
      <t>ジッシ</t>
    </rPh>
    <rPh sb="87" eb="89">
      <t>ジッセキ</t>
    </rPh>
    <rPh sb="93" eb="95">
      <t>シセツ</t>
    </rPh>
    <rPh sb="95" eb="96">
      <t>ナイ</t>
    </rPh>
    <rPh sb="97" eb="99">
      <t>オデイ</t>
    </rPh>
    <rPh sb="99" eb="101">
      <t>ショリ</t>
    </rPh>
    <rPh sb="102" eb="104">
      <t>ヒツヨウ</t>
    </rPh>
    <rPh sb="108" eb="109">
      <t>ルイ</t>
    </rPh>
    <rPh sb="109" eb="110">
      <t>トウ</t>
    </rPh>
    <rPh sb="111" eb="114">
      <t>テイキテキ</t>
    </rPh>
    <rPh sb="115" eb="117">
      <t>コウカン</t>
    </rPh>
    <rPh sb="118" eb="120">
      <t>ジッシ</t>
    </rPh>
    <rPh sb="122" eb="124">
      <t>ケンゼン</t>
    </rPh>
    <rPh sb="125" eb="127">
      <t>ジョウタイ</t>
    </rPh>
    <rPh sb="128" eb="130">
      <t>カドウ</t>
    </rPh>
    <rPh sb="137" eb="139">
      <t>コンゴ</t>
    </rPh>
    <rPh sb="141" eb="143">
      <t>ショリ</t>
    </rPh>
    <rPh sb="143" eb="145">
      <t>シセツ</t>
    </rPh>
    <rPh sb="145" eb="146">
      <t>オヨ</t>
    </rPh>
    <rPh sb="147" eb="149">
      <t>カンロ</t>
    </rPh>
    <rPh sb="149" eb="151">
      <t>シセツ</t>
    </rPh>
    <rPh sb="152" eb="154">
      <t>キョウヨウ</t>
    </rPh>
    <rPh sb="154" eb="156">
      <t>カイシ</t>
    </rPh>
    <rPh sb="160" eb="161">
      <t>ネン</t>
    </rPh>
    <rPh sb="162" eb="164">
      <t>ケイカ</t>
    </rPh>
    <rPh sb="166" eb="167">
      <t>タメ</t>
    </rPh>
    <rPh sb="168" eb="170">
      <t>テンケン</t>
    </rPh>
    <rPh sb="171" eb="173">
      <t>ジッシ</t>
    </rPh>
    <rPh sb="178" eb="180">
      <t>エンメイ</t>
    </rPh>
    <rPh sb="181" eb="183">
      <t>ヒツヨウ</t>
    </rPh>
    <rPh sb="184" eb="186">
      <t>シュウゼン</t>
    </rPh>
    <rPh sb="187" eb="189">
      <t>ケイカク</t>
    </rPh>
    <rPh sb="189" eb="190">
      <t>テキ</t>
    </rPh>
    <rPh sb="191" eb="193">
      <t>ジッシ</t>
    </rPh>
    <rPh sb="195" eb="197">
      <t>ヒツヨウ</t>
    </rPh>
    <phoneticPr fontId="4"/>
  </si>
  <si>
    <t>　農業集落排水事業の経営状況は、直ちに使用料金を改定する必要はないと考えるが、今後、汚水処理施設全体の長寿命化を図り健全な状態を維持することに努めなくてはならない中で、地方債の償還が僅かながら減少しているものの、使用料金収入の減少や一般会計繰入金が満足に収入として充てられない状況も考える必要がある。</t>
    <rPh sb="1" eb="3">
      <t>ノウギョウ</t>
    </rPh>
    <rPh sb="3" eb="5">
      <t>シュウラク</t>
    </rPh>
    <rPh sb="5" eb="7">
      <t>ハイスイ</t>
    </rPh>
    <rPh sb="7" eb="9">
      <t>ジギョウ</t>
    </rPh>
    <rPh sb="10" eb="12">
      <t>ケイエイ</t>
    </rPh>
    <rPh sb="12" eb="14">
      <t>ジョウキョウ</t>
    </rPh>
    <rPh sb="16" eb="17">
      <t>タダ</t>
    </rPh>
    <rPh sb="19" eb="22">
      <t>シヨウリョウ</t>
    </rPh>
    <rPh sb="22" eb="23">
      <t>キン</t>
    </rPh>
    <rPh sb="24" eb="26">
      <t>カイテイ</t>
    </rPh>
    <rPh sb="28" eb="30">
      <t>ヒツヨウ</t>
    </rPh>
    <rPh sb="34" eb="35">
      <t>カンガ</t>
    </rPh>
    <rPh sb="39" eb="41">
      <t>コンゴ</t>
    </rPh>
    <rPh sb="42" eb="44">
      <t>オスイ</t>
    </rPh>
    <rPh sb="44" eb="46">
      <t>ショリ</t>
    </rPh>
    <rPh sb="46" eb="48">
      <t>シセツ</t>
    </rPh>
    <rPh sb="48" eb="50">
      <t>ゼンタイ</t>
    </rPh>
    <rPh sb="51" eb="55">
      <t>チョウジュミョウカ</t>
    </rPh>
    <rPh sb="56" eb="57">
      <t>ハカ</t>
    </rPh>
    <rPh sb="58" eb="60">
      <t>ケンゼン</t>
    </rPh>
    <rPh sb="61" eb="63">
      <t>ジョウタイ</t>
    </rPh>
    <rPh sb="64" eb="66">
      <t>イジ</t>
    </rPh>
    <rPh sb="71" eb="72">
      <t>ツト</t>
    </rPh>
    <rPh sb="81" eb="82">
      <t>ナカ</t>
    </rPh>
    <rPh sb="84" eb="87">
      <t>チホウサイ</t>
    </rPh>
    <rPh sb="88" eb="90">
      <t>ショウカン</t>
    </rPh>
    <rPh sb="91" eb="92">
      <t>ワズ</t>
    </rPh>
    <rPh sb="96" eb="98">
      <t>ゲンショウ</t>
    </rPh>
    <rPh sb="106" eb="109">
      <t>シヨウリョウ</t>
    </rPh>
    <rPh sb="109" eb="110">
      <t>キン</t>
    </rPh>
    <rPh sb="110" eb="112">
      <t>シュウニュウ</t>
    </rPh>
    <rPh sb="113" eb="115">
      <t>ゲンショウ</t>
    </rPh>
    <rPh sb="116" eb="118">
      <t>イッパン</t>
    </rPh>
    <rPh sb="118" eb="120">
      <t>カイケイ</t>
    </rPh>
    <rPh sb="120" eb="122">
      <t>クリイレ</t>
    </rPh>
    <rPh sb="122" eb="123">
      <t>キン</t>
    </rPh>
    <rPh sb="124" eb="126">
      <t>マンゾク</t>
    </rPh>
    <rPh sb="127" eb="129">
      <t>シュウニュウ</t>
    </rPh>
    <rPh sb="132" eb="133">
      <t>ア</t>
    </rPh>
    <rPh sb="138" eb="140">
      <t>ジョウキョウ</t>
    </rPh>
    <rPh sb="141" eb="142">
      <t>カンガ</t>
    </rPh>
    <rPh sb="144" eb="146">
      <t>ヒツヨウ</t>
    </rPh>
    <phoneticPr fontId="4"/>
  </si>
  <si>
    <t>①収益的収支比率は、100％を下回っており、不足分を一般会計繰入金によって補っている状況にある。経費削減や使用料金を適正な水準に引き上げるなど、経営改善を図っていく必要がある。
④企業債残高対事業規模比率は、緩やかではあるが償還額が減少傾向にある為、改善されている。
⑤経費回収率は低い水準でほぼ横ばい状態を推移している。原因としては、人口減少による使用料の減少及び施設の老朽化による修繕費の増加が考えられる。
⑥汚水処理原価は類似団体の平均値より高い数値で推移している。
⑦施設利用率は使用者の人数増加が見込めず施設の規模に見合った流入水量が得られていない為、類似団体と比較して低い数値となっている。施設の効率化を検討する必要がある。
⑧水洗化率は類似団体と比較して高い水準にある。更に100％を目指し水洗化率を促進する。</t>
    <rPh sb="1" eb="4">
      <t>シュウエキテキ</t>
    </rPh>
    <rPh sb="4" eb="6">
      <t>シュウシ</t>
    </rPh>
    <rPh sb="6" eb="8">
      <t>ヒリツ</t>
    </rPh>
    <rPh sb="15" eb="17">
      <t>シタマワ</t>
    </rPh>
    <rPh sb="22" eb="25">
      <t>フソクブン</t>
    </rPh>
    <rPh sb="26" eb="28">
      <t>イッパン</t>
    </rPh>
    <rPh sb="28" eb="30">
      <t>カイケイ</t>
    </rPh>
    <rPh sb="30" eb="32">
      <t>クリイレ</t>
    </rPh>
    <rPh sb="32" eb="33">
      <t>キン</t>
    </rPh>
    <rPh sb="37" eb="38">
      <t>オギナ</t>
    </rPh>
    <rPh sb="42" eb="44">
      <t>ジョウキョウ</t>
    </rPh>
    <rPh sb="48" eb="50">
      <t>ケイヒ</t>
    </rPh>
    <rPh sb="50" eb="52">
      <t>サクゲン</t>
    </rPh>
    <rPh sb="53" eb="56">
      <t>シヨウリョウ</t>
    </rPh>
    <rPh sb="56" eb="57">
      <t>キン</t>
    </rPh>
    <rPh sb="58" eb="60">
      <t>テキセイ</t>
    </rPh>
    <rPh sb="61" eb="63">
      <t>スイジュン</t>
    </rPh>
    <rPh sb="64" eb="65">
      <t>ヒ</t>
    </rPh>
    <rPh sb="66" eb="67">
      <t>ア</t>
    </rPh>
    <rPh sb="72" eb="74">
      <t>ケイエイ</t>
    </rPh>
    <rPh sb="74" eb="76">
      <t>カイゼン</t>
    </rPh>
    <rPh sb="77" eb="78">
      <t>ハカ</t>
    </rPh>
    <rPh sb="82" eb="84">
      <t>ヒツヨウ</t>
    </rPh>
    <rPh sb="90" eb="92">
      <t>キギョウ</t>
    </rPh>
    <rPh sb="92" eb="93">
      <t>サイ</t>
    </rPh>
    <rPh sb="93" eb="95">
      <t>ザンダカ</t>
    </rPh>
    <rPh sb="95" eb="96">
      <t>タイ</t>
    </rPh>
    <rPh sb="96" eb="98">
      <t>ジギョウ</t>
    </rPh>
    <rPh sb="98" eb="100">
      <t>キボ</t>
    </rPh>
    <rPh sb="100" eb="102">
      <t>ヒリツ</t>
    </rPh>
    <rPh sb="104" eb="105">
      <t>ユル</t>
    </rPh>
    <rPh sb="112" eb="114">
      <t>ショウカン</t>
    </rPh>
    <rPh sb="114" eb="115">
      <t>ガク</t>
    </rPh>
    <rPh sb="116" eb="118">
      <t>ゲンショウ</t>
    </rPh>
    <rPh sb="118" eb="120">
      <t>ケイコウ</t>
    </rPh>
    <rPh sb="123" eb="124">
      <t>タメ</t>
    </rPh>
    <rPh sb="125" eb="127">
      <t>カイゼン</t>
    </rPh>
    <rPh sb="135" eb="137">
      <t>ケイヒ</t>
    </rPh>
    <rPh sb="137" eb="139">
      <t>カイシュウ</t>
    </rPh>
    <rPh sb="139" eb="140">
      <t>リツ</t>
    </rPh>
    <rPh sb="141" eb="142">
      <t>ヒク</t>
    </rPh>
    <rPh sb="143" eb="145">
      <t>スイジュン</t>
    </rPh>
    <rPh sb="148" eb="149">
      <t>ヨコ</t>
    </rPh>
    <rPh sb="151" eb="153">
      <t>ジョウタイ</t>
    </rPh>
    <rPh sb="154" eb="156">
      <t>スイイ</t>
    </rPh>
    <rPh sb="161" eb="163">
      <t>ゲンイン</t>
    </rPh>
    <rPh sb="168" eb="170">
      <t>ジンコウ</t>
    </rPh>
    <rPh sb="170" eb="172">
      <t>ゲンショウ</t>
    </rPh>
    <rPh sb="175" eb="178">
      <t>シヨウリョウ</t>
    </rPh>
    <rPh sb="179" eb="181">
      <t>ゲンショウ</t>
    </rPh>
    <rPh sb="181" eb="182">
      <t>オヨ</t>
    </rPh>
    <rPh sb="183" eb="185">
      <t>シセツ</t>
    </rPh>
    <rPh sb="186" eb="189">
      <t>ロウキュウカ</t>
    </rPh>
    <rPh sb="192" eb="194">
      <t>シュウゼン</t>
    </rPh>
    <rPh sb="194" eb="195">
      <t>ヒ</t>
    </rPh>
    <rPh sb="196" eb="198">
      <t>ゾウカ</t>
    </rPh>
    <rPh sb="199" eb="200">
      <t>カンガ</t>
    </rPh>
    <rPh sb="207" eb="209">
      <t>オスイ</t>
    </rPh>
    <rPh sb="209" eb="211">
      <t>ショリ</t>
    </rPh>
    <rPh sb="211" eb="213">
      <t>ゲンカ</t>
    </rPh>
    <rPh sb="214" eb="216">
      <t>ルイジ</t>
    </rPh>
    <rPh sb="216" eb="218">
      <t>ダンタイ</t>
    </rPh>
    <rPh sb="219" eb="222">
      <t>ヘイキンチ</t>
    </rPh>
    <rPh sb="224" eb="225">
      <t>タカ</t>
    </rPh>
    <rPh sb="226" eb="228">
      <t>スウチ</t>
    </rPh>
    <rPh sb="229" eb="231">
      <t>スイイ</t>
    </rPh>
    <rPh sb="238" eb="240">
      <t>シセツ</t>
    </rPh>
    <rPh sb="240" eb="242">
      <t>リヨウ</t>
    </rPh>
    <rPh sb="242" eb="243">
      <t>リツ</t>
    </rPh>
    <rPh sb="244" eb="247">
      <t>シヨウシャ</t>
    </rPh>
    <rPh sb="248" eb="250">
      <t>ニンズウ</t>
    </rPh>
    <rPh sb="250" eb="252">
      <t>ゾウカ</t>
    </rPh>
    <rPh sb="253" eb="255">
      <t>ミコ</t>
    </rPh>
    <rPh sb="257" eb="259">
      <t>シセツ</t>
    </rPh>
    <rPh sb="260" eb="262">
      <t>キボ</t>
    </rPh>
    <rPh sb="263" eb="265">
      <t>ミア</t>
    </rPh>
    <rPh sb="267" eb="269">
      <t>リュウニュウ</t>
    </rPh>
    <rPh sb="269" eb="271">
      <t>スイリョウ</t>
    </rPh>
    <rPh sb="272" eb="273">
      <t>エ</t>
    </rPh>
    <rPh sb="279" eb="280">
      <t>タメ</t>
    </rPh>
    <rPh sb="281" eb="283">
      <t>ルイジ</t>
    </rPh>
    <rPh sb="283" eb="285">
      <t>ダンタイ</t>
    </rPh>
    <rPh sb="286" eb="288">
      <t>ヒカク</t>
    </rPh>
    <rPh sb="290" eb="291">
      <t>ヒク</t>
    </rPh>
    <rPh sb="292" eb="294">
      <t>スウチ</t>
    </rPh>
    <rPh sb="301" eb="303">
      <t>シセツ</t>
    </rPh>
    <rPh sb="304" eb="307">
      <t>コウリツカ</t>
    </rPh>
    <rPh sb="308" eb="310">
      <t>ケントウ</t>
    </rPh>
    <rPh sb="312" eb="314">
      <t>ヒツヨウ</t>
    </rPh>
    <rPh sb="320" eb="323">
      <t>スイセンカ</t>
    </rPh>
    <rPh sb="323" eb="324">
      <t>リツ</t>
    </rPh>
    <rPh sb="325" eb="327">
      <t>ルイジ</t>
    </rPh>
    <rPh sb="327" eb="329">
      <t>ダンタイ</t>
    </rPh>
    <rPh sb="330" eb="332">
      <t>ヒカク</t>
    </rPh>
    <rPh sb="334" eb="335">
      <t>タカ</t>
    </rPh>
    <rPh sb="336" eb="338">
      <t>スイジュン</t>
    </rPh>
    <rPh sb="342" eb="343">
      <t>サラ</t>
    </rPh>
    <rPh sb="349" eb="351">
      <t>メザ</t>
    </rPh>
    <rPh sb="352" eb="355">
      <t>スイセンカ</t>
    </rPh>
    <rPh sb="355" eb="356">
      <t>リツ</t>
    </rPh>
    <rPh sb="357" eb="359">
      <t>ソクシン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</si>
</sst>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A57-4D87-B68B-7BCAD3827CC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2.0499999999999998</c:v>
                </c:pt>
                <c:pt idx="2">
                  <c:v>0.01</c:v>
                </c:pt>
                <c:pt idx="3">
                  <c:v>0.01</c:v>
                </c:pt>
                <c:pt idx="4">
                  <c:v>0.02</c:v>
                </c:pt>
              </c:numCache>
            </c:numRef>
          </c:val>
          <c:smooth val="0"/>
          <c:extLst>
            <c:ext xmlns:c16="http://schemas.microsoft.com/office/drawing/2014/chart" uri="{C3380CC4-5D6E-409C-BE32-E72D297353CC}">
              <c16:uniqueId val="{00000001-BA57-4D87-B68B-7BCAD3827CC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37.79</c:v>
                </c:pt>
                <c:pt idx="1">
                  <c:v>36.93</c:v>
                </c:pt>
                <c:pt idx="2">
                  <c:v>36.93</c:v>
                </c:pt>
                <c:pt idx="3">
                  <c:v>36.93</c:v>
                </c:pt>
                <c:pt idx="4">
                  <c:v>36.93</c:v>
                </c:pt>
              </c:numCache>
            </c:numRef>
          </c:val>
          <c:extLst>
            <c:ext xmlns:c16="http://schemas.microsoft.com/office/drawing/2014/chart" uri="{C3380CC4-5D6E-409C-BE32-E72D297353CC}">
              <c16:uniqueId val="{00000000-22F2-43A1-ABDE-52CBA593360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44.69</c:v>
                </c:pt>
                <c:pt idx="1">
                  <c:v>60.65</c:v>
                </c:pt>
                <c:pt idx="2">
                  <c:v>51.75</c:v>
                </c:pt>
                <c:pt idx="3">
                  <c:v>50.68</c:v>
                </c:pt>
                <c:pt idx="4">
                  <c:v>50.14</c:v>
                </c:pt>
              </c:numCache>
            </c:numRef>
          </c:val>
          <c:smooth val="0"/>
          <c:extLst>
            <c:ext xmlns:c16="http://schemas.microsoft.com/office/drawing/2014/chart" uri="{C3380CC4-5D6E-409C-BE32-E72D297353CC}">
              <c16:uniqueId val="{00000001-22F2-43A1-ABDE-52CBA593360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91.2</c:v>
                </c:pt>
                <c:pt idx="1">
                  <c:v>89.82</c:v>
                </c:pt>
                <c:pt idx="2">
                  <c:v>90.2</c:v>
                </c:pt>
                <c:pt idx="3">
                  <c:v>90.91</c:v>
                </c:pt>
                <c:pt idx="4">
                  <c:v>92.05</c:v>
                </c:pt>
              </c:numCache>
            </c:numRef>
          </c:val>
          <c:extLst>
            <c:ext xmlns:c16="http://schemas.microsoft.com/office/drawing/2014/chart" uri="{C3380CC4-5D6E-409C-BE32-E72D297353CC}">
              <c16:uniqueId val="{00000000-36E3-420C-8714-148ED06C925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69.67</c:v>
                </c:pt>
                <c:pt idx="1">
                  <c:v>84.58</c:v>
                </c:pt>
                <c:pt idx="2">
                  <c:v>84.84</c:v>
                </c:pt>
                <c:pt idx="3">
                  <c:v>84.86</c:v>
                </c:pt>
                <c:pt idx="4">
                  <c:v>84.98</c:v>
                </c:pt>
              </c:numCache>
            </c:numRef>
          </c:val>
          <c:smooth val="0"/>
          <c:extLst>
            <c:ext xmlns:c16="http://schemas.microsoft.com/office/drawing/2014/chart" uri="{C3380CC4-5D6E-409C-BE32-E72D297353CC}">
              <c16:uniqueId val="{00000001-36E3-420C-8714-148ED06C925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58.98</c:v>
                </c:pt>
                <c:pt idx="1">
                  <c:v>57.04</c:v>
                </c:pt>
                <c:pt idx="2">
                  <c:v>57.09</c:v>
                </c:pt>
                <c:pt idx="3">
                  <c:v>56.61</c:v>
                </c:pt>
                <c:pt idx="4">
                  <c:v>56.84</c:v>
                </c:pt>
              </c:numCache>
            </c:numRef>
          </c:val>
          <c:extLst>
            <c:ext xmlns:c16="http://schemas.microsoft.com/office/drawing/2014/chart" uri="{C3380CC4-5D6E-409C-BE32-E72D297353CC}">
              <c16:uniqueId val="{00000000-D34A-46C3-8A51-F918D9A8791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34A-46C3-8A51-F918D9A8791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FF9-473A-B35E-7F60A0BD474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FF9-473A-B35E-7F60A0BD474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E1B-4565-8475-D42E6EC5B64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E1B-4565-8475-D42E6EC5B64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ABD-4802-9FF6-4B0BA0DE22D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ABD-4802-9FF6-4B0BA0DE22D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3F8-441A-9D0B-5D8E9E28578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3F8-441A-9D0B-5D8E9E28578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3027.44</c:v>
                </c:pt>
                <c:pt idx="1">
                  <c:v>1309.1199999999999</c:v>
                </c:pt>
                <c:pt idx="2">
                  <c:v>2286.9299999999998</c:v>
                </c:pt>
                <c:pt idx="3">
                  <c:v>2112.34</c:v>
                </c:pt>
                <c:pt idx="4">
                  <c:v>1972.12</c:v>
                </c:pt>
              </c:numCache>
            </c:numRef>
          </c:val>
          <c:extLst>
            <c:ext xmlns:c16="http://schemas.microsoft.com/office/drawing/2014/chart" uri="{C3380CC4-5D6E-409C-BE32-E72D297353CC}">
              <c16:uniqueId val="{00000000-9E10-4E78-9D10-5547A0B46F3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979.89</c:v>
                </c:pt>
                <c:pt idx="1">
                  <c:v>974.93</c:v>
                </c:pt>
                <c:pt idx="2">
                  <c:v>855.8</c:v>
                </c:pt>
                <c:pt idx="3">
                  <c:v>789.46</c:v>
                </c:pt>
                <c:pt idx="4">
                  <c:v>826.83</c:v>
                </c:pt>
              </c:numCache>
            </c:numRef>
          </c:val>
          <c:smooth val="0"/>
          <c:extLst>
            <c:ext xmlns:c16="http://schemas.microsoft.com/office/drawing/2014/chart" uri="{C3380CC4-5D6E-409C-BE32-E72D297353CC}">
              <c16:uniqueId val="{00000001-9E10-4E78-9D10-5547A0B46F3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39.229999999999997</c:v>
                </c:pt>
                <c:pt idx="1">
                  <c:v>39.01</c:v>
                </c:pt>
                <c:pt idx="2">
                  <c:v>36.61</c:v>
                </c:pt>
                <c:pt idx="3">
                  <c:v>36.79</c:v>
                </c:pt>
                <c:pt idx="4">
                  <c:v>35.090000000000003</c:v>
                </c:pt>
              </c:numCache>
            </c:numRef>
          </c:val>
          <c:extLst>
            <c:ext xmlns:c16="http://schemas.microsoft.com/office/drawing/2014/chart" uri="{C3380CC4-5D6E-409C-BE32-E72D297353CC}">
              <c16:uniqueId val="{00000000-CA8D-4361-88CE-2F4E5134E04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41.34</c:v>
                </c:pt>
                <c:pt idx="1">
                  <c:v>55.32</c:v>
                </c:pt>
                <c:pt idx="2">
                  <c:v>59.8</c:v>
                </c:pt>
                <c:pt idx="3">
                  <c:v>57.77</c:v>
                </c:pt>
                <c:pt idx="4">
                  <c:v>57.31</c:v>
                </c:pt>
              </c:numCache>
            </c:numRef>
          </c:val>
          <c:smooth val="0"/>
          <c:extLst>
            <c:ext xmlns:c16="http://schemas.microsoft.com/office/drawing/2014/chart" uri="{C3380CC4-5D6E-409C-BE32-E72D297353CC}">
              <c16:uniqueId val="{00000001-CA8D-4361-88CE-2F4E5134E04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402.14</c:v>
                </c:pt>
                <c:pt idx="1">
                  <c:v>424.66</c:v>
                </c:pt>
                <c:pt idx="2">
                  <c:v>426.95</c:v>
                </c:pt>
                <c:pt idx="3">
                  <c:v>449.85</c:v>
                </c:pt>
                <c:pt idx="4">
                  <c:v>494.38</c:v>
                </c:pt>
              </c:numCache>
            </c:numRef>
          </c:val>
          <c:extLst>
            <c:ext xmlns:c16="http://schemas.microsoft.com/office/drawing/2014/chart" uri="{C3380CC4-5D6E-409C-BE32-E72D297353CC}">
              <c16:uniqueId val="{00000000-D527-4625-AE1F-EB7542C0934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357.49</c:v>
                </c:pt>
                <c:pt idx="1">
                  <c:v>283.17</c:v>
                </c:pt>
                <c:pt idx="2">
                  <c:v>263.76</c:v>
                </c:pt>
                <c:pt idx="3">
                  <c:v>274.35000000000002</c:v>
                </c:pt>
                <c:pt idx="4">
                  <c:v>273.52</c:v>
                </c:pt>
              </c:numCache>
            </c:numRef>
          </c:val>
          <c:smooth val="0"/>
          <c:extLst>
            <c:ext xmlns:c16="http://schemas.microsoft.com/office/drawing/2014/chart" uri="{C3380CC4-5D6E-409C-BE32-E72D297353CC}">
              <c16:uniqueId val="{00000001-D527-4625-AE1F-EB7542C0934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千葉県　睦沢町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6964</v>
      </c>
      <c r="AM8" s="51"/>
      <c r="AN8" s="51"/>
      <c r="AO8" s="51"/>
      <c r="AP8" s="51"/>
      <c r="AQ8" s="51"/>
      <c r="AR8" s="51"/>
      <c r="AS8" s="51"/>
      <c r="AT8" s="46">
        <f>データ!T6</f>
        <v>35.590000000000003</v>
      </c>
      <c r="AU8" s="46"/>
      <c r="AV8" s="46"/>
      <c r="AW8" s="46"/>
      <c r="AX8" s="46"/>
      <c r="AY8" s="46"/>
      <c r="AZ8" s="46"/>
      <c r="BA8" s="46"/>
      <c r="BB8" s="46">
        <f>データ!U6</f>
        <v>195.67</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6.86</v>
      </c>
      <c r="Q10" s="46"/>
      <c r="R10" s="46"/>
      <c r="S10" s="46"/>
      <c r="T10" s="46"/>
      <c r="U10" s="46"/>
      <c r="V10" s="46"/>
      <c r="W10" s="46">
        <f>データ!Q6</f>
        <v>100</v>
      </c>
      <c r="X10" s="46"/>
      <c r="Y10" s="46"/>
      <c r="Z10" s="46"/>
      <c r="AA10" s="46"/>
      <c r="AB10" s="46"/>
      <c r="AC10" s="46"/>
      <c r="AD10" s="51">
        <f>データ!R6</f>
        <v>3850</v>
      </c>
      <c r="AE10" s="51"/>
      <c r="AF10" s="51"/>
      <c r="AG10" s="51"/>
      <c r="AH10" s="51"/>
      <c r="AI10" s="51"/>
      <c r="AJ10" s="51"/>
      <c r="AK10" s="2"/>
      <c r="AL10" s="51">
        <f>データ!V6</f>
        <v>478</v>
      </c>
      <c r="AM10" s="51"/>
      <c r="AN10" s="51"/>
      <c r="AO10" s="51"/>
      <c r="AP10" s="51"/>
      <c r="AQ10" s="51"/>
      <c r="AR10" s="51"/>
      <c r="AS10" s="51"/>
      <c r="AT10" s="46">
        <f>データ!W6</f>
        <v>0.32</v>
      </c>
      <c r="AU10" s="46"/>
      <c r="AV10" s="46"/>
      <c r="AW10" s="46"/>
      <c r="AX10" s="46"/>
      <c r="AY10" s="46"/>
      <c r="AZ10" s="46"/>
      <c r="BA10" s="46"/>
      <c r="BB10" s="46">
        <f>データ!X6</f>
        <v>1493.75</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119</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44</v>
      </c>
      <c r="N86" s="26" t="s">
        <v>44</v>
      </c>
      <c r="O86" s="26" t="str">
        <f>データ!EO6</f>
        <v>【0.02】</v>
      </c>
    </row>
  </sheetData>
  <sheetProtection algorithmName="SHA-512" hashValue="V/TQO+P6HTB5yEF7B0b4pS240FNxFOQkzullCLkCStXZyhCgqG9Q6fQQeYmgjbSA3t+mGBD4f14HbPHPfLxHMQ==" saltValue="KP3gpARfMfRMsZEgqFUrm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124222</v>
      </c>
      <c r="D6" s="33">
        <f t="shared" si="3"/>
        <v>47</v>
      </c>
      <c r="E6" s="33">
        <f t="shared" si="3"/>
        <v>17</v>
      </c>
      <c r="F6" s="33">
        <f t="shared" si="3"/>
        <v>5</v>
      </c>
      <c r="G6" s="33">
        <f t="shared" si="3"/>
        <v>0</v>
      </c>
      <c r="H6" s="33" t="str">
        <f t="shared" si="3"/>
        <v>千葉県　睦沢町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6.86</v>
      </c>
      <c r="Q6" s="34">
        <f t="shared" si="3"/>
        <v>100</v>
      </c>
      <c r="R6" s="34">
        <f t="shared" si="3"/>
        <v>3850</v>
      </c>
      <c r="S6" s="34">
        <f t="shared" si="3"/>
        <v>6964</v>
      </c>
      <c r="T6" s="34">
        <f t="shared" si="3"/>
        <v>35.590000000000003</v>
      </c>
      <c r="U6" s="34">
        <f t="shared" si="3"/>
        <v>195.67</v>
      </c>
      <c r="V6" s="34">
        <f t="shared" si="3"/>
        <v>478</v>
      </c>
      <c r="W6" s="34">
        <f t="shared" si="3"/>
        <v>0.32</v>
      </c>
      <c r="X6" s="34">
        <f t="shared" si="3"/>
        <v>1493.75</v>
      </c>
      <c r="Y6" s="35">
        <f>IF(Y7="",NA(),Y7)</f>
        <v>58.98</v>
      </c>
      <c r="Z6" s="35">
        <f t="shared" ref="Z6:AH6" si="4">IF(Z7="",NA(),Z7)</f>
        <v>57.04</v>
      </c>
      <c r="AA6" s="35">
        <f t="shared" si="4"/>
        <v>57.09</v>
      </c>
      <c r="AB6" s="35">
        <f t="shared" si="4"/>
        <v>56.61</v>
      </c>
      <c r="AC6" s="35">
        <f t="shared" si="4"/>
        <v>56.84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3027.44</v>
      </c>
      <c r="BG6" s="35">
        <f t="shared" ref="BG6:BO6" si="7">IF(BG7="",NA(),BG7)</f>
        <v>1309.1199999999999</v>
      </c>
      <c r="BH6" s="35">
        <f t="shared" si="7"/>
        <v>2286.9299999999998</v>
      </c>
      <c r="BI6" s="35">
        <f t="shared" si="7"/>
        <v>2112.34</v>
      </c>
      <c r="BJ6" s="35">
        <f t="shared" si="7"/>
        <v>1972.12</v>
      </c>
      <c r="BK6" s="35">
        <f t="shared" si="7"/>
        <v>979.89</v>
      </c>
      <c r="BL6" s="35">
        <f t="shared" si="7"/>
        <v>974.93</v>
      </c>
      <c r="BM6" s="35">
        <f t="shared" si="7"/>
        <v>855.8</v>
      </c>
      <c r="BN6" s="35">
        <f t="shared" si="7"/>
        <v>789.46</v>
      </c>
      <c r="BO6" s="35">
        <f t="shared" si="7"/>
        <v>826.83</v>
      </c>
      <c r="BP6" s="34" t="str">
        <f>IF(BP7="","",IF(BP7="-","【-】","【"&amp;SUBSTITUTE(TEXT(BP7,"#,##0.00"),"-","△")&amp;"】"))</f>
        <v>【765.47】</v>
      </c>
      <c r="BQ6" s="35">
        <f>IF(BQ7="",NA(),BQ7)</f>
        <v>39.229999999999997</v>
      </c>
      <c r="BR6" s="35">
        <f t="shared" ref="BR6:BZ6" si="8">IF(BR7="",NA(),BR7)</f>
        <v>39.01</v>
      </c>
      <c r="BS6" s="35">
        <f t="shared" si="8"/>
        <v>36.61</v>
      </c>
      <c r="BT6" s="35">
        <f t="shared" si="8"/>
        <v>36.79</v>
      </c>
      <c r="BU6" s="35">
        <f t="shared" si="8"/>
        <v>35.090000000000003</v>
      </c>
      <c r="BV6" s="35">
        <f t="shared" si="8"/>
        <v>41.34</v>
      </c>
      <c r="BW6" s="35">
        <f t="shared" si="8"/>
        <v>55.32</v>
      </c>
      <c r="BX6" s="35">
        <f t="shared" si="8"/>
        <v>59.8</v>
      </c>
      <c r="BY6" s="35">
        <f t="shared" si="8"/>
        <v>57.77</v>
      </c>
      <c r="BZ6" s="35">
        <f t="shared" si="8"/>
        <v>57.31</v>
      </c>
      <c r="CA6" s="34" t="str">
        <f>IF(CA7="","",IF(CA7="-","【-】","【"&amp;SUBSTITUTE(TEXT(CA7,"#,##0.00"),"-","△")&amp;"】"))</f>
        <v>【59.59】</v>
      </c>
      <c r="CB6" s="35">
        <f>IF(CB7="",NA(),CB7)</f>
        <v>402.14</v>
      </c>
      <c r="CC6" s="35">
        <f t="shared" ref="CC6:CK6" si="9">IF(CC7="",NA(),CC7)</f>
        <v>424.66</v>
      </c>
      <c r="CD6" s="35">
        <f t="shared" si="9"/>
        <v>426.95</v>
      </c>
      <c r="CE6" s="35">
        <f t="shared" si="9"/>
        <v>449.85</v>
      </c>
      <c r="CF6" s="35">
        <f t="shared" si="9"/>
        <v>494.38</v>
      </c>
      <c r="CG6" s="35">
        <f t="shared" si="9"/>
        <v>357.49</v>
      </c>
      <c r="CH6" s="35">
        <f t="shared" si="9"/>
        <v>283.17</v>
      </c>
      <c r="CI6" s="35">
        <f t="shared" si="9"/>
        <v>263.76</v>
      </c>
      <c r="CJ6" s="35">
        <f t="shared" si="9"/>
        <v>274.35000000000002</v>
      </c>
      <c r="CK6" s="35">
        <f t="shared" si="9"/>
        <v>273.52</v>
      </c>
      <c r="CL6" s="34" t="str">
        <f>IF(CL7="","",IF(CL7="-","【-】","【"&amp;SUBSTITUTE(TEXT(CL7,"#,##0.00"),"-","△")&amp;"】"))</f>
        <v>【257.86】</v>
      </c>
      <c r="CM6" s="35">
        <f>IF(CM7="",NA(),CM7)</f>
        <v>37.79</v>
      </c>
      <c r="CN6" s="35">
        <f t="shared" ref="CN6:CV6" si="10">IF(CN7="",NA(),CN7)</f>
        <v>36.93</v>
      </c>
      <c r="CO6" s="35">
        <f t="shared" si="10"/>
        <v>36.93</v>
      </c>
      <c r="CP6" s="35">
        <f t="shared" si="10"/>
        <v>36.93</v>
      </c>
      <c r="CQ6" s="35">
        <f t="shared" si="10"/>
        <v>36.93</v>
      </c>
      <c r="CR6" s="35">
        <f t="shared" si="10"/>
        <v>44.69</v>
      </c>
      <c r="CS6" s="35">
        <f t="shared" si="10"/>
        <v>60.65</v>
      </c>
      <c r="CT6" s="35">
        <f t="shared" si="10"/>
        <v>51.75</v>
      </c>
      <c r="CU6" s="35">
        <f t="shared" si="10"/>
        <v>50.68</v>
      </c>
      <c r="CV6" s="35">
        <f t="shared" si="10"/>
        <v>50.14</v>
      </c>
      <c r="CW6" s="34" t="str">
        <f>IF(CW7="","",IF(CW7="-","【-】","【"&amp;SUBSTITUTE(TEXT(CW7,"#,##0.00"),"-","△")&amp;"】"))</f>
        <v>【51.30】</v>
      </c>
      <c r="CX6" s="35">
        <f>IF(CX7="",NA(),CX7)</f>
        <v>91.2</v>
      </c>
      <c r="CY6" s="35">
        <f t="shared" ref="CY6:DG6" si="11">IF(CY7="",NA(),CY7)</f>
        <v>89.82</v>
      </c>
      <c r="CZ6" s="35">
        <f t="shared" si="11"/>
        <v>90.2</v>
      </c>
      <c r="DA6" s="35">
        <f t="shared" si="11"/>
        <v>90.91</v>
      </c>
      <c r="DB6" s="35">
        <f t="shared" si="11"/>
        <v>92.05</v>
      </c>
      <c r="DC6" s="35">
        <f t="shared" si="11"/>
        <v>69.67</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124222</v>
      </c>
      <c r="D7" s="37">
        <v>47</v>
      </c>
      <c r="E7" s="37">
        <v>17</v>
      </c>
      <c r="F7" s="37">
        <v>5</v>
      </c>
      <c r="G7" s="37">
        <v>0</v>
      </c>
      <c r="H7" s="37" t="s">
        <v>98</v>
      </c>
      <c r="I7" s="37" t="s">
        <v>99</v>
      </c>
      <c r="J7" s="37" t="s">
        <v>100</v>
      </c>
      <c r="K7" s="37" t="s">
        <v>101</v>
      </c>
      <c r="L7" s="37" t="s">
        <v>102</v>
      </c>
      <c r="M7" s="37" t="s">
        <v>103</v>
      </c>
      <c r="N7" s="38" t="s">
        <v>104</v>
      </c>
      <c r="O7" s="38" t="s">
        <v>105</v>
      </c>
      <c r="P7" s="38">
        <v>6.86</v>
      </c>
      <c r="Q7" s="38">
        <v>100</v>
      </c>
      <c r="R7" s="38">
        <v>3850</v>
      </c>
      <c r="S7" s="38">
        <v>6964</v>
      </c>
      <c r="T7" s="38">
        <v>35.590000000000003</v>
      </c>
      <c r="U7" s="38">
        <v>195.67</v>
      </c>
      <c r="V7" s="38">
        <v>478</v>
      </c>
      <c r="W7" s="38">
        <v>0.32</v>
      </c>
      <c r="X7" s="38">
        <v>1493.75</v>
      </c>
      <c r="Y7" s="38">
        <v>58.98</v>
      </c>
      <c r="Z7" s="38">
        <v>57.04</v>
      </c>
      <c r="AA7" s="38">
        <v>57.09</v>
      </c>
      <c r="AB7" s="38">
        <v>56.61</v>
      </c>
      <c r="AC7" s="38">
        <v>56.84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3027.44</v>
      </c>
      <c r="BG7" s="38">
        <v>1309.1199999999999</v>
      </c>
      <c r="BH7" s="38">
        <v>2286.9299999999998</v>
      </c>
      <c r="BI7" s="38">
        <v>2112.34</v>
      </c>
      <c r="BJ7" s="38">
        <v>1972.12</v>
      </c>
      <c r="BK7" s="38">
        <v>979.89</v>
      </c>
      <c r="BL7" s="38">
        <v>974.93</v>
      </c>
      <c r="BM7" s="38">
        <v>855.8</v>
      </c>
      <c r="BN7" s="38">
        <v>789.46</v>
      </c>
      <c r="BO7" s="38">
        <v>826.83</v>
      </c>
      <c r="BP7" s="38">
        <v>765.47</v>
      </c>
      <c r="BQ7" s="38">
        <v>39.229999999999997</v>
      </c>
      <c r="BR7" s="38">
        <v>39.01</v>
      </c>
      <c r="BS7" s="38">
        <v>36.61</v>
      </c>
      <c r="BT7" s="38">
        <v>36.79</v>
      </c>
      <c r="BU7" s="38">
        <v>35.090000000000003</v>
      </c>
      <c r="BV7" s="38">
        <v>41.34</v>
      </c>
      <c r="BW7" s="38">
        <v>55.32</v>
      </c>
      <c r="BX7" s="38">
        <v>59.8</v>
      </c>
      <c r="BY7" s="38">
        <v>57.77</v>
      </c>
      <c r="BZ7" s="38">
        <v>57.31</v>
      </c>
      <c r="CA7" s="38">
        <v>59.59</v>
      </c>
      <c r="CB7" s="38">
        <v>402.14</v>
      </c>
      <c r="CC7" s="38">
        <v>424.66</v>
      </c>
      <c r="CD7" s="38">
        <v>426.95</v>
      </c>
      <c r="CE7" s="38">
        <v>449.85</v>
      </c>
      <c r="CF7" s="38">
        <v>494.38</v>
      </c>
      <c r="CG7" s="38">
        <v>357.49</v>
      </c>
      <c r="CH7" s="38">
        <v>283.17</v>
      </c>
      <c r="CI7" s="38">
        <v>263.76</v>
      </c>
      <c r="CJ7" s="38">
        <v>274.35000000000002</v>
      </c>
      <c r="CK7" s="38">
        <v>273.52</v>
      </c>
      <c r="CL7" s="38">
        <v>257.86</v>
      </c>
      <c r="CM7" s="38">
        <v>37.79</v>
      </c>
      <c r="CN7" s="38">
        <v>36.93</v>
      </c>
      <c r="CO7" s="38">
        <v>36.93</v>
      </c>
      <c r="CP7" s="38">
        <v>36.93</v>
      </c>
      <c r="CQ7" s="38">
        <v>36.93</v>
      </c>
      <c r="CR7" s="38">
        <v>44.69</v>
      </c>
      <c r="CS7" s="38">
        <v>60.65</v>
      </c>
      <c r="CT7" s="38">
        <v>51.75</v>
      </c>
      <c r="CU7" s="38">
        <v>50.68</v>
      </c>
      <c r="CV7" s="38">
        <v>50.14</v>
      </c>
      <c r="CW7" s="38">
        <v>51.3</v>
      </c>
      <c r="CX7" s="38">
        <v>91.2</v>
      </c>
      <c r="CY7" s="38">
        <v>89.82</v>
      </c>
      <c r="CZ7" s="38">
        <v>90.2</v>
      </c>
      <c r="DA7" s="38">
        <v>90.91</v>
      </c>
      <c r="DB7" s="38">
        <v>92.05</v>
      </c>
      <c r="DC7" s="38">
        <v>69.67</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113</v>
      </c>
      <c r="E13" t="s">
        <v>113</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2021-01-21T01:43:25Z</cp:lastPrinted>
  <dcterms:created xsi:type="dcterms:W3CDTF">2020-12-04T03:03:09Z</dcterms:created>
  <dcterms:modified xsi:type="dcterms:W3CDTF">2021-02-20T07:40:59Z</dcterms:modified>
  <cp:category/>
</cp:coreProperties>
</file>