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1 公共\"/>
    </mc:Choice>
  </mc:AlternateContent>
  <workbookProtection workbookAlgorithmName="SHA-512" workbookHashValue="0eRqh/kSSz6x6Lpk7C/YqguS5jUqoufpR2yPjYgmcH6RYKYY4ePc/aSRrUiJ9bDU1W1oCWuYzBS2qRw9Ro2HWg==" workbookSaltValue="O3vYnNBKU9VCiJdEWYsAT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alcChain>
</file>

<file path=xl/sharedStrings.xml><?xml version="1.0" encoding="utf-8"?>
<sst xmlns="http://schemas.openxmlformats.org/spreadsheetml/2006/main" count="249" uniqueCount="119">
  <si>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</si>
  <si>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</si>
  <si>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</si>
  <si>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</si>
  <si>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</si>
  <si>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</si>
  <si>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</si>
  <si>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</si>
  <si>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</si>
  <si>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</si>
  <si>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</si>
  <si>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</si>
  <si>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</si>
  <si>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</si>
  <si>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</si>
  <si>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</si>
  <si>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</si>
  <si>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</si>
  <si>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</si>
  <si>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</si>
  <si>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</si>
  <si>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</si>
  <si>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</si>
  <si>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</si>
  <si>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</si>
  <si>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</si>
  <si>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</si>
  <si>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</si>
  <si>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</si>
  <si>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</si>
  <si>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</si>
  <si>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</si>
  <si>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</si>
  <si>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</si>
  <si>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</si>
  <si>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</si>
  <si>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</si>
  <si>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</si>
  <si>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</si>
  <si>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</si>
  <si>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</si>
  <si>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</si>
  <si>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</si>
  <si>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</si>
  <si>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</si>
  <si>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</si>
  <si>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</si>
  <si>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</si>
  <si>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</si>
  <si>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</si>
  <si>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</si>
  <si>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</si>
  <si>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</si>
  <si>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</si>
  <si>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</si>
  <si>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</si>
  <si>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</si>
  <si>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</si>
  <si>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</si>
  <si>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</si>
  <si>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</si>
  <si>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</si>
  <si>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</si>
  <si>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</si>
  <si>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</si>
  <si>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</si>
  <si>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</si>
  <si>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</si>
  <si>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</si>
  <si>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</si>
  <si>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</si>
  <si>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</si>
  <si>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</si>
  <si>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</si>
  <si>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</si>
  <si>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</si>
  <si>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</si>
  <si>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</si>
  <si>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</si>
  <si>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</si>
  <si>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</si>
  <si>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</si>
  <si>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</si>
  <si>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</si>
  <si>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</si>
  <si>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</si>
  <si>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</si>
  <si>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</si>
  <si>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</si>
  <si>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</si>
  <si>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</si>
  <si>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</si>
  <si>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</si>
  <si>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</si>
  <si>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</si>
  <si>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</si>
  <si>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</si>
  <si>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</si>
  <si>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長生村</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</si>
  <si>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</si>
  <si>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</si>
  <si>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</si>
  <si>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</si>
  <si>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</si>
  <si>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</si>
  <si>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</si>
  <si>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</si>
  <si>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</si>
  <si>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</si>
  <si>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</si>
  <si>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</si>
  <si>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</si>
  <si>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</si>
  <si>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</si>
  <si>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</si>
  <si>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</si>
  <si>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使用水量については、人口減少、節水型社会への移行等により減少傾向にあり、今後もその傾向が続くものと想定されます。また、費用については、施設の修繕や機械設備の交換、企業債償還金についても令和5年度まで高水準で続く見込みとなっておりますが、最近頻発している機械設備の故障または今後想定される管渠等の老朽化対策が図れるよう企業会計への移行、使用料見直し検討に取り組み改善を目指すが、依然として一般会計からの繰入金（基準外繰入）に頼らざるをえない状況にあります。他には施設整備の選択と集中、工事コストの縮減、事業規模の縮小や事業内容の精査を行い、関連施設等の適切な維持管理に努めるほか、更新等については状況に応じて時期の延伸やダウンサイジングなど、トータルコストの縮減に努めて行政サービス水準の低下を招かないように事業の安定的な運営に努めていきます。</t>
    <phoneticPr fontId="4"/>
  </si>
  <si>
    <t>終末処理場（長生浄化センター）は、平成9年の供用開始より22年が経過し、機械設備等の老朽化と地域特性の塩害による腐食が発生しています。このため村では長寿命化計画を策定し、施設の重要度別に修繕計画を策定し平成27年度から平成31年度までの5ヵ年をかけて改築・更新工事を実施しています。また、令和2年度よりストックマネジメント計画を策定し、引き続き機械設備等、老朽化した設備の修繕を計画的に進めていきます。なお、管渠についてはマンホールポンプ場の水中ポンプが絶縁不良を起こし機能低下を招く事象が頻発しているところから順次交換工事を実施していき、今後老朽化する管渠について計画的な整備を進めていきます。</t>
    <phoneticPr fontId="4"/>
  </si>
  <si>
    <t>本村の下水道事業は整備の未だ途中で、過去に面整備を推進するために短期間に多額の事業費をかけたため企業債残高が高い状況にあり企業債償還金が経営を圧迫する大きな要因となっています。
集計方法をH28年度に下水道事業を公共下水道事業と特定環境保全公共下水道に分けたため数値は各々の按分数値となっています。
①収益的収支比率
事業計画に沿って管渠建設工事等を実施中であり、地方債償還金の支出を使用料等の収入で賄えてないため低水準になっています。
④企業債残高対事業規模比率
事業計画に沿って区域拡大をしており管渠建設工事を実施していることから、新たな企業債が増加しているため類似団体に比べ高い値を示しています。
⑤経費回収率
汚水処理費が増加しており、使用料で賄うべき費用が賄えておらず、類似団体と比して低い値となっています。
⑥汚水処理原価
有収水量は増加しているが、修繕料など維持管理等の汚水処理費が増加しているため類似団体に比べ高い値となっています。
⑦施設利用率
施設利用率は水洗化率の向上に伴い増加傾向にありますが、最大水量に対応できるよう整備されていることから６割程度で推移しています。
⑧水洗化率
近年は増加傾向であり、今後も加入促進を図り引き続き水洗化率向上の取組を進めます。</t>
    <rPh sb="241" eb="243">
      <t>クイキ</t>
    </rPh>
    <rPh sb="243" eb="245">
      <t>カクダイ</t>
    </rPh>
    <rPh sb="268" eb="269">
      <t>アラ</t>
    </rPh>
    <rPh sb="271" eb="273">
      <t>キギョウ</t>
    </rPh>
    <rPh sb="273" eb="274">
      <t>サイ</t>
    </rPh>
    <rPh sb="275" eb="277">
      <t>ゾウカ</t>
    </rPh>
    <rPh sb="309" eb="311">
      <t>オスイ</t>
    </rPh>
    <rPh sb="311" eb="313">
      <t>ショリ</t>
    </rPh>
    <rPh sb="313" eb="314">
      <t>ヒ</t>
    </rPh>
    <rPh sb="315" eb="317">
      <t>ゾウカ</t>
    </rPh>
    <rPh sb="390" eb="391">
      <t>トウ</t>
    </rPh>
    <rPh sb="392" eb="394">
      <t>オスイ</t>
    </rPh>
    <rPh sb="394" eb="396">
      <t>ショリ</t>
    </rPh>
    <rPh sb="396" eb="397">
      <t>ヒ</t>
    </rPh>
    <rPh sb="398" eb="400">
      <t>ゾウカ</t>
    </rPh>
    <rPh sb="502" eb="504">
      <t>キンネン</t>
    </rPh>
    <rPh sb="505" eb="507">
      <t>ゾウカ</t>
    </rPh>
    <rPh sb="507" eb="509">
      <t>ケイコウ</t>
    </rPh>
    <rPh sb="513" eb="515">
      <t>コンゴ</t>
    </rPh>
    <rPh sb="516" eb="518">
      <t>カニュウ</t>
    </rPh>
    <rPh sb="518" eb="520">
      <t>ソクシン</t>
    </rPh>
    <rPh sb="521" eb="522">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</si>
</sst>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24A9-4E51-AC10-B1F738D3FB2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c:v>
                </c:pt>
                <c:pt idx="2">
                  <c:v>0.13</c:v>
                </c:pt>
                <c:pt idx="3">
                  <c:v>0.12</c:v>
                </c:pt>
                <c:pt idx="4">
                  <c:v>0.1</c:v>
                </c:pt>
              </c:numCache>
            </c:numRef>
          </c:val>
          <c:smooth val="0"/>
          <c:extLst>
            <c:ext xmlns:c16="http://schemas.microsoft.com/office/drawing/2014/chart" uri="{C3380CC4-5D6E-409C-BE32-E72D297353CC}">
              <c16:uniqueId val="{00000001-24A9-4E51-AC10-B1F738D3FB2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57.11</c:v>
                </c:pt>
                <c:pt idx="2">
                  <c:v>59.86</c:v>
                </c:pt>
                <c:pt idx="3">
                  <c:v>64.8</c:v>
                </c:pt>
                <c:pt idx="4">
                  <c:v>66.39</c:v>
                </c:pt>
              </c:numCache>
            </c:numRef>
          </c:val>
          <c:extLst>
            <c:ext xmlns:c16="http://schemas.microsoft.com/office/drawing/2014/chart" uri="{C3380CC4-5D6E-409C-BE32-E72D297353CC}">
              <c16:uniqueId val="{00000000-A57C-4CBA-903C-799B34BBC44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49.25</c:v>
                </c:pt>
                <c:pt idx="2">
                  <c:v>50.24</c:v>
                </c:pt>
                <c:pt idx="3">
                  <c:v>49.68</c:v>
                </c:pt>
                <c:pt idx="4">
                  <c:v>49.27</c:v>
                </c:pt>
              </c:numCache>
            </c:numRef>
          </c:val>
          <c:smooth val="0"/>
          <c:extLst>
            <c:ext xmlns:c16="http://schemas.microsoft.com/office/drawing/2014/chart" uri="{C3380CC4-5D6E-409C-BE32-E72D297353CC}">
              <c16:uniqueId val="{00000001-A57C-4CBA-903C-799B34BBC44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77.63</c:v>
                </c:pt>
                <c:pt idx="2">
                  <c:v>80.67</c:v>
                </c:pt>
                <c:pt idx="3">
                  <c:v>80.37</c:v>
                </c:pt>
                <c:pt idx="4">
                  <c:v>80.819999999999993</c:v>
                </c:pt>
              </c:numCache>
            </c:numRef>
          </c:val>
          <c:extLst>
            <c:ext xmlns:c16="http://schemas.microsoft.com/office/drawing/2014/chart" uri="{C3380CC4-5D6E-409C-BE32-E72D297353CC}">
              <c16:uniqueId val="{00000000-CB33-402C-88BF-5A5E9E8989C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84.12</c:v>
                </c:pt>
                <c:pt idx="2">
                  <c:v>84.17</c:v>
                </c:pt>
                <c:pt idx="3">
                  <c:v>83.35</c:v>
                </c:pt>
                <c:pt idx="4">
                  <c:v>83.16</c:v>
                </c:pt>
              </c:numCache>
            </c:numRef>
          </c:val>
          <c:smooth val="0"/>
          <c:extLst>
            <c:ext xmlns:c16="http://schemas.microsoft.com/office/drawing/2014/chart" uri="{C3380CC4-5D6E-409C-BE32-E72D297353CC}">
              <c16:uniqueId val="{00000001-CB33-402C-88BF-5A5E9E8989C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39.46</c:v>
                </c:pt>
                <c:pt idx="2">
                  <c:v>38.25</c:v>
                </c:pt>
                <c:pt idx="3">
                  <c:v>36.58</c:v>
                </c:pt>
                <c:pt idx="4">
                  <c:v>36.090000000000003</c:v>
                </c:pt>
              </c:numCache>
            </c:numRef>
          </c:val>
          <c:extLst>
            <c:ext xmlns:c16="http://schemas.microsoft.com/office/drawing/2014/chart" uri="{C3380CC4-5D6E-409C-BE32-E72D297353CC}">
              <c16:uniqueId val="{00000000-4183-455A-B2D6-45926FD3559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183-455A-B2D6-45926FD3559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26E-45E3-9AE7-7CE759D5238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26E-45E3-9AE7-7CE759D5238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1E3-4E76-81F6-243D83B1164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1E3-4E76-81F6-243D83B1164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30F-4C36-A72E-5EA38AFFB97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0F-4C36-A72E-5EA38AFFB97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FE7-41B6-A51D-734F305EDF8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FE7-41B6-A51D-734F305EDF8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5595.71</c:v>
                </c:pt>
                <c:pt idx="2">
                  <c:v>5367.07</c:v>
                </c:pt>
                <c:pt idx="3">
                  <c:v>5661.68</c:v>
                </c:pt>
                <c:pt idx="4">
                  <c:v>6021.97</c:v>
                </c:pt>
              </c:numCache>
            </c:numRef>
          </c:val>
          <c:extLst>
            <c:ext xmlns:c16="http://schemas.microsoft.com/office/drawing/2014/chart" uri="{C3380CC4-5D6E-409C-BE32-E72D297353CC}">
              <c16:uniqueId val="{00000000-70DE-442A-8CD3-2F49B19068C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1047.6500000000001</c:v>
                </c:pt>
                <c:pt idx="2">
                  <c:v>1124.26</c:v>
                </c:pt>
                <c:pt idx="3">
                  <c:v>1048.23</c:v>
                </c:pt>
                <c:pt idx="4">
                  <c:v>1130.42</c:v>
                </c:pt>
              </c:numCache>
            </c:numRef>
          </c:val>
          <c:smooth val="0"/>
          <c:extLst>
            <c:ext xmlns:c16="http://schemas.microsoft.com/office/drawing/2014/chart" uri="{C3380CC4-5D6E-409C-BE32-E72D297353CC}">
              <c16:uniqueId val="{00000001-70DE-442A-8CD3-2F49B19068C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23.44</c:v>
                </c:pt>
                <c:pt idx="2">
                  <c:v>22.59</c:v>
                </c:pt>
                <c:pt idx="3">
                  <c:v>21.98</c:v>
                </c:pt>
                <c:pt idx="4">
                  <c:v>20.49</c:v>
                </c:pt>
              </c:numCache>
            </c:numRef>
          </c:val>
          <c:extLst>
            <c:ext xmlns:c16="http://schemas.microsoft.com/office/drawing/2014/chart" uri="{C3380CC4-5D6E-409C-BE32-E72D297353CC}">
              <c16:uniqueId val="{00000000-2982-4102-B3BC-BA46C29B6C6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74.040000000000006</c:v>
                </c:pt>
                <c:pt idx="2">
                  <c:v>80.58</c:v>
                </c:pt>
                <c:pt idx="3">
                  <c:v>78.92</c:v>
                </c:pt>
                <c:pt idx="4">
                  <c:v>74.17</c:v>
                </c:pt>
              </c:numCache>
            </c:numRef>
          </c:val>
          <c:smooth val="0"/>
          <c:extLst>
            <c:ext xmlns:c16="http://schemas.microsoft.com/office/drawing/2014/chart" uri="{C3380CC4-5D6E-409C-BE32-E72D297353CC}">
              <c16:uniqueId val="{00000001-2982-4102-B3BC-BA46C29B6C6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696.97</c:v>
                </c:pt>
                <c:pt idx="2">
                  <c:v>724.12</c:v>
                </c:pt>
                <c:pt idx="3">
                  <c:v>741.62</c:v>
                </c:pt>
                <c:pt idx="4">
                  <c:v>782.75</c:v>
                </c:pt>
              </c:numCache>
            </c:numRef>
          </c:val>
          <c:extLst>
            <c:ext xmlns:c16="http://schemas.microsoft.com/office/drawing/2014/chart" uri="{C3380CC4-5D6E-409C-BE32-E72D297353CC}">
              <c16:uniqueId val="{00000000-032F-4CE3-BF83-9199E381059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235.61</c:v>
                </c:pt>
                <c:pt idx="2">
                  <c:v>216.21</c:v>
                </c:pt>
                <c:pt idx="3">
                  <c:v>220.31</c:v>
                </c:pt>
                <c:pt idx="4">
                  <c:v>230.95</c:v>
                </c:pt>
              </c:numCache>
            </c:numRef>
          </c:val>
          <c:smooth val="0"/>
          <c:extLst>
            <c:ext xmlns:c16="http://schemas.microsoft.com/office/drawing/2014/chart" uri="{C3380CC4-5D6E-409C-BE32-E72D297353CC}">
              <c16:uniqueId val="{00000001-032F-4CE3-BF83-9199E381059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千葉県　長生村</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Cd2</v>
      </c>
      <c r="X8" s="49"/>
      <c r="Y8" s="49"/>
      <c r="Z8" s="49"/>
      <c r="AA8" s="49"/>
      <c r="AB8" s="49"/>
      <c r="AC8" s="49"/>
      <c r="AD8" s="50" t="str">
        <f>データ!$M$6</f>
        <v>非設置</v>
      </c>
      <c r="AE8" s="50"/>
      <c r="AF8" s="50"/>
      <c r="AG8" s="50"/>
      <c r="AH8" s="50"/>
      <c r="AI8" s="50"/>
      <c r="AJ8" s="50"/>
      <c r="AK8" s="3"/>
      <c r="AL8" s="51">
        <f>データ!S6</f>
        <v>14133</v>
      </c>
      <c r="AM8" s="51"/>
      <c r="AN8" s="51"/>
      <c r="AO8" s="51"/>
      <c r="AP8" s="51"/>
      <c r="AQ8" s="51"/>
      <c r="AR8" s="51"/>
      <c r="AS8" s="51"/>
      <c r="AT8" s="46">
        <f>データ!T6</f>
        <v>28.25</v>
      </c>
      <c r="AU8" s="46"/>
      <c r="AV8" s="46"/>
      <c r="AW8" s="46"/>
      <c r="AX8" s="46"/>
      <c r="AY8" s="46"/>
      <c r="AZ8" s="46"/>
      <c r="BA8" s="46"/>
      <c r="BB8" s="46">
        <f>データ!U6</f>
        <v>500.28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31.5</v>
      </c>
      <c r="Q10" s="46"/>
      <c r="R10" s="46"/>
      <c r="S10" s="46"/>
      <c r="T10" s="46"/>
      <c r="U10" s="46"/>
      <c r="V10" s="46"/>
      <c r="W10" s="46">
        <f>データ!Q6</f>
        <v>53.85</v>
      </c>
      <c r="X10" s="46"/>
      <c r="Y10" s="46"/>
      <c r="Z10" s="46"/>
      <c r="AA10" s="46"/>
      <c r="AB10" s="46"/>
      <c r="AC10" s="46"/>
      <c r="AD10" s="51">
        <f>データ!R6</f>
        <v>2420</v>
      </c>
      <c r="AE10" s="51"/>
      <c r="AF10" s="51"/>
      <c r="AG10" s="51"/>
      <c r="AH10" s="51"/>
      <c r="AI10" s="51"/>
      <c r="AJ10" s="51"/>
      <c r="AK10" s="2"/>
      <c r="AL10" s="51">
        <f>データ!V6</f>
        <v>4421</v>
      </c>
      <c r="AM10" s="51"/>
      <c r="AN10" s="51"/>
      <c r="AO10" s="51"/>
      <c r="AP10" s="51"/>
      <c r="AQ10" s="51"/>
      <c r="AR10" s="51"/>
      <c r="AS10" s="51"/>
      <c r="AT10" s="46">
        <f>データ!W6</f>
        <v>2.4</v>
      </c>
      <c r="AU10" s="46"/>
      <c r="AV10" s="46"/>
      <c r="AW10" s="46"/>
      <c r="AX10" s="46"/>
      <c r="AY10" s="46"/>
      <c r="AZ10" s="46"/>
      <c r="BA10" s="46"/>
      <c r="BB10" s="46">
        <f>データ!X6</f>
        <v>1842.08</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44</v>
      </c>
      <c r="N86" s="26" t="s">
        <v>43</v>
      </c>
      <c r="O86" s="26" t="str">
        <f>データ!EO6</f>
        <v>【0.22】</v>
      </c>
    </row>
  </sheetData>
  <sheetProtection algorithmName="SHA-512" hashValue="9t9ajzjYslUKm8JxfVx88R4rzT5rOGctRfJiahZQ6PU7rv9eSyui1M02r+FTWxm6Y/jct7LyF/5QYPuXJ8Kf8g==" saltValue="OWnfbBnjb+L99ByfLe9j7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124231</v>
      </c>
      <c r="D6" s="33">
        <f t="shared" si="3"/>
        <v>47</v>
      </c>
      <c r="E6" s="33">
        <f t="shared" si="3"/>
        <v>17</v>
      </c>
      <c r="F6" s="33">
        <f t="shared" si="3"/>
        <v>1</v>
      </c>
      <c r="G6" s="33">
        <f t="shared" si="3"/>
        <v>0</v>
      </c>
      <c r="H6" s="33" t="str">
        <f t="shared" si="3"/>
        <v>千葉県　長生村</v>
      </c>
      <c r="I6" s="33" t="str">
        <f t="shared" si="3"/>
        <v>法非適用</v>
      </c>
      <c r="J6" s="33" t="str">
        <f t="shared" si="3"/>
        <v>下水道事業</v>
      </c>
      <c r="K6" s="33" t="str">
        <f t="shared" si="3"/>
        <v>公共下水道</v>
      </c>
      <c r="L6" s="33" t="str">
        <f t="shared" si="3"/>
        <v>Cd2</v>
      </c>
      <c r="M6" s="33" t="str">
        <f t="shared" si="3"/>
        <v>非設置</v>
      </c>
      <c r="N6" s="34" t="str">
        <f t="shared" si="3"/>
        <v>-</v>
      </c>
      <c r="O6" s="34" t="str">
        <f t="shared" si="3"/>
        <v>該当数値なし</v>
      </c>
      <c r="P6" s="34">
        <f t="shared" si="3"/>
        <v>31.5</v>
      </c>
      <c r="Q6" s="34">
        <f t="shared" si="3"/>
        <v>53.85</v>
      </c>
      <c r="R6" s="34">
        <f t="shared" si="3"/>
        <v>2420</v>
      </c>
      <c r="S6" s="34">
        <f t="shared" si="3"/>
        <v>14133</v>
      </c>
      <c r="T6" s="34">
        <f t="shared" si="3"/>
        <v>28.25</v>
      </c>
      <c r="U6" s="34">
        <f t="shared" si="3"/>
        <v>500.28</v>
      </c>
      <c r="V6" s="34">
        <f t="shared" si="3"/>
        <v>4421</v>
      </c>
      <c r="W6" s="34">
        <f t="shared" si="3"/>
        <v>2.4</v>
      </c>
      <c r="X6" s="34">
        <f t="shared" si="3"/>
        <v>1842.08</v>
      </c>
      <c r="Y6" s="35" t="str">
        <f>IF(Y7="",NA(),Y7)</f>
        <v>-</v>
      </c>
      <c r="Z6" s="35">
        <f t="shared" ref="Z6:AH6" si="4">IF(Z7="",NA(),Z7)</f>
        <v>39.46</v>
      </c>
      <c r="AA6" s="35">
        <f t="shared" si="4"/>
        <v>38.25</v>
      </c>
      <c r="AB6" s="35">
        <f t="shared" si="4"/>
        <v>36.58</v>
      </c>
      <c r="AC6" s="35">
        <f t="shared" si="4"/>
        <v>36.090000000000003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t="str">
        <f>IF(BF7="",NA(),BF7)</f>
        <v>-</v>
      </c>
      <c r="BG6" s="35">
        <f t="shared" ref="BG6:BO6" si="7">IF(BG7="",NA(),BG7)</f>
        <v>5595.71</v>
      </c>
      <c r="BH6" s="35">
        <f t="shared" si="7"/>
        <v>5367.07</v>
      </c>
      <c r="BI6" s="35">
        <f t="shared" si="7"/>
        <v>5661.68</v>
      </c>
      <c r="BJ6" s="35">
        <f t="shared" si="7"/>
        <v>6021.97</v>
      </c>
      <c r="BK6" s="35" t="str">
        <f t="shared" si="7"/>
        <v>-</v>
      </c>
      <c r="BL6" s="35">
        <f t="shared" si="7"/>
        <v>1047.6500000000001</v>
      </c>
      <c r="BM6" s="35">
        <f t="shared" si="7"/>
        <v>1124.26</v>
      </c>
      <c r="BN6" s="35">
        <f t="shared" si="7"/>
        <v>1048.23</v>
      </c>
      <c r="BO6" s="35">
        <f t="shared" si="7"/>
        <v>1130.42</v>
      </c>
      <c r="BP6" s="34" t="str">
        <f>IF(BP7="","",IF(BP7="-","【-】","【"&amp;SUBSTITUTE(TEXT(BP7,"#,##0.00"),"-","△")&amp;"】"))</f>
        <v>【682.51】</v>
      </c>
      <c r="BQ6" s="35" t="str">
        <f>IF(BQ7="",NA(),BQ7)</f>
        <v>-</v>
      </c>
      <c r="BR6" s="35">
        <f t="shared" ref="BR6:BZ6" si="8">IF(BR7="",NA(),BR7)</f>
        <v>23.44</v>
      </c>
      <c r="BS6" s="35">
        <f t="shared" si="8"/>
        <v>22.59</v>
      </c>
      <c r="BT6" s="35">
        <f t="shared" si="8"/>
        <v>21.98</v>
      </c>
      <c r="BU6" s="35">
        <f t="shared" si="8"/>
        <v>20.49</v>
      </c>
      <c r="BV6" s="35" t="str">
        <f t="shared" si="8"/>
        <v>-</v>
      </c>
      <c r="BW6" s="35">
        <f t="shared" si="8"/>
        <v>74.040000000000006</v>
      </c>
      <c r="BX6" s="35">
        <f t="shared" si="8"/>
        <v>80.58</v>
      </c>
      <c r="BY6" s="35">
        <f t="shared" si="8"/>
        <v>78.92</v>
      </c>
      <c r="BZ6" s="35">
        <f t="shared" si="8"/>
        <v>74.17</v>
      </c>
      <c r="CA6" s="34" t="str">
        <f>IF(CA7="","",IF(CA7="-","【-】","【"&amp;SUBSTITUTE(TEXT(CA7,"#,##0.00"),"-","△")&amp;"】"))</f>
        <v>【100.34】</v>
      </c>
      <c r="CB6" s="35" t="str">
        <f>IF(CB7="",NA(),CB7)</f>
        <v>-</v>
      </c>
      <c r="CC6" s="35">
        <f t="shared" ref="CC6:CK6" si="9">IF(CC7="",NA(),CC7)</f>
        <v>696.97</v>
      </c>
      <c r="CD6" s="35">
        <f t="shared" si="9"/>
        <v>724.12</v>
      </c>
      <c r="CE6" s="35">
        <f t="shared" si="9"/>
        <v>741.62</v>
      </c>
      <c r="CF6" s="35">
        <f t="shared" si="9"/>
        <v>782.75</v>
      </c>
      <c r="CG6" s="35" t="str">
        <f t="shared" si="9"/>
        <v>-</v>
      </c>
      <c r="CH6" s="35">
        <f t="shared" si="9"/>
        <v>235.61</v>
      </c>
      <c r="CI6" s="35">
        <f t="shared" si="9"/>
        <v>216.21</v>
      </c>
      <c r="CJ6" s="35">
        <f t="shared" si="9"/>
        <v>220.31</v>
      </c>
      <c r="CK6" s="35">
        <f t="shared" si="9"/>
        <v>230.95</v>
      </c>
      <c r="CL6" s="34" t="str">
        <f>IF(CL7="","",IF(CL7="-","【-】","【"&amp;SUBSTITUTE(TEXT(CL7,"#,##0.00"),"-","△")&amp;"】"))</f>
        <v>【136.15】</v>
      </c>
      <c r="CM6" s="35" t="str">
        <f>IF(CM7="",NA(),CM7)</f>
        <v>-</v>
      </c>
      <c r="CN6" s="35">
        <f t="shared" ref="CN6:CV6" si="10">IF(CN7="",NA(),CN7)</f>
        <v>57.11</v>
      </c>
      <c r="CO6" s="35">
        <f t="shared" si="10"/>
        <v>59.86</v>
      </c>
      <c r="CP6" s="35">
        <f t="shared" si="10"/>
        <v>64.8</v>
      </c>
      <c r="CQ6" s="35">
        <f t="shared" si="10"/>
        <v>66.39</v>
      </c>
      <c r="CR6" s="35" t="str">
        <f t="shared" si="10"/>
        <v>-</v>
      </c>
      <c r="CS6" s="35">
        <f t="shared" si="10"/>
        <v>49.25</v>
      </c>
      <c r="CT6" s="35">
        <f t="shared" si="10"/>
        <v>50.24</v>
      </c>
      <c r="CU6" s="35">
        <f t="shared" si="10"/>
        <v>49.68</v>
      </c>
      <c r="CV6" s="35">
        <f t="shared" si="10"/>
        <v>49.27</v>
      </c>
      <c r="CW6" s="34" t="str">
        <f>IF(CW7="","",IF(CW7="-","【-】","【"&amp;SUBSTITUTE(TEXT(CW7,"#,##0.00"),"-","△")&amp;"】"))</f>
        <v>【59.64】</v>
      </c>
      <c r="CX6" s="35" t="str">
        <f>IF(CX7="",NA(),CX7)</f>
        <v>-</v>
      </c>
      <c r="CY6" s="35">
        <f t="shared" ref="CY6:DG6" si="11">IF(CY7="",NA(),CY7)</f>
        <v>77.63</v>
      </c>
      <c r="CZ6" s="35">
        <f t="shared" si="11"/>
        <v>80.67</v>
      </c>
      <c r="DA6" s="35">
        <f t="shared" si="11"/>
        <v>80.37</v>
      </c>
      <c r="DB6" s="35">
        <f t="shared" si="11"/>
        <v>80.819999999999993</v>
      </c>
      <c r="DC6" s="35" t="str">
        <f t="shared" si="11"/>
        <v>-</v>
      </c>
      <c r="DD6" s="35">
        <f t="shared" si="11"/>
        <v>84.12</v>
      </c>
      <c r="DE6" s="35">
        <f t="shared" si="11"/>
        <v>84.17</v>
      </c>
      <c r="DF6" s="35">
        <f t="shared" si="11"/>
        <v>83.35</v>
      </c>
      <c r="DG6" s="35">
        <f t="shared" si="11"/>
        <v>83.16</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4">
        <f t="shared" ref="EF6:EN6" si="14">IF(EF7="",NA(),EF7)</f>
        <v>0</v>
      </c>
      <c r="EG6" s="34">
        <f t="shared" si="14"/>
        <v>0</v>
      </c>
      <c r="EH6" s="34">
        <f t="shared" si="14"/>
        <v>0</v>
      </c>
      <c r="EI6" s="34">
        <f t="shared" si="14"/>
        <v>0</v>
      </c>
      <c r="EJ6" s="35" t="str">
        <f t="shared" si="14"/>
        <v>-</v>
      </c>
      <c r="EK6" s="35">
        <f t="shared" si="14"/>
        <v>0.1</v>
      </c>
      <c r="EL6" s="35">
        <f t="shared" si="14"/>
        <v>0.13</v>
      </c>
      <c r="EM6" s="35">
        <f t="shared" si="14"/>
        <v>0.12</v>
      </c>
      <c r="EN6" s="35">
        <f t="shared" si="14"/>
        <v>0.1</v>
      </c>
      <c r="EO6" s="34" t="str">
        <f>IF(EO7="","",IF(EO7="-","【-】","【"&amp;SUBSTITUTE(TEXT(EO7,"#,##0.00"),"-","△")&amp;"】"))</f>
        <v>【0.22】</v>
      </c>
    </row>
    <row r="7" spans="1:145" s="36" customFormat="1" x14ac:dyDescent="0.15">
      <c r="A7" s="28"/>
      <c r="B7" s="37">
        <v>2019</v>
      </c>
      <c r="C7" s="37">
        <v>124231</v>
      </c>
      <c r="D7" s="37">
        <v>47</v>
      </c>
      <c r="E7" s="37">
        <v>17</v>
      </c>
      <c r="F7" s="37">
        <v>1</v>
      </c>
      <c r="G7" s="37">
        <v>0</v>
      </c>
      <c r="H7" s="37" t="s">
        <v>98</v>
      </c>
      <c r="I7" s="37" t="s">
        <v>99</v>
      </c>
      <c r="J7" s="37" t="s">
        <v>100</v>
      </c>
      <c r="K7" s="37" t="s">
        <v>101</v>
      </c>
      <c r="L7" s="37" t="s">
        <v>102</v>
      </c>
      <c r="M7" s="37" t="s">
        <v>103</v>
      </c>
      <c r="N7" s="38" t="s">
        <v>104</v>
      </c>
      <c r="O7" s="38" t="s">
        <v>105</v>
      </c>
      <c r="P7" s="38">
        <v>31.5</v>
      </c>
      <c r="Q7" s="38">
        <v>53.85</v>
      </c>
      <c r="R7" s="38">
        <v>2420</v>
      </c>
      <c r="S7" s="38">
        <v>14133</v>
      </c>
      <c r="T7" s="38">
        <v>28.25</v>
      </c>
      <c r="U7" s="38">
        <v>500.28</v>
      </c>
      <c r="V7" s="38">
        <v>4421</v>
      </c>
      <c r="W7" s="38">
        <v>2.4</v>
      </c>
      <c r="X7" s="38">
        <v>1842.08</v>
      </c>
      <c r="Y7" s="38" t="s">
        <v>104</v>
      </c>
      <c r="Z7" s="38">
        <v>39.46</v>
      </c>
      <c r="AA7" s="38">
        <v>38.25</v>
      </c>
      <c r="AB7" s="38">
        <v>36.58</v>
      </c>
      <c r="AC7" s="38">
        <v>36.090000000000003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t="s">
        <v>104</v>
      </c>
      <c r="BG7" s="38">
        <v>5595.71</v>
      </c>
      <c r="BH7" s="38">
        <v>5367.07</v>
      </c>
      <c r="BI7" s="38">
        <v>5661.68</v>
      </c>
      <c r="BJ7" s="38">
        <v>6021.97</v>
      </c>
      <c r="BK7" s="38" t="s">
        <v>104</v>
      </c>
      <c r="BL7" s="38">
        <v>1047.6500000000001</v>
      </c>
      <c r="BM7" s="38">
        <v>1124.26</v>
      </c>
      <c r="BN7" s="38">
        <v>1048.23</v>
      </c>
      <c r="BO7" s="38">
        <v>1130.42</v>
      </c>
      <c r="BP7" s="38">
        <v>682.51</v>
      </c>
      <c r="BQ7" s="38" t="s">
        <v>104</v>
      </c>
      <c r="BR7" s="38">
        <v>23.44</v>
      </c>
      <c r="BS7" s="38">
        <v>22.59</v>
      </c>
      <c r="BT7" s="38">
        <v>21.98</v>
      </c>
      <c r="BU7" s="38">
        <v>20.49</v>
      </c>
      <c r="BV7" s="38" t="s">
        <v>104</v>
      </c>
      <c r="BW7" s="38">
        <v>74.040000000000006</v>
      </c>
      <c r="BX7" s="38">
        <v>80.58</v>
      </c>
      <c r="BY7" s="38">
        <v>78.92</v>
      </c>
      <c r="BZ7" s="38">
        <v>74.17</v>
      </c>
      <c r="CA7" s="38">
        <v>100.34</v>
      </c>
      <c r="CB7" s="38" t="s">
        <v>104</v>
      </c>
      <c r="CC7" s="38">
        <v>696.97</v>
      </c>
      <c r="CD7" s="38">
        <v>724.12</v>
      </c>
      <c r="CE7" s="38">
        <v>741.62</v>
      </c>
      <c r="CF7" s="38">
        <v>782.75</v>
      </c>
      <c r="CG7" s="38" t="s">
        <v>104</v>
      </c>
      <c r="CH7" s="38">
        <v>235.61</v>
      </c>
      <c r="CI7" s="38">
        <v>216.21</v>
      </c>
      <c r="CJ7" s="38">
        <v>220.31</v>
      </c>
      <c r="CK7" s="38">
        <v>230.95</v>
      </c>
      <c r="CL7" s="38">
        <v>136.15</v>
      </c>
      <c r="CM7" s="38" t="s">
        <v>104</v>
      </c>
      <c r="CN7" s="38">
        <v>57.11</v>
      </c>
      <c r="CO7" s="38">
        <v>59.86</v>
      </c>
      <c r="CP7" s="38">
        <v>64.8</v>
      </c>
      <c r="CQ7" s="38">
        <v>66.39</v>
      </c>
      <c r="CR7" s="38" t="s">
        <v>104</v>
      </c>
      <c r="CS7" s="38">
        <v>49.25</v>
      </c>
      <c r="CT7" s="38">
        <v>50.24</v>
      </c>
      <c r="CU7" s="38">
        <v>49.68</v>
      </c>
      <c r="CV7" s="38">
        <v>49.27</v>
      </c>
      <c r="CW7" s="38">
        <v>59.64</v>
      </c>
      <c r="CX7" s="38" t="s">
        <v>104</v>
      </c>
      <c r="CY7" s="38">
        <v>77.63</v>
      </c>
      <c r="CZ7" s="38">
        <v>80.67</v>
      </c>
      <c r="DA7" s="38">
        <v>80.37</v>
      </c>
      <c r="DB7" s="38">
        <v>80.819999999999993</v>
      </c>
      <c r="DC7" s="38" t="s">
        <v>104</v>
      </c>
      <c r="DD7" s="38">
        <v>84.12</v>
      </c>
      <c r="DE7" s="38">
        <v>84.17</v>
      </c>
      <c r="DF7" s="38">
        <v>83.35</v>
      </c>
      <c r="DG7" s="38">
        <v>83.16</v>
      </c>
      <c r="DH7" s="38">
        <v>95.35</v>
      </c>
      <c r="DI7" s="38"/>
      <c r="DJ7" s="38"/>
      <c r="DK7" s="38"/>
      <c r="DL7" s="38"/>
      <c r="DM7" s="38"/>
      <c r="DN7" s="38"/>
      <c r="DO7" s="38"/>
      <c r="DP7" s="38"/>
      <c r="DQ7" s="38"/>
      <c r="DR7" s="38"/>
      <c r="DS7" s="38"/>
      <c r="DT7" s="38"/>
      <c r="DU7" s="38"/>
      <c r="DV7" s="38"/>
      <c r="DW7" s="38"/>
      <c r="DX7" s="38"/>
      <c r="DY7" s="38"/>
      <c r="DZ7" s="38"/>
      <c r="EA7" s="38"/>
      <c r="EB7" s="38"/>
      <c r="EC7" s="38"/>
      <c r="ED7" s="38"/>
      <c r="EE7" s="38" t="s">
        <v>104</v>
      </c>
      <c r="EF7" s="38">
        <v>0</v>
      </c>
      <c r="EG7" s="38">
        <v>0</v>
      </c>
      <c r="EH7" s="38">
        <v>0</v>
      </c>
      <c r="EI7" s="38">
        <v>0</v>
      </c>
      <c r="EJ7" s="38" t="s">
        <v>104</v>
      </c>
      <c r="EK7" s="38">
        <v>0.1</v>
      </c>
      <c r="EL7" s="38">
        <v>0.13</v>
      </c>
      <c r="EM7" s="38">
        <v>0.12</v>
      </c>
      <c r="EN7" s="38">
        <v>0.1</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2021-02-10T09:09:24Z</cp:lastPrinted>
  <dcterms:created xsi:type="dcterms:W3CDTF">2020-12-04T02:45:12Z</dcterms:created>
  <dcterms:modified xsi:type="dcterms:W3CDTF">2021-02-20T07:32:13Z</dcterms:modified>
  <cp:category/>
</cp:coreProperties>
</file>