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7MVB+18vAHRpjjVy5QezEmUt03oWezyG+XS8iSZEgoloYyCI4no4MxQG4lMe0NnyS7dmw6gv2SEMh6/E0ULcRQ==" workbookSaltValue="JRZkOSDnfOx5mdM1DuObvw==" workbookSpinCount="100000" lockStructure="1"/>
  <bookViews>
    <workbookView xWindow="-12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10" i="4"/>
  <c r="AT8" i="4"/>
  <c r="I8" i="4"/>
</calcChain>
</file>

<file path=xl/sharedStrings.xml><?xml version="1.0" encoding="utf-8"?>
<sst xmlns="http://schemas.openxmlformats.org/spreadsheetml/2006/main" count="239" uniqueCount="120">
  <si>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</si>
  <si>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</si>
  <si>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</si>
  <si>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</si>
  <si>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</si>
  <si>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</si>
  <si>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</si>
  <si>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</si>
  <si>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</si>
  <si>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</si>
  <si>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</si>
  <si>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</si>
  <si>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</si>
  <si>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</si>
  <si>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</si>
  <si>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</si>
  <si>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</si>
  <si>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</si>
  <si>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</si>
  <si>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</si>
  <si>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</si>
  <si>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</si>
  <si>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</si>
  <si>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</si>
  <si>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</si>
  <si>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</si>
  <si>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</si>
  <si>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</si>
  <si>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</si>
  <si>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</si>
  <si>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</si>
  <si>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</si>
  <si>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</si>
  <si>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</si>
  <si>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</si>
  <si>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</si>
  <si>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</si>
  <si>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</si>
  <si>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</si>
  <si>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</si>
  <si>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</si>
  <si>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</si>
  <si>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</si>
  <si>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</si>
  <si>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</si>
  <si>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</si>
  <si>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</si>
  <si>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</si>
  <si>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</si>
  <si>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</si>
  <si>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</si>
  <si>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</si>
  <si>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</si>
  <si>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</si>
  <si>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</si>
  <si>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</si>
  <si>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</si>
  <si>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</si>
  <si>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</si>
  <si>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</si>
  <si>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</si>
  <si>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</si>
  <si>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</si>
  <si>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</si>
  <si>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</si>
  <si>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</si>
  <si>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</si>
  <si>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</si>
  <si>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</si>
  <si>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</si>
  <si>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</si>
  <si>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</si>
  <si>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</si>
  <si>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</si>
  <si>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</si>
  <si>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</si>
  <si>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</si>
  <si>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</si>
  <si>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</si>
  <si>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</si>
  <si>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</si>
  <si>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</si>
  <si>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</si>
  <si>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</si>
  <si>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</si>
  <si>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</si>
  <si>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</si>
  <si>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</si>
  <si>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</si>
  <si>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</si>
  <si>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</si>
  <si>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</si>
  <si>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</si>
  <si>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</si>
  <si>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</si>
  <si>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</si>
  <si>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</si>
  <si>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</si>
  <si>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君津富津広域下水道組合</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</si>
  <si>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</si>
  <si>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</si>
  <si>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</si>
  <si>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</si>
  <si>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</si>
  <si>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</si>
  <si>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</si>
  <si>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</si>
  <si>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</si>
  <si>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</si>
  <si>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</si>
  <si>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</si>
  <si>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</si>
  <si>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</si>
  <si>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</si>
  <si>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</si>
  <si>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</si>
  <si>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</si>
  <si>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道組合の公共下水道は、昭和４８年１２月に事業認可を受けて事業着手しているが、土地区画整理組合より管渠の移管を受けているため、一番古い箇所では昭和４３年ごろの管渠も存在する。現段階では大部分の管渠は耐用年数である５０年が経過していないため、破損した箇所を随時修繕しているが、今後は、下水道ストックマネジメント計画に基づいて、計画的な改築・更新を行っていきたい。</t>
    <rPh sb="93" eb="96">
      <t>ダイブブン</t>
    </rPh>
    <rPh sb="97" eb="99">
      <t>カンキョ</t>
    </rPh>
    <rPh sb="158" eb="159">
      <t>モト</t>
    </rPh>
    <phoneticPr fontId="4"/>
  </si>
  <si>
    <t>　当組合は君津市と富津市の下水道に関する事務を共同処理するため設立された一部事務組合である。現在、使用料、受益者負担金等の組合独自財源で賄えていない経費（繰出基準外経費）は、両市の一般会計からの負担金で補っている。
　両市の財政状況が厳しい中、今後の負担金は保証される根拠はなく、さらに今後両市の人口減が予想される事や管渠等の施設の老朽化が進む中、健全かつ効率的な下水道事業経営を目指すために地方公営企業法の一部適用による公営企業会計への移行を行った。今後は公営企業会計による経営指標に基づいた経営戦略の作成、下水道ストックマネジメント計画及びこれらをふまえた使用料の改定等により、より安定的な歳入の確保及び計画的な事業執行に努めなければならない。</t>
    <rPh sb="222" eb="223">
      <t>オコナ</t>
    </rPh>
    <rPh sb="226" eb="228">
      <t>コンゴ</t>
    </rPh>
    <rPh sb="229" eb="231">
      <t>コウエイ</t>
    </rPh>
    <rPh sb="231" eb="233">
      <t>キギョウ</t>
    </rPh>
    <rPh sb="233" eb="235">
      <t>カイケイ</t>
    </rPh>
    <rPh sb="238" eb="240">
      <t>ケイエイ</t>
    </rPh>
    <rPh sb="240" eb="242">
      <t>シヒョウ</t>
    </rPh>
    <rPh sb="243" eb="244">
      <t>モト</t>
    </rPh>
    <phoneticPr fontId="4"/>
  </si>
  <si>
    <t>　収益的収支比率や経費回収率からみると概ね右肩上がりの状況ではあるが、使用料で汚水処理費を賄えておらず、総収益で総費用と地方債償還金を賄えていない状況である。この主要因の一つとして料金改定を行っていなかったことがあげられる。これらの解消を図るべく平成２９年９月に料金改定を行ったところである。
　また、企業債残高対象事業規模比率によると投資規模は類似団体より若干高くなった。普及率促進のための企業債の発行と共に今後は、管渠・処理場・ポンプ場の施設の総合的なストックマネジメント計画による事業執行に伴い、起債残高は増えると見込まれる。
　さらに汚水処理原価は全国平均より高く、水洗化率も全国平均より低いことから、臨戸訪問や郵送等の啓発活動による更なる水洗化率向上を目指し安定的な料金収入を確保するとともに、効率的な維持管理に努め、健全な経営を目指す。
　なお、施設利用率に関して、終末処理場の利用率が類似団体と比較して低くなっている。当組合の処理方式は一部合流式を採用している。このため雨天時（台風、ゲリラ豪雨等の災害時を含む）は、雨水を含めた大量の汚水流入が生じ、季節により処理量が変動する大きな要因となっており、そのことが終末処理場の利用率が低い原因となっている。</t>
    <rPh sb="181" eb="182">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</si>
</sst>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0.01</c:v>
                </c:pt>
                <c:pt idx="2" formatCode="#,##0.00;&quot;△&quot;#,##0.00">
                  <c:v>0</c:v>
                </c:pt>
                <c:pt idx="3" formatCode="#,##0.00;&quot;△&quot;#,##0.00">
                  <c:v>0</c:v>
                </c:pt>
                <c:pt idx="4">
                  <c:v>0.31</c:v>
                </c:pt>
              </c:numCache>
            </c:numRef>
          </c:val>
          <c:extLst>
            <c:ext xmlns:c16="http://schemas.microsoft.com/office/drawing/2014/chart" uri="{C3380CC4-5D6E-409C-BE32-E72D297353CC}">
              <c16:uniqueId val="{00000000-2BEA-4E24-AFB6-DD3EB1815C1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0.38</c:v>
                </c:pt>
                <c:pt idx="1">
                  <c:v>0.01</c:v>
                </c:pt>
                <c:pt idx="2">
                  <c:v>0.11</c:v>
                </c:pt>
                <c:pt idx="3">
                  <c:v>0.09</c:v>
                </c:pt>
                <c:pt idx="4">
                  <c:v>0.09</c:v>
                </c:pt>
              </c:numCache>
            </c:numRef>
          </c:val>
          <c:smooth val="0"/>
          <c:extLst>
            <c:ext xmlns:c16="http://schemas.microsoft.com/office/drawing/2014/chart" uri="{C3380CC4-5D6E-409C-BE32-E72D297353CC}">
              <c16:uniqueId val="{00000001-2BEA-4E24-AFB6-DD3EB1815C1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54.66</c:v>
                </c:pt>
                <c:pt idx="1">
                  <c:v>55.27</c:v>
                </c:pt>
                <c:pt idx="2">
                  <c:v>42.28</c:v>
                </c:pt>
                <c:pt idx="3">
                  <c:v>40.35</c:v>
                </c:pt>
                <c:pt idx="4">
                  <c:v>39.14</c:v>
                </c:pt>
              </c:numCache>
            </c:numRef>
          </c:val>
          <c:extLst>
            <c:ext xmlns:c16="http://schemas.microsoft.com/office/drawing/2014/chart" uri="{C3380CC4-5D6E-409C-BE32-E72D297353CC}">
              <c16:uniqueId val="{00000000-5840-49A1-BFA2-E97A0DEC22A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c:v>
                </c:pt>
                <c:pt idx="1">
                  <c:v>61.03</c:v>
                </c:pt>
                <c:pt idx="2">
                  <c:v>59.55</c:v>
                </c:pt>
                <c:pt idx="3">
                  <c:v>59.19</c:v>
                </c:pt>
                <c:pt idx="4">
                  <c:v>68.31</c:v>
                </c:pt>
              </c:numCache>
            </c:numRef>
          </c:val>
          <c:smooth val="0"/>
          <c:extLst>
            <c:ext xmlns:c16="http://schemas.microsoft.com/office/drawing/2014/chart" uri="{C3380CC4-5D6E-409C-BE32-E72D297353CC}">
              <c16:uniqueId val="{00000001-5840-49A1-BFA2-E97A0DEC22A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87.64</c:v>
                </c:pt>
                <c:pt idx="1">
                  <c:v>87.01</c:v>
                </c:pt>
                <c:pt idx="2">
                  <c:v>86.83</c:v>
                </c:pt>
                <c:pt idx="3">
                  <c:v>87.3</c:v>
                </c:pt>
                <c:pt idx="4">
                  <c:v>87.2</c:v>
                </c:pt>
              </c:numCache>
            </c:numRef>
          </c:val>
          <c:extLst>
            <c:ext xmlns:c16="http://schemas.microsoft.com/office/drawing/2014/chart" uri="{C3380CC4-5D6E-409C-BE32-E72D297353CC}">
              <c16:uniqueId val="{00000000-5A47-4CBF-A283-35D03D39A1D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86.78</c:v>
                </c:pt>
                <c:pt idx="1">
                  <c:v>86.83</c:v>
                </c:pt>
                <c:pt idx="2">
                  <c:v>87.14</c:v>
                </c:pt>
                <c:pt idx="3">
                  <c:v>86.66</c:v>
                </c:pt>
                <c:pt idx="4">
                  <c:v>92.62</c:v>
                </c:pt>
              </c:numCache>
            </c:numRef>
          </c:val>
          <c:smooth val="0"/>
          <c:extLst>
            <c:ext xmlns:c16="http://schemas.microsoft.com/office/drawing/2014/chart" uri="{C3380CC4-5D6E-409C-BE32-E72D297353CC}">
              <c16:uniqueId val="{00000001-5A47-4CBF-A283-35D03D39A1D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79.86</c:v>
                </c:pt>
                <c:pt idx="1">
                  <c:v>77.63</c:v>
                </c:pt>
                <c:pt idx="2">
                  <c:v>85.85</c:v>
                </c:pt>
                <c:pt idx="3">
                  <c:v>87.82</c:v>
                </c:pt>
                <c:pt idx="4">
                  <c:v>86.13</c:v>
                </c:pt>
              </c:numCache>
            </c:numRef>
          </c:val>
          <c:extLst>
            <c:ext xmlns:c16="http://schemas.microsoft.com/office/drawing/2014/chart" uri="{C3380CC4-5D6E-409C-BE32-E72D297353CC}">
              <c16:uniqueId val="{00000000-0CEB-4AE2-B246-C1653B26E88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EB-4AE2-B246-C1653B26E88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84-48C0-98C5-860345B0302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84-48C0-98C5-860345B0302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DE-43D0-80AD-93B59535910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DE-43D0-80AD-93B59535910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1C-44A8-B5AC-83F1D7C1E61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1C-44A8-B5AC-83F1D7C1E61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98-4258-BEC4-C3F8E839BCE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98-4258-BEC4-C3F8E839BCE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1199.1300000000001</c:v>
                </c:pt>
                <c:pt idx="1">
                  <c:v>435.19</c:v>
                </c:pt>
                <c:pt idx="2">
                  <c:v>985.1</c:v>
                </c:pt>
                <c:pt idx="3">
                  <c:v>891.5</c:v>
                </c:pt>
                <c:pt idx="4">
                  <c:v>1116.06</c:v>
                </c:pt>
              </c:numCache>
            </c:numRef>
          </c:val>
          <c:extLst>
            <c:ext xmlns:c16="http://schemas.microsoft.com/office/drawing/2014/chart" uri="{C3380CC4-5D6E-409C-BE32-E72D297353CC}">
              <c16:uniqueId val="{00000000-CEE8-48A5-BE28-21940C4E701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1031.56</c:v>
                </c:pt>
                <c:pt idx="1">
                  <c:v>1053.93</c:v>
                </c:pt>
                <c:pt idx="2">
                  <c:v>1046.25</c:v>
                </c:pt>
                <c:pt idx="3">
                  <c:v>1000.94</c:v>
                </c:pt>
                <c:pt idx="4">
                  <c:v>847.44</c:v>
                </c:pt>
              </c:numCache>
            </c:numRef>
          </c:val>
          <c:smooth val="0"/>
          <c:extLst>
            <c:ext xmlns:c16="http://schemas.microsoft.com/office/drawing/2014/chart" uri="{C3380CC4-5D6E-409C-BE32-E72D297353CC}">
              <c16:uniqueId val="{00000001-CEE8-48A5-BE28-21940C4E701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86</c:v>
                </c:pt>
                <c:pt idx="1">
                  <c:v>83.73</c:v>
                </c:pt>
                <c:pt idx="2">
                  <c:v>97.7</c:v>
                </c:pt>
                <c:pt idx="3">
                  <c:v>100</c:v>
                </c:pt>
                <c:pt idx="4">
                  <c:v>96.67</c:v>
                </c:pt>
              </c:numCache>
            </c:numRef>
          </c:val>
          <c:extLst>
            <c:ext xmlns:c16="http://schemas.microsoft.com/office/drawing/2014/chart" uri="{C3380CC4-5D6E-409C-BE32-E72D297353CC}">
              <c16:uniqueId val="{00000000-5C80-4492-8004-F0933160629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84.32</c:v>
                </c:pt>
                <c:pt idx="1">
                  <c:v>85.23</c:v>
                </c:pt>
                <c:pt idx="2">
                  <c:v>88.37</c:v>
                </c:pt>
                <c:pt idx="3">
                  <c:v>93.77</c:v>
                </c:pt>
                <c:pt idx="4">
                  <c:v>94.69</c:v>
                </c:pt>
              </c:numCache>
            </c:numRef>
          </c:val>
          <c:smooth val="0"/>
          <c:extLst>
            <c:ext xmlns:c16="http://schemas.microsoft.com/office/drawing/2014/chart" uri="{C3380CC4-5D6E-409C-BE32-E72D297353CC}">
              <c16:uniqueId val="{00000001-5C80-4492-8004-F0933160629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154.88999999999999</c:v>
                </c:pt>
                <c:pt idx="1">
                  <c:v>160.11000000000001</c:v>
                </c:pt>
                <c:pt idx="2">
                  <c:v>150</c:v>
                </c:pt>
                <c:pt idx="3">
                  <c:v>161.57</c:v>
                </c:pt>
                <c:pt idx="4">
                  <c:v>140.16</c:v>
                </c:pt>
              </c:numCache>
            </c:numRef>
          </c:val>
          <c:extLst>
            <c:ext xmlns:c16="http://schemas.microsoft.com/office/drawing/2014/chart" uri="{C3380CC4-5D6E-409C-BE32-E72D297353CC}">
              <c16:uniqueId val="{00000000-D788-46D9-85BA-19F12CE90D0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188.12</c:v>
                </c:pt>
                <c:pt idx="1">
                  <c:v>185.7</c:v>
                </c:pt>
                <c:pt idx="2">
                  <c:v>178.11</c:v>
                </c:pt>
                <c:pt idx="3">
                  <c:v>165.57</c:v>
                </c:pt>
                <c:pt idx="4">
                  <c:v>159.78</c:v>
                </c:pt>
              </c:numCache>
            </c:numRef>
          </c:val>
          <c:smooth val="0"/>
          <c:extLst>
            <c:ext xmlns:c16="http://schemas.microsoft.com/office/drawing/2014/chart" uri="{C3380CC4-5D6E-409C-BE32-E72D297353CC}">
              <c16:uniqueId val="{00000001-D788-46D9-85BA-19F12CE90D0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君津富津広域下水道組合</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t="str">
        <f>データ!S6</f>
        <v>-</v>
      </c>
      <c r="AM8" s="51"/>
      <c r="AN8" s="51"/>
      <c r="AO8" s="51"/>
      <c r="AP8" s="51"/>
      <c r="AQ8" s="51"/>
      <c r="AR8" s="51"/>
      <c r="AS8" s="51"/>
      <c r="AT8" s="46" t="str">
        <f>データ!T6</f>
        <v>-</v>
      </c>
      <c r="AU8" s="46"/>
      <c r="AV8" s="46"/>
      <c r="AW8" s="46"/>
      <c r="AX8" s="46"/>
      <c r="AY8" s="46"/>
      <c r="AZ8" s="46"/>
      <c r="BA8" s="46"/>
      <c r="BB8" s="46" t="str">
        <f>データ!U6</f>
        <v>-</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43.96</v>
      </c>
      <c r="Q10" s="46"/>
      <c r="R10" s="46"/>
      <c r="S10" s="46"/>
      <c r="T10" s="46"/>
      <c r="U10" s="46"/>
      <c r="V10" s="46"/>
      <c r="W10" s="46">
        <f>データ!Q6</f>
        <v>67.290000000000006</v>
      </c>
      <c r="X10" s="46"/>
      <c r="Y10" s="46"/>
      <c r="Z10" s="46"/>
      <c r="AA10" s="46"/>
      <c r="AB10" s="46"/>
      <c r="AC10" s="46"/>
      <c r="AD10" s="51">
        <f>データ!R6</f>
        <v>2750</v>
      </c>
      <c r="AE10" s="51"/>
      <c r="AF10" s="51"/>
      <c r="AG10" s="51"/>
      <c r="AH10" s="51"/>
      <c r="AI10" s="51"/>
      <c r="AJ10" s="51"/>
      <c r="AK10" s="2"/>
      <c r="AL10" s="51">
        <f>データ!V6</f>
        <v>55955</v>
      </c>
      <c r="AM10" s="51"/>
      <c r="AN10" s="51"/>
      <c r="AO10" s="51"/>
      <c r="AP10" s="51"/>
      <c r="AQ10" s="51"/>
      <c r="AR10" s="51"/>
      <c r="AS10" s="51"/>
      <c r="AT10" s="46">
        <f>データ!W6</f>
        <v>13.72</v>
      </c>
      <c r="AU10" s="46"/>
      <c r="AV10" s="46"/>
      <c r="AW10" s="46"/>
      <c r="AX10" s="46"/>
      <c r="AY10" s="46"/>
      <c r="AZ10" s="46"/>
      <c r="BA10" s="46"/>
      <c r="BB10" s="46">
        <f>データ!X6</f>
        <v>4078.35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44</v>
      </c>
      <c r="N86" s="26" t="s">
        <v>43</v>
      </c>
      <c r="O86" s="26" t="str">
        <f>データ!EO6</f>
        <v>【0.22】</v>
      </c>
    </row>
  </sheetData>
  <sheetProtection algorithmName="SHA-512" hashValue="7/34uBr6Vfcaup9kOAFWxFaWiQVv+IbPtBfeeiQUiHqMKT7bwTv1vFLG3bV7mcaLJIqUbRmvPBdMzgDFZhv3lQ==" saltValue="DaAdMEYdUIh6UK+lxjr2X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128775</v>
      </c>
      <c r="D6" s="33">
        <f t="shared" si="3"/>
        <v>47</v>
      </c>
      <c r="E6" s="33">
        <f t="shared" si="3"/>
        <v>17</v>
      </c>
      <c r="F6" s="33">
        <f t="shared" si="3"/>
        <v>1</v>
      </c>
      <c r="G6" s="33">
        <f t="shared" si="3"/>
        <v>0</v>
      </c>
      <c r="H6" s="33" t="str">
        <f t="shared" si="3"/>
        <v>千葉県　君津富津広域下水道組合</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43.96</v>
      </c>
      <c r="Q6" s="34">
        <f t="shared" si="3"/>
        <v>67.290000000000006</v>
      </c>
      <c r="R6" s="34">
        <f t="shared" si="3"/>
        <v>2750</v>
      </c>
      <c r="S6" s="34" t="str">
        <f t="shared" si="3"/>
        <v>-</v>
      </c>
      <c r="T6" s="34" t="str">
        <f t="shared" si="3"/>
        <v>-</v>
      </c>
      <c r="U6" s="34" t="str">
        <f t="shared" si="3"/>
        <v>-</v>
      </c>
      <c r="V6" s="34">
        <f t="shared" si="3"/>
        <v>55955</v>
      </c>
      <c r="W6" s="34">
        <f t="shared" si="3"/>
        <v>13.72</v>
      </c>
      <c r="X6" s="34">
        <f t="shared" si="3"/>
        <v>4078.35</v>
      </c>
      <c r="Y6" s="35">
        <f>IF(Y7="",NA(),Y7)</f>
        <v>79.86</v>
      </c>
      <c r="Z6" s="35">
        <f t="shared" ref="Z6:AH6" si="4">IF(Z7="",NA(),Z7)</f>
        <v>77.63</v>
      </c>
      <c r="AA6" s="35">
        <f t="shared" si="4"/>
        <v>85.85</v>
      </c>
      <c r="AB6" s="35">
        <f t="shared" si="4"/>
        <v>87.82</v>
      </c>
      <c r="AC6" s="35">
        <f t="shared" si="4"/>
        <v>86.13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1199.1300000000001</v>
      </c>
      <c r="BG6" s="35">
        <f t="shared" ref="BG6:BO6" si="7">IF(BG7="",NA(),BG7)</f>
        <v>435.19</v>
      </c>
      <c r="BH6" s="35">
        <f t="shared" si="7"/>
        <v>985.1</v>
      </c>
      <c r="BI6" s="35">
        <f t="shared" si="7"/>
        <v>891.5</v>
      </c>
      <c r="BJ6" s="35">
        <f t="shared" si="7"/>
        <v>1116.06</v>
      </c>
      <c r="BK6" s="35">
        <f t="shared" si="7"/>
        <v>1031.56</v>
      </c>
      <c r="BL6" s="35">
        <f t="shared" si="7"/>
        <v>1053.93</v>
      </c>
      <c r="BM6" s="35">
        <f t="shared" si="7"/>
        <v>1046.25</v>
      </c>
      <c r="BN6" s="35">
        <f t="shared" si="7"/>
        <v>1000.94</v>
      </c>
      <c r="BO6" s="35">
        <f t="shared" si="7"/>
        <v>847.44</v>
      </c>
      <c r="BP6" s="34" t="str">
        <f>IF(BP7="","",IF(BP7="-","【-】","【"&amp;SUBSTITUTE(TEXT(BP7,"#,##0.00"),"-","△")&amp;"】"))</f>
        <v>【682.51】</v>
      </c>
      <c r="BQ6" s="35">
        <f>IF(BQ7="",NA(),BQ7)</f>
        <v>86</v>
      </c>
      <c r="BR6" s="35">
        <f t="shared" ref="BR6:BZ6" si="8">IF(BR7="",NA(),BR7)</f>
        <v>83.73</v>
      </c>
      <c r="BS6" s="35">
        <f t="shared" si="8"/>
        <v>97.7</v>
      </c>
      <c r="BT6" s="35">
        <f t="shared" si="8"/>
        <v>100</v>
      </c>
      <c r="BU6" s="35">
        <f t="shared" si="8"/>
        <v>96.67</v>
      </c>
      <c r="BV6" s="35">
        <f t="shared" si="8"/>
        <v>84.32</v>
      </c>
      <c r="BW6" s="35">
        <f t="shared" si="8"/>
        <v>85.23</v>
      </c>
      <c r="BX6" s="35">
        <f t="shared" si="8"/>
        <v>88.37</v>
      </c>
      <c r="BY6" s="35">
        <f t="shared" si="8"/>
        <v>93.77</v>
      </c>
      <c r="BZ6" s="35">
        <f t="shared" si="8"/>
        <v>94.69</v>
      </c>
      <c r="CA6" s="34" t="str">
        <f>IF(CA7="","",IF(CA7="-","【-】","【"&amp;SUBSTITUTE(TEXT(CA7,"#,##0.00"),"-","△")&amp;"】"))</f>
        <v>【100.34】</v>
      </c>
      <c r="CB6" s="35">
        <f>IF(CB7="",NA(),CB7)</f>
        <v>154.88999999999999</v>
      </c>
      <c r="CC6" s="35">
        <f t="shared" ref="CC6:CK6" si="9">IF(CC7="",NA(),CC7)</f>
        <v>160.11000000000001</v>
      </c>
      <c r="CD6" s="35">
        <f t="shared" si="9"/>
        <v>150</v>
      </c>
      <c r="CE6" s="35">
        <f t="shared" si="9"/>
        <v>161.57</v>
      </c>
      <c r="CF6" s="35">
        <f t="shared" si="9"/>
        <v>140.16</v>
      </c>
      <c r="CG6" s="35">
        <f t="shared" si="9"/>
        <v>188.12</v>
      </c>
      <c r="CH6" s="35">
        <f t="shared" si="9"/>
        <v>185.7</v>
      </c>
      <c r="CI6" s="35">
        <f t="shared" si="9"/>
        <v>178.11</v>
      </c>
      <c r="CJ6" s="35">
        <f t="shared" si="9"/>
        <v>165.57</v>
      </c>
      <c r="CK6" s="35">
        <f t="shared" si="9"/>
        <v>159.78</v>
      </c>
      <c r="CL6" s="34" t="str">
        <f>IF(CL7="","",IF(CL7="-","【-】","【"&amp;SUBSTITUTE(TEXT(CL7,"#,##0.00"),"-","△")&amp;"】"))</f>
        <v>【136.15】</v>
      </c>
      <c r="CM6" s="35">
        <f>IF(CM7="",NA(),CM7)</f>
        <v>54.66</v>
      </c>
      <c r="CN6" s="35">
        <f t="shared" ref="CN6:CV6" si="10">IF(CN7="",NA(),CN7)</f>
        <v>55.27</v>
      </c>
      <c r="CO6" s="35">
        <f t="shared" si="10"/>
        <v>42.28</v>
      </c>
      <c r="CP6" s="35">
        <f t="shared" si="10"/>
        <v>40.35</v>
      </c>
      <c r="CQ6" s="35">
        <f t="shared" si="10"/>
        <v>39.14</v>
      </c>
      <c r="CR6" s="35">
        <f t="shared" si="10"/>
        <v>60</v>
      </c>
      <c r="CS6" s="35">
        <f t="shared" si="10"/>
        <v>61.03</v>
      </c>
      <c r="CT6" s="35">
        <f t="shared" si="10"/>
        <v>59.55</v>
      </c>
      <c r="CU6" s="35">
        <f t="shared" si="10"/>
        <v>59.19</v>
      </c>
      <c r="CV6" s="35">
        <f t="shared" si="10"/>
        <v>68.31</v>
      </c>
      <c r="CW6" s="34" t="str">
        <f>IF(CW7="","",IF(CW7="-","【-】","【"&amp;SUBSTITUTE(TEXT(CW7,"#,##0.00"),"-","△")&amp;"】"))</f>
        <v>【59.64】</v>
      </c>
      <c r="CX6" s="35">
        <f>IF(CX7="",NA(),CX7)</f>
        <v>87.64</v>
      </c>
      <c r="CY6" s="35">
        <f t="shared" ref="CY6:DG6" si="11">IF(CY7="",NA(),CY7)</f>
        <v>87.01</v>
      </c>
      <c r="CZ6" s="35">
        <f t="shared" si="11"/>
        <v>86.83</v>
      </c>
      <c r="DA6" s="35">
        <f t="shared" si="11"/>
        <v>87.3</v>
      </c>
      <c r="DB6" s="35">
        <f t="shared" si="11"/>
        <v>87.2</v>
      </c>
      <c r="DC6" s="35">
        <f t="shared" si="11"/>
        <v>86.78</v>
      </c>
      <c r="DD6" s="35">
        <f t="shared" si="11"/>
        <v>86.83</v>
      </c>
      <c r="DE6" s="35">
        <f t="shared" si="11"/>
        <v>87.14</v>
      </c>
      <c r="DF6" s="35">
        <f t="shared" si="11"/>
        <v>86.66</v>
      </c>
      <c r="DG6" s="35">
        <f t="shared" si="11"/>
        <v>92.62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0.01</v>
      </c>
      <c r="EG6" s="34">
        <f t="shared" si="14"/>
        <v>0</v>
      </c>
      <c r="EH6" s="34">
        <f t="shared" si="14"/>
        <v>0</v>
      </c>
      <c r="EI6" s="35">
        <f t="shared" si="14"/>
        <v>0.31</v>
      </c>
      <c r="EJ6" s="35">
        <f t="shared" si="14"/>
        <v>0.38</v>
      </c>
      <c r="EK6" s="35">
        <f t="shared" si="14"/>
        <v>0.01</v>
      </c>
      <c r="EL6" s="35">
        <f t="shared" si="14"/>
        <v>0.11</v>
      </c>
      <c r="EM6" s="35">
        <f t="shared" si="14"/>
        <v>0.09</v>
      </c>
      <c r="EN6" s="35">
        <f t="shared" si="14"/>
        <v>0.09</v>
      </c>
      <c r="EO6" s="34" t="str">
        <f>IF(EO7="","",IF(EO7="-","【-】","【"&amp;SUBSTITUTE(TEXT(EO7,"#,##0.00"),"-","△")&amp;"】"))</f>
        <v>【0.22】</v>
      </c>
    </row>
    <row r="7" spans="1:145" s="36" customFormat="1" x14ac:dyDescent="0.15">
      <c r="A7" s="28"/>
      <c r="B7" s="37">
        <v>2019</v>
      </c>
      <c r="C7" s="37">
        <v>128775</v>
      </c>
      <c r="D7" s="37">
        <v>47</v>
      </c>
      <c r="E7" s="37">
        <v>17</v>
      </c>
      <c r="F7" s="37">
        <v>1</v>
      </c>
      <c r="G7" s="37">
        <v>0</v>
      </c>
      <c r="H7" s="37" t="s">
        <v>98</v>
      </c>
      <c r="I7" s="37" t="s">
        <v>99</v>
      </c>
      <c r="J7" s="37" t="s">
        <v>100</v>
      </c>
      <c r="K7" s="37" t="s">
        <v>101</v>
      </c>
      <c r="L7" s="37" t="s">
        <v>102</v>
      </c>
      <c r="M7" s="37" t="s">
        <v>103</v>
      </c>
      <c r="N7" s="38" t="s">
        <v>104</v>
      </c>
      <c r="O7" s="38" t="s">
        <v>105</v>
      </c>
      <c r="P7" s="38">
        <v>43.96</v>
      </c>
      <c r="Q7" s="38">
        <v>67.290000000000006</v>
      </c>
      <c r="R7" s="38">
        <v>2750</v>
      </c>
      <c r="S7" s="38" t="s">
        <v>104</v>
      </c>
      <c r="T7" s="38" t="s">
        <v>104</v>
      </c>
      <c r="U7" s="38" t="s">
        <v>104</v>
      </c>
      <c r="V7" s="38">
        <v>55955</v>
      </c>
      <c r="W7" s="38">
        <v>13.72</v>
      </c>
      <c r="X7" s="38">
        <v>4078.35</v>
      </c>
      <c r="Y7" s="38">
        <v>79.86</v>
      </c>
      <c r="Z7" s="38">
        <v>77.63</v>
      </c>
      <c r="AA7" s="38">
        <v>85.85</v>
      </c>
      <c r="AB7" s="38">
        <v>87.82</v>
      </c>
      <c r="AC7" s="38">
        <v>86.13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1199.1300000000001</v>
      </c>
      <c r="BG7" s="38">
        <v>435.19</v>
      </c>
      <c r="BH7" s="38">
        <v>985.1</v>
      </c>
      <c r="BI7" s="38">
        <v>891.5</v>
      </c>
      <c r="BJ7" s="38">
        <v>1116.06</v>
      </c>
      <c r="BK7" s="38">
        <v>1031.56</v>
      </c>
      <c r="BL7" s="38">
        <v>1053.93</v>
      </c>
      <c r="BM7" s="38">
        <v>1046.25</v>
      </c>
      <c r="BN7" s="38">
        <v>1000.94</v>
      </c>
      <c r="BO7" s="38">
        <v>847.44</v>
      </c>
      <c r="BP7" s="38">
        <v>682.51</v>
      </c>
      <c r="BQ7" s="38">
        <v>86</v>
      </c>
      <c r="BR7" s="38">
        <v>83.73</v>
      </c>
      <c r="BS7" s="38">
        <v>97.7</v>
      </c>
      <c r="BT7" s="38">
        <v>100</v>
      </c>
      <c r="BU7" s="38">
        <v>96.67</v>
      </c>
      <c r="BV7" s="38">
        <v>84.32</v>
      </c>
      <c r="BW7" s="38">
        <v>85.23</v>
      </c>
      <c r="BX7" s="38">
        <v>88.37</v>
      </c>
      <c r="BY7" s="38">
        <v>93.77</v>
      </c>
      <c r="BZ7" s="38">
        <v>94.69</v>
      </c>
      <c r="CA7" s="38">
        <v>100.34</v>
      </c>
      <c r="CB7" s="38">
        <v>154.88999999999999</v>
      </c>
      <c r="CC7" s="38">
        <v>160.11000000000001</v>
      </c>
      <c r="CD7" s="38">
        <v>150</v>
      </c>
      <c r="CE7" s="38">
        <v>161.57</v>
      </c>
      <c r="CF7" s="38">
        <v>140.16</v>
      </c>
      <c r="CG7" s="38">
        <v>188.12</v>
      </c>
      <c r="CH7" s="38">
        <v>185.7</v>
      </c>
      <c r="CI7" s="38">
        <v>178.11</v>
      </c>
      <c r="CJ7" s="38">
        <v>165.57</v>
      </c>
      <c r="CK7" s="38">
        <v>159.78</v>
      </c>
      <c r="CL7" s="38">
        <v>136.15</v>
      </c>
      <c r="CM7" s="38">
        <v>54.66</v>
      </c>
      <c r="CN7" s="38">
        <v>55.27</v>
      </c>
      <c r="CO7" s="38">
        <v>42.28</v>
      </c>
      <c r="CP7" s="38">
        <v>40.35</v>
      </c>
      <c r="CQ7" s="38">
        <v>39.14</v>
      </c>
      <c r="CR7" s="38">
        <v>60</v>
      </c>
      <c r="CS7" s="38">
        <v>61.03</v>
      </c>
      <c r="CT7" s="38">
        <v>59.55</v>
      </c>
      <c r="CU7" s="38">
        <v>59.19</v>
      </c>
      <c r="CV7" s="38">
        <v>68.31</v>
      </c>
      <c r="CW7" s="38">
        <v>59.64</v>
      </c>
      <c r="CX7" s="38">
        <v>87.64</v>
      </c>
      <c r="CY7" s="38">
        <v>87.01</v>
      </c>
      <c r="CZ7" s="38">
        <v>86.83</v>
      </c>
      <c r="DA7" s="38">
        <v>87.3</v>
      </c>
      <c r="DB7" s="38">
        <v>87.2</v>
      </c>
      <c r="DC7" s="38">
        <v>86.78</v>
      </c>
      <c r="DD7" s="38">
        <v>86.83</v>
      </c>
      <c r="DE7" s="38">
        <v>87.14</v>
      </c>
      <c r="DF7" s="38">
        <v>86.66</v>
      </c>
      <c r="DG7" s="38">
        <v>92.62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0.01</v>
      </c>
      <c r="EG7" s="38">
        <v>0</v>
      </c>
      <c r="EH7" s="38">
        <v>0</v>
      </c>
      <c r="EI7" s="38">
        <v>0.31</v>
      </c>
      <c r="EJ7" s="38">
        <v>0.38</v>
      </c>
      <c r="EK7" s="38">
        <v>0.01</v>
      </c>
      <c r="EL7" s="38">
        <v>0.11</v>
      </c>
      <c r="EM7" s="38">
        <v>0.09</v>
      </c>
      <c r="EN7" s="38">
        <v>0.09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2021-02-24T02:41:15Z</cp:lastPrinted>
  <dcterms:modified xsi:type="dcterms:W3CDTF">2021-02-24T02:41:18Z</dcterms:modified>
</cp:coreProperties>
</file>