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soMJDHzJVnRHfD27/vEoOVgHcdGFoNISirDDzm1qfEAVs3pK6+G1P2ri9Om8v74AYvA5XgYr5IEF5fTRj6TF1Q==" workbookSaltValue="MNolJdg/cjj7MofKd7wTWg=="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L10" i="4"/>
  <c r="I10" i="4"/>
  <c r="BB8" i="4"/>
  <c r="AT8" i="4"/>
  <c r="AD8" i="4"/>
  <c r="W8" i="4"/>
  <c r="P8" i="4"/>
  <c r="B8" i="4"/>
  <c r="B6"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<sst xmlns="http://schemas.openxmlformats.org/spreadsheetml/2006/main" count="231" uniqueCount="113">
  <si>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</si>
  <si>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</si>
  <si>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</si>
  <si>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</si>
  <si>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</si>
  <si>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</si>
  <si>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</si>
  <si>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</si>
  <si>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</si>
  <si>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</si>
  <si>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</si>
  <si>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</si>
  <si>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</si>
  <si>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</si>
  <si>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</si>
  <si>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</si>
  <si>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</si>
  <si>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</si>
  <si>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</si>
  <si>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</si>
  <si>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</si>
  <si>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</si>
  <si>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</si>
  <si>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</si>
  <si>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</si>
  <si>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</si>
  <si>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</si>
  <si>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</si>
  <si>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</si>
  <si>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</si>
  <si>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</si>
  <si>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</si>
  <si>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</si>
  <si>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</si>
  <si>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</si>
  <si>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</si>
  <si>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</si>
  <si>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</si>
  <si>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</si>
  <si>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</si>
  <si>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</si>
  <si>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</si>
  <si>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</si>
  <si>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</si>
  <si>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</si>
  <si>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</si>
  <si>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</si>
  <si>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</si>
  <si>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</si>
  <si>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</si>
  <si>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</si>
  <si>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</si>
  <si>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</si>
  <si>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</si>
  <si>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</si>
  <si>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</si>
  <si>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</si>
  <si>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</si>
  <si>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</si>
  <si>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</si>
  <si>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</si>
  <si>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</si>
  <si>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</si>
  <si>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</si>
  <si>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</si>
  <si>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</si>
  <si>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</si>
  <si>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</si>
  <si>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</si>
  <si>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</si>
  <si>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</si>
  <si>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</si>
  <si>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</si>
  <si>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</si>
  <si>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</si>
  <si>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</si>
  <si>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</si>
  <si>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</si>
  <si>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</si>
  <si>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</si>
  <si>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</si>
  <si>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</si>
  <si>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</si>
  <si>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</si>
  <si>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</si>
  <si>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</si>
  <si>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</si>
  <si>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</si>
  <si>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</si>
  <si>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</si>
  <si>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</si>
  <si>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</si>
  <si>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</si>
  <si>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山武郡市広域水道企業団</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</si>
  <si>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</si>
  <si>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</si>
  <si>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</si>
  <si>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</si>
  <si>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</si>
  <si>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</si>
  <si>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</si>
  <si>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</si>
  <si>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</si>
  <si>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</si>
  <si>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</si>
  <si>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</si>
  <si>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</si>
  <si>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</si>
  <si>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</si>
  <si>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</si>
  <si>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①経常収支比率は、全国平均、類似団体平均値を下回っているが従来から事業の効率的運営に努めてきた結果、100％を上回っており収支は概ね良好といえる。
②累積欠損金比率は、平成26年度の公営企業会計制度の見直しにより解消され、現在は良好な経営状況を維持している。
③流動比率は、全国平均、類似団体平均値を上回っており、支払能力はあると見込んでいる。
④企業債残高対給水収益比率は、全国平均、類似団体平均値を大幅に下回っていることから良好といえる。今後も、企業債の借入は建設改良事業の投資規模を見極め適正な発行を行っていく。
⑤料金回収率は、全国平均、類似団体平均値を下回っており、水道事業費用を給水収益だけでは賄えないため一般会計や千葉県から高料金対策補助金により収入を確保している。
⑥給水原価は全国平均、類似団体平均値を上回っている。主な要因は、水源に乏しい地域特性によって水源開発に多額の投資を行ってきた関係で受水費が他の地域より割高となっているためである。
⑦施設利用率は、全国平均、類似団体平均値を上回っており効率的に施設が利用されている。今後は水道施設の統廃合等により更に効率的な水運用を図ることとしている。
⑧有収率は、全国平均、類似団体平均値を下回っている。漏水件数の増加等による要因で有収率は低下しているため、配水管の漏水調査を継続的に行い修繕しながら計画的に更新することで有収率を向上させる取組を行っている。
</t>
    <phoneticPr fontId="4"/>
  </si>
  <si>
    <t xml:space="preserve">①有形固定資産減価償却率は、全国平均、類似団体平均値を上回っており法定耐用年数に近い水道施設が多い状態にある。
②管路経年化率は、全国平均、類似団体平均値を平成２９年度から上回っており、創設時に布設した配水管が法定耐用年数を超え、今後、増加する傾向にある。
③管路更新率については、全国平均、類似団体平均値を下回っている。今後、創設期に整備した多くの配水管が法定耐用年数を越えるので、更新率を上げていくよう検討している。
</t>
    <phoneticPr fontId="4"/>
  </si>
  <si>
    <r>
      <rPr>
        <u/>
        <sz val="9"/>
        <color theme="1"/>
        <rFont val="ＭＳ ゴシック"/>
        <family val="3"/>
        <charset val="128"/>
      </rPr>
      <t>経営の健全性</t>
    </r>
    <r>
      <rPr>
        <sz val="9"/>
        <color theme="1"/>
        <rFont val="ＭＳ ゴシック"/>
        <family val="3"/>
        <charset val="128"/>
      </rPr>
      <t xml:space="preserve">
　給水収益で経常費用を賄えていないことから料金回収率が低い状況にあるが、山武水道を含む九十九里地域では良質で豊富な水源が無いため遠く利根川に水源を求めていることから、県内の多くの地域での用水供給単価より割高となり水道料金を押し上げる要因となっている。このため、一般会計や千葉県から補助金を受け水道料金を抑制している状況である。
　今後、千葉県が進めている用水供給事業の統合・広域化が実現し、用水供給単価が大幅に引き下げられれば経営の健全化に繋がるとされており、前提とされている末端給水事業体の統合についても積極的に取り組んでいく。
</t>
    </r>
    <r>
      <rPr>
        <u/>
        <sz val="9"/>
        <color theme="1"/>
        <rFont val="ＭＳ ゴシック"/>
        <family val="3"/>
        <charset val="128"/>
      </rPr>
      <t>経営の効率性</t>
    </r>
    <r>
      <rPr>
        <sz val="9"/>
        <color theme="1"/>
        <rFont val="ＭＳ ゴシック"/>
        <family val="3"/>
        <charset val="128"/>
      </rPr>
      <t xml:space="preserve">
　施設利用率は高いが、有収率を向上させるため、引き続き漏水調査を実施し、計画的に配水管更新を行うこととしている。
</t>
    </r>
    <r>
      <rPr>
        <u/>
        <sz val="9"/>
        <color theme="1"/>
        <rFont val="ＭＳ ゴシック"/>
        <family val="3"/>
        <charset val="128"/>
      </rPr>
      <t>老朽化の状況</t>
    </r>
    <r>
      <rPr>
        <sz val="9"/>
        <color theme="1"/>
        <rFont val="ＭＳ ゴシック"/>
        <family val="3"/>
        <charset val="128"/>
      </rPr>
      <t xml:space="preserve">
　創設期に整備した多くの配水管が、平成２７年度より法定耐用年数を超えてきているので、計画的に配水管を更新することとしている。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</si>
</sst>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u/>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0.47</c:v>
                </c:pt>
                <c:pt idx="1">
                  <c:v>0.4</c:v>
                </c:pt>
                <c:pt idx="2">
                  <c:v>0.39</c:v>
                </c:pt>
                <c:pt idx="3">
                  <c:v>0.48</c:v>
                </c:pt>
                <c:pt idx="4">
                  <c:v>0.37</c:v>
                </c:pt>
              </c:numCache>
            </c:numRef>
          </c:val>
          <c:extLst>
            <c:ext xmlns:c16="http://schemas.microsoft.com/office/drawing/2014/chart" uri="{C3380CC4-5D6E-409C-BE32-E72D297353CC}">
              <c16:uniqueId val="{00000000-A8B0-476B-B92A-11E29BE544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A8B0-476B-B92A-11E29BE544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86.19</c:v>
                </c:pt>
                <c:pt idx="1">
                  <c:v>88.22</c:v>
                </c:pt>
                <c:pt idx="2">
                  <c:v>88.24</c:v>
                </c:pt>
                <c:pt idx="3">
                  <c:v>88.24</c:v>
                </c:pt>
                <c:pt idx="4">
                  <c:v>82.38</c:v>
                </c:pt>
              </c:numCache>
            </c:numRef>
          </c:val>
          <c:extLst>
            <c:ext xmlns:c16="http://schemas.microsoft.com/office/drawing/2014/chart" uri="{C3380CC4-5D6E-409C-BE32-E72D297353CC}">
              <c16:uniqueId val="{00000000-FAB2-4216-9FDE-636D7B4FB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FAB2-4216-9FDE-636D7B4FB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89.9</c:v>
                </c:pt>
                <c:pt idx="1">
                  <c:v>90.7</c:v>
                </c:pt>
                <c:pt idx="2">
                  <c:v>90.57</c:v>
                </c:pt>
                <c:pt idx="3">
                  <c:v>90.08</c:v>
                </c:pt>
                <c:pt idx="4">
                  <c:v>87.74</c:v>
                </c:pt>
              </c:numCache>
            </c:numRef>
          </c:val>
          <c:extLst>
            <c:ext xmlns:c16="http://schemas.microsoft.com/office/drawing/2014/chart" uri="{C3380CC4-5D6E-409C-BE32-E72D297353CC}">
              <c16:uniqueId val="{00000000-9D94-4C86-8597-D65C63CA5F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9D94-4C86-8597-D65C63CA5F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104.23</c:v>
                </c:pt>
                <c:pt idx="1">
                  <c:v>107.27</c:v>
                </c:pt>
                <c:pt idx="2">
                  <c:v>106.54</c:v>
                </c:pt>
                <c:pt idx="3">
                  <c:v>110.55</c:v>
                </c:pt>
                <c:pt idx="4">
                  <c:v>107.52</c:v>
                </c:pt>
              </c:numCache>
            </c:numRef>
          </c:val>
          <c:extLst>
            <c:ext xmlns:c16="http://schemas.microsoft.com/office/drawing/2014/chart" uri="{C3380CC4-5D6E-409C-BE32-E72D297353CC}">
              <c16:uniqueId val="{00000000-F308-402C-9DC1-A4B72094F23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F308-402C-9DC1-A4B72094F23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52.46</c:v>
                </c:pt>
                <c:pt idx="1">
                  <c:v>52.95</c:v>
                </c:pt>
                <c:pt idx="2">
                  <c:v>53.37</c:v>
                </c:pt>
                <c:pt idx="3">
                  <c:v>53.05</c:v>
                </c:pt>
                <c:pt idx="4">
                  <c:v>53.33</c:v>
                </c:pt>
              </c:numCache>
            </c:numRef>
          </c:val>
          <c:extLst>
            <c:ext xmlns:c16="http://schemas.microsoft.com/office/drawing/2014/chart" uri="{C3380CC4-5D6E-409C-BE32-E72D297353CC}">
              <c16:uniqueId val="{00000000-6B73-431E-9B73-A509F7EA86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6B73-431E-9B73-A509F7EA86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1.23</c:v>
                </c:pt>
                <c:pt idx="1">
                  <c:v>4.74</c:v>
                </c:pt>
                <c:pt idx="2">
                  <c:v>18.010000000000002</c:v>
                </c:pt>
                <c:pt idx="3">
                  <c:v>28.5</c:v>
                </c:pt>
                <c:pt idx="4">
                  <c:v>35.369999999999997</c:v>
                </c:pt>
              </c:numCache>
            </c:numRef>
          </c:val>
          <c:extLst>
            <c:ext xmlns:c16="http://schemas.microsoft.com/office/drawing/2014/chart" uri="{C3380CC4-5D6E-409C-BE32-E72D297353CC}">
              <c16:uniqueId val="{00000000-911C-4AFD-9A64-6E98E7946C7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911C-4AFD-9A64-6E98E7946C7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E5-4006-BFCB-59CE352EBE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49E5-4006-BFCB-59CE352EBE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1621.95</c:v>
                </c:pt>
                <c:pt idx="1">
                  <c:v>1029.3</c:v>
                </c:pt>
                <c:pt idx="2">
                  <c:v>1134.82</c:v>
                </c:pt>
                <c:pt idx="3">
                  <c:v>1058.58</c:v>
                </c:pt>
                <c:pt idx="4">
                  <c:v>840.47</c:v>
                </c:pt>
              </c:numCache>
            </c:numRef>
          </c:val>
          <c:extLst>
            <c:ext xmlns:c16="http://schemas.microsoft.com/office/drawing/2014/chart" uri="{C3380CC4-5D6E-409C-BE32-E72D297353CC}">
              <c16:uniqueId val="{00000000-6D05-415D-A89A-7F9ABA0996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6D05-415D-A89A-7F9ABA0996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32.14</c:v>
                </c:pt>
                <c:pt idx="1">
                  <c:v>30.33</c:v>
                </c:pt>
                <c:pt idx="2">
                  <c:v>28.52</c:v>
                </c:pt>
                <c:pt idx="3">
                  <c:v>26.63</c:v>
                </c:pt>
                <c:pt idx="4">
                  <c:v>24.88</c:v>
                </c:pt>
              </c:numCache>
            </c:numRef>
          </c:val>
          <c:extLst>
            <c:ext xmlns:c16="http://schemas.microsoft.com/office/drawing/2014/chart" uri="{C3380CC4-5D6E-409C-BE32-E72D297353CC}">
              <c16:uniqueId val="{00000000-515A-4604-A0E3-BCD92B994E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515A-4604-A0E3-BCD92B994E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86.36</c:v>
                </c:pt>
                <c:pt idx="1">
                  <c:v>87.83</c:v>
                </c:pt>
                <c:pt idx="2">
                  <c:v>86.73</c:v>
                </c:pt>
                <c:pt idx="3">
                  <c:v>90.79</c:v>
                </c:pt>
                <c:pt idx="4">
                  <c:v>90.19</c:v>
                </c:pt>
              </c:numCache>
            </c:numRef>
          </c:val>
          <c:extLst>
            <c:ext xmlns:c16="http://schemas.microsoft.com/office/drawing/2014/chart" uri="{C3380CC4-5D6E-409C-BE32-E72D297353CC}">
              <c16:uniqueId val="{00000000-C1D9-4011-83C9-8D3B29F6B3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C1D9-4011-83C9-8D3B29F6B3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268.97000000000003</c:v>
                </c:pt>
                <c:pt idx="1">
                  <c:v>264.60000000000002</c:v>
                </c:pt>
                <c:pt idx="2">
                  <c:v>267.95</c:v>
                </c:pt>
                <c:pt idx="3">
                  <c:v>256.32</c:v>
                </c:pt>
                <c:pt idx="4">
                  <c:v>258.77999999999997</c:v>
                </c:pt>
              </c:numCache>
            </c:numRef>
          </c:val>
          <c:extLst>
            <c:ext xmlns:c16="http://schemas.microsoft.com/office/drawing/2014/chart" uri="{C3380CC4-5D6E-409C-BE32-E72D297353CC}">
              <c16:uniqueId val="{00000000-3888-40CC-B53F-3BEF382171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3888-40CC-B53F-3BEF382171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千葉県　山武郡市広域水道企業団</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A2</v>
      </c>
      <c r="X8" s="89"/>
      <c r="Y8" s="89"/>
      <c r="Z8" s="89"/>
      <c r="AA8" s="89"/>
      <c r="AB8" s="89"/>
      <c r="AC8" s="89"/>
      <c r="AD8" s="89" t="str">
        <f>データ!$M$6</f>
        <v>自治体職員</v>
      </c>
      <c r="AE8" s="89"/>
      <c r="AF8" s="89"/>
      <c r="AG8" s="89"/>
      <c r="AH8" s="89"/>
      <c r="AI8" s="89"/>
      <c r="AJ8" s="89"/>
      <c r="AK8" s="4"/>
      <c r="AL8" s="77" t="str">
        <f>データ!$R$6</f>
        <v>-</v>
      </c>
      <c r="AM8" s="77"/>
      <c r="AN8" s="77"/>
      <c r="AO8" s="77"/>
      <c r="AP8" s="77"/>
      <c r="AQ8" s="77"/>
      <c r="AR8" s="77"/>
      <c r="AS8" s="77"/>
      <c r="AT8" s="73" t="str">
        <f>データ!$S$6</f>
        <v>-</v>
      </c>
      <c r="AU8" s="74"/>
      <c r="AV8" s="74"/>
      <c r="AW8" s="74"/>
      <c r="AX8" s="74"/>
      <c r="AY8" s="74"/>
      <c r="AZ8" s="74"/>
      <c r="BA8" s="74"/>
      <c r="BB8" s="76" t="str">
        <f>データ!$T$6</f>
        <v>-</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94.35</v>
      </c>
      <c r="J10" s="74"/>
      <c r="K10" s="74"/>
      <c r="L10" s="74"/>
      <c r="M10" s="74"/>
      <c r="N10" s="74"/>
      <c r="O10" s="75"/>
      <c r="P10" s="76">
        <f>データ!$P$6</f>
        <v>91.23</v>
      </c>
      <c r="Q10" s="76"/>
      <c r="R10" s="76"/>
      <c r="S10" s="76"/>
      <c r="T10" s="76"/>
      <c r="U10" s="76"/>
      <c r="V10" s="76"/>
      <c r="W10" s="77">
        <f>データ!$Q$6</f>
        <v>4306</v>
      </c>
      <c r="X10" s="77"/>
      <c r="Y10" s="77"/>
      <c r="Z10" s="77"/>
      <c r="AA10" s="77"/>
      <c r="AB10" s="77"/>
      <c r="AC10" s="77"/>
      <c r="AD10" s="2"/>
      <c r="AE10" s="2"/>
      <c r="AF10" s="2"/>
      <c r="AG10" s="2"/>
      <c r="AH10" s="4"/>
      <c r="AI10" s="4"/>
      <c r="AJ10" s="4"/>
      <c r="AK10" s="4"/>
      <c r="AL10" s="77">
        <f>データ!$U$6</f>
        <v>155161</v>
      </c>
      <c r="AM10" s="77"/>
      <c r="AN10" s="77"/>
      <c r="AO10" s="77"/>
      <c r="AP10" s="77"/>
      <c r="AQ10" s="77"/>
      <c r="AR10" s="77"/>
      <c r="AS10" s="77"/>
      <c r="AT10" s="73">
        <f>データ!$V$6</f>
        <v>299.89999999999998</v>
      </c>
      <c r="AU10" s="74"/>
      <c r="AV10" s="74"/>
      <c r="AW10" s="74"/>
      <c r="AX10" s="74"/>
      <c r="AY10" s="74"/>
      <c r="AZ10" s="74"/>
      <c r="BA10" s="74"/>
      <c r="BB10" s="76">
        <f>データ!$W$6</f>
        <v>517.38</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110</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8" t="s">
        <v>111</v>
      </c>
      <c r="BM47" s="69"/>
      <c r="BN47" s="69"/>
      <c r="BO47" s="69"/>
      <c r="BP47" s="69"/>
      <c r="BQ47" s="69"/>
      <c r="BR47" s="69"/>
      <c r="BS47" s="69"/>
      <c r="BT47" s="69"/>
      <c r="BU47" s="69"/>
      <c r="BV47" s="69"/>
      <c r="BW47" s="69"/>
      <c r="BX47" s="69"/>
      <c r="BY47" s="69"/>
      <c r="BZ47" s="7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9"/>
      <c r="BN60" s="69"/>
      <c r="BO60" s="69"/>
      <c r="BP60" s="69"/>
      <c r="BQ60" s="69"/>
      <c r="BR60" s="69"/>
      <c r="BS60" s="69"/>
      <c r="BT60" s="69"/>
      <c r="BU60" s="69"/>
      <c r="BV60" s="69"/>
      <c r="BW60" s="69"/>
      <c r="BX60" s="69"/>
      <c r="BY60" s="69"/>
      <c r="BZ60" s="7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EIc+Rn2daAubI5EFuPKDKwEz5Pwd8tvBzDm0fMthcp+Bmt2Ewtt39xvIv9iF2tOt/mo2VfbVVimoKse7dutqQ==" saltValue="ZkQq92nTKKbQpAUp8auN/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128805</v>
      </c>
      <c r="D6" s="34">
        <f t="shared" si="3"/>
        <v>46</v>
      </c>
      <c r="E6" s="34">
        <f t="shared" si="3"/>
        <v>1</v>
      </c>
      <c r="F6" s="34">
        <f t="shared" si="3"/>
        <v>0</v>
      </c>
      <c r="G6" s="34">
        <f t="shared" si="3"/>
        <v>1</v>
      </c>
      <c r="H6" s="34" t="str">
        <f t="shared" si="3"/>
        <v>千葉県　山武郡市広域水道企業団</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94.35</v>
      </c>
      <c r="P6" s="35">
        <f t="shared" si="3"/>
        <v>91.23</v>
      </c>
      <c r="Q6" s="35">
        <f t="shared" si="3"/>
        <v>4306</v>
      </c>
      <c r="R6" s="35" t="str">
        <f t="shared" si="3"/>
        <v>-</v>
      </c>
      <c r="S6" s="35" t="str">
        <f t="shared" si="3"/>
        <v>-</v>
      </c>
      <c r="T6" s="35" t="str">
        <f t="shared" si="3"/>
        <v>-</v>
      </c>
      <c r="U6" s="35">
        <f t="shared" si="3"/>
        <v>155161</v>
      </c>
      <c r="V6" s="35">
        <f t="shared" si="3"/>
        <v>299.89999999999998</v>
      </c>
      <c r="W6" s="35">
        <f t="shared" si="3"/>
        <v>517.38</v>
      </c>
      <c r="X6" s="36">
        <f>IF(X7="",NA(),X7)</f>
        <v>104.23</v>
      </c>
      <c r="Y6" s="36">
        <f t="shared" ref="Y6:AG6" si="4">IF(Y7="",NA(),Y7)</f>
        <v>107.27</v>
      </c>
      <c r="Z6" s="36">
        <f t="shared" si="4"/>
        <v>106.54</v>
      </c>
      <c r="AA6" s="36">
        <f t="shared" si="4"/>
        <v>110.55</v>
      </c>
      <c r="AB6" s="36">
        <f t="shared" si="4"/>
        <v>107.52</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1621.95</v>
      </c>
      <c r="AU6" s="36">
        <f t="shared" ref="AU6:BC6" si="6">IF(AU7="",NA(),AU7)</f>
        <v>1029.3</v>
      </c>
      <c r="AV6" s="36">
        <f t="shared" si="6"/>
        <v>1134.82</v>
      </c>
      <c r="AW6" s="36">
        <f t="shared" si="6"/>
        <v>1058.58</v>
      </c>
      <c r="AX6" s="36">
        <f t="shared" si="6"/>
        <v>840.47</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32.14</v>
      </c>
      <c r="BF6" s="36">
        <f t="shared" ref="BF6:BN6" si="7">IF(BF7="",NA(),BF7)</f>
        <v>30.33</v>
      </c>
      <c r="BG6" s="36">
        <f t="shared" si="7"/>
        <v>28.52</v>
      </c>
      <c r="BH6" s="36">
        <f t="shared" si="7"/>
        <v>26.63</v>
      </c>
      <c r="BI6" s="36">
        <f t="shared" si="7"/>
        <v>24.88</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86.36</v>
      </c>
      <c r="BQ6" s="36">
        <f t="shared" ref="BQ6:BY6" si="8">IF(BQ7="",NA(),BQ7)</f>
        <v>87.83</v>
      </c>
      <c r="BR6" s="36">
        <f t="shared" si="8"/>
        <v>86.73</v>
      </c>
      <c r="BS6" s="36">
        <f t="shared" si="8"/>
        <v>90.79</v>
      </c>
      <c r="BT6" s="36">
        <f t="shared" si="8"/>
        <v>90.19</v>
      </c>
      <c r="BU6" s="36">
        <f t="shared" si="8"/>
        <v>106.4</v>
      </c>
      <c r="BV6" s="36">
        <f t="shared" si="8"/>
        <v>107.61</v>
      </c>
      <c r="BW6" s="36">
        <f t="shared" si="8"/>
        <v>106.02</v>
      </c>
      <c r="BX6" s="36">
        <f t="shared" si="8"/>
        <v>104.84</v>
      </c>
      <c r="BY6" s="36">
        <f t="shared" si="8"/>
        <v>106.11</v>
      </c>
      <c r="BZ6" s="35" t="str">
        <f>IF(BZ7="","",IF(BZ7="-","【-】","【"&amp;SUBSTITUTE(TEXT(BZ7,"#,##0.00"),"-","△")&amp;"】"))</f>
        <v>【103.24】</v>
      </c>
      <c r="CA6" s="36">
        <f>IF(CA7="",NA(),CA7)</f>
        <v>268.97000000000003</v>
      </c>
      <c r="CB6" s="36">
        <f t="shared" ref="CB6:CJ6" si="9">IF(CB7="",NA(),CB7)</f>
        <v>264.60000000000002</v>
      </c>
      <c r="CC6" s="36">
        <f t="shared" si="9"/>
        <v>267.95</v>
      </c>
      <c r="CD6" s="36">
        <f t="shared" si="9"/>
        <v>256.32</v>
      </c>
      <c r="CE6" s="36">
        <f t="shared" si="9"/>
        <v>258.77999999999997</v>
      </c>
      <c r="CF6" s="36">
        <f t="shared" si="9"/>
        <v>156.29</v>
      </c>
      <c r="CG6" s="36">
        <f t="shared" si="9"/>
        <v>155.69</v>
      </c>
      <c r="CH6" s="36">
        <f t="shared" si="9"/>
        <v>158.6</v>
      </c>
      <c r="CI6" s="36">
        <f t="shared" si="9"/>
        <v>161.82</v>
      </c>
      <c r="CJ6" s="36">
        <f t="shared" si="9"/>
        <v>161.03</v>
      </c>
      <c r="CK6" s="35" t="str">
        <f>IF(CK7="","",IF(CK7="-","【-】","【"&amp;SUBSTITUTE(TEXT(CK7,"#,##0.00"),"-","△")&amp;"】"))</f>
        <v>【168.38】</v>
      </c>
      <c r="CL6" s="36">
        <f>IF(CL7="",NA(),CL7)</f>
        <v>86.19</v>
      </c>
      <c r="CM6" s="36">
        <f t="shared" ref="CM6:CU6" si="10">IF(CM7="",NA(),CM7)</f>
        <v>88.22</v>
      </c>
      <c r="CN6" s="36">
        <f t="shared" si="10"/>
        <v>88.24</v>
      </c>
      <c r="CO6" s="36">
        <f t="shared" si="10"/>
        <v>88.24</v>
      </c>
      <c r="CP6" s="36">
        <f t="shared" si="10"/>
        <v>82.38</v>
      </c>
      <c r="CQ6" s="36">
        <f t="shared" si="10"/>
        <v>62.34</v>
      </c>
      <c r="CR6" s="36">
        <f t="shared" si="10"/>
        <v>62.46</v>
      </c>
      <c r="CS6" s="36">
        <f t="shared" si="10"/>
        <v>62.88</v>
      </c>
      <c r="CT6" s="36">
        <f t="shared" si="10"/>
        <v>62.32</v>
      </c>
      <c r="CU6" s="36">
        <f t="shared" si="10"/>
        <v>61.71</v>
      </c>
      <c r="CV6" s="35" t="str">
        <f>IF(CV7="","",IF(CV7="-","【-】","【"&amp;SUBSTITUTE(TEXT(CV7,"#,##0.00"),"-","△")&amp;"】"))</f>
        <v>【60.00】</v>
      </c>
      <c r="CW6" s="36">
        <f>IF(CW7="",NA(),CW7)</f>
        <v>89.9</v>
      </c>
      <c r="CX6" s="36">
        <f t="shared" ref="CX6:DF6" si="11">IF(CX7="",NA(),CX7)</f>
        <v>90.7</v>
      </c>
      <c r="CY6" s="36">
        <f t="shared" si="11"/>
        <v>90.57</v>
      </c>
      <c r="CZ6" s="36">
        <f t="shared" si="11"/>
        <v>90.08</v>
      </c>
      <c r="DA6" s="36">
        <f t="shared" si="11"/>
        <v>87.74</v>
      </c>
      <c r="DB6" s="36">
        <f t="shared" si="11"/>
        <v>90.15</v>
      </c>
      <c r="DC6" s="36">
        <f t="shared" si="11"/>
        <v>90.62</v>
      </c>
      <c r="DD6" s="36">
        <f t="shared" si="11"/>
        <v>90.13</v>
      </c>
      <c r="DE6" s="36">
        <f t="shared" si="11"/>
        <v>90.19</v>
      </c>
      <c r="DF6" s="36">
        <f t="shared" si="11"/>
        <v>90.03</v>
      </c>
      <c r="DG6" s="35" t="str">
        <f>IF(DG7="","",IF(DG7="-","【-】","【"&amp;SUBSTITUTE(TEXT(DG7,"#,##0.00"),"-","△")&amp;"】"))</f>
        <v>【89.80】</v>
      </c>
      <c r="DH6" s="36">
        <f>IF(DH7="",NA(),DH7)</f>
        <v>52.46</v>
      </c>
      <c r="DI6" s="36">
        <f t="shared" ref="DI6:DQ6" si="12">IF(DI7="",NA(),DI7)</f>
        <v>52.95</v>
      </c>
      <c r="DJ6" s="36">
        <f t="shared" si="12"/>
        <v>53.37</v>
      </c>
      <c r="DK6" s="36">
        <f t="shared" si="12"/>
        <v>53.05</v>
      </c>
      <c r="DL6" s="36">
        <f t="shared" si="12"/>
        <v>53.33</v>
      </c>
      <c r="DM6" s="36">
        <f t="shared" si="12"/>
        <v>47.37</v>
      </c>
      <c r="DN6" s="36">
        <f t="shared" si="12"/>
        <v>48.01</v>
      </c>
      <c r="DO6" s="36">
        <f t="shared" si="12"/>
        <v>48.01</v>
      </c>
      <c r="DP6" s="36">
        <f t="shared" si="12"/>
        <v>48.86</v>
      </c>
      <c r="DQ6" s="36">
        <f t="shared" si="12"/>
        <v>49.6</v>
      </c>
      <c r="DR6" s="35" t="str">
        <f>IF(DR7="","",IF(DR7="-","【-】","【"&amp;SUBSTITUTE(TEXT(DR7,"#,##0.00"),"-","△")&amp;"】"))</f>
        <v>【49.59】</v>
      </c>
      <c r="DS6" s="36">
        <f>IF(DS7="",NA(),DS7)</f>
        <v>1.23</v>
      </c>
      <c r="DT6" s="36">
        <f t="shared" ref="DT6:EB6" si="13">IF(DT7="",NA(),DT7)</f>
        <v>4.74</v>
      </c>
      <c r="DU6" s="36">
        <f t="shared" si="13"/>
        <v>18.010000000000002</v>
      </c>
      <c r="DV6" s="36">
        <f t="shared" si="13"/>
        <v>28.5</v>
      </c>
      <c r="DW6" s="36">
        <f t="shared" si="13"/>
        <v>35.369999999999997</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0.47</v>
      </c>
      <c r="EE6" s="36">
        <f t="shared" ref="EE6:EM6" si="14">IF(EE7="",NA(),EE7)</f>
        <v>0.4</v>
      </c>
      <c r="EF6" s="36">
        <f t="shared" si="14"/>
        <v>0.39</v>
      </c>
      <c r="EG6" s="36">
        <f t="shared" si="14"/>
        <v>0.48</v>
      </c>
      <c r="EH6" s="36">
        <f t="shared" si="14"/>
        <v>0.37</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128805</v>
      </c>
      <c r="D7" s="38">
        <v>46</v>
      </c>
      <c r="E7" s="38">
        <v>1</v>
      </c>
      <c r="F7" s="38">
        <v>0</v>
      </c>
      <c r="G7" s="38">
        <v>1</v>
      </c>
      <c r="H7" s="38" t="s">
        <v>93</v>
      </c>
      <c r="I7" s="38" t="s">
        <v>94</v>
      </c>
      <c r="J7" s="38" t="s">
        <v>95</v>
      </c>
      <c r="K7" s="38" t="s">
        <v>96</v>
      </c>
      <c r="L7" s="38" t="s">
        <v>97</v>
      </c>
      <c r="M7" s="38" t="s">
        <v>98</v>
      </c>
      <c r="N7" s="39" t="s">
        <v>99</v>
      </c>
      <c r="O7" s="39">
        <v>94.35</v>
      </c>
      <c r="P7" s="39">
        <v>91.23</v>
      </c>
      <c r="Q7" s="39">
        <v>4306</v>
      </c>
      <c r="R7" s="39" t="s">
        <v>99</v>
      </c>
      <c r="S7" s="39" t="s">
        <v>99</v>
      </c>
      <c r="T7" s="39" t="s">
        <v>99</v>
      </c>
      <c r="U7" s="39">
        <v>155161</v>
      </c>
      <c r="V7" s="39">
        <v>299.89999999999998</v>
      </c>
      <c r="W7" s="39">
        <v>517.38</v>
      </c>
      <c r="X7" s="39">
        <v>104.23</v>
      </c>
      <c r="Y7" s="39">
        <v>107.27</v>
      </c>
      <c r="Z7" s="39">
        <v>106.54</v>
      </c>
      <c r="AA7" s="39">
        <v>110.55</v>
      </c>
      <c r="AB7" s="39">
        <v>107.52</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1621.95</v>
      </c>
      <c r="AU7" s="39">
        <v>1029.3</v>
      </c>
      <c r="AV7" s="39">
        <v>1134.82</v>
      </c>
      <c r="AW7" s="39">
        <v>1058.58</v>
      </c>
      <c r="AX7" s="39">
        <v>840.47</v>
      </c>
      <c r="AY7" s="39">
        <v>299.44</v>
      </c>
      <c r="AZ7" s="39">
        <v>311.99</v>
      </c>
      <c r="BA7" s="39">
        <v>307.83</v>
      </c>
      <c r="BB7" s="39">
        <v>318.89</v>
      </c>
      <c r="BC7" s="39">
        <v>309.10000000000002</v>
      </c>
      <c r="BD7" s="39">
        <v>264.97000000000003</v>
      </c>
      <c r="BE7" s="39">
        <v>32.14</v>
      </c>
      <c r="BF7" s="39">
        <v>30.33</v>
      </c>
      <c r="BG7" s="39">
        <v>28.52</v>
      </c>
      <c r="BH7" s="39">
        <v>26.63</v>
      </c>
      <c r="BI7" s="39">
        <v>24.88</v>
      </c>
      <c r="BJ7" s="39">
        <v>298.08999999999997</v>
      </c>
      <c r="BK7" s="39">
        <v>291.77999999999997</v>
      </c>
      <c r="BL7" s="39">
        <v>295.44</v>
      </c>
      <c r="BM7" s="39">
        <v>290.07</v>
      </c>
      <c r="BN7" s="39">
        <v>290.42</v>
      </c>
      <c r="BO7" s="39">
        <v>266.61</v>
      </c>
      <c r="BP7" s="39">
        <v>86.36</v>
      </c>
      <c r="BQ7" s="39">
        <v>87.83</v>
      </c>
      <c r="BR7" s="39">
        <v>86.73</v>
      </c>
      <c r="BS7" s="39">
        <v>90.79</v>
      </c>
      <c r="BT7" s="39">
        <v>90.19</v>
      </c>
      <c r="BU7" s="39">
        <v>106.4</v>
      </c>
      <c r="BV7" s="39">
        <v>107.61</v>
      </c>
      <c r="BW7" s="39">
        <v>106.02</v>
      </c>
      <c r="BX7" s="39">
        <v>104.84</v>
      </c>
      <c r="BY7" s="39">
        <v>106.11</v>
      </c>
      <c r="BZ7" s="39">
        <v>103.24</v>
      </c>
      <c r="CA7" s="39">
        <v>268.97000000000003</v>
      </c>
      <c r="CB7" s="39">
        <v>264.60000000000002</v>
      </c>
      <c r="CC7" s="39">
        <v>267.95</v>
      </c>
      <c r="CD7" s="39">
        <v>256.32</v>
      </c>
      <c r="CE7" s="39">
        <v>258.77999999999997</v>
      </c>
      <c r="CF7" s="39">
        <v>156.29</v>
      </c>
      <c r="CG7" s="39">
        <v>155.69</v>
      </c>
      <c r="CH7" s="39">
        <v>158.6</v>
      </c>
      <c r="CI7" s="39">
        <v>161.82</v>
      </c>
      <c r="CJ7" s="39">
        <v>161.03</v>
      </c>
      <c r="CK7" s="39">
        <v>168.38</v>
      </c>
      <c r="CL7" s="39">
        <v>86.19</v>
      </c>
      <c r="CM7" s="39">
        <v>88.22</v>
      </c>
      <c r="CN7" s="39">
        <v>88.24</v>
      </c>
      <c r="CO7" s="39">
        <v>88.24</v>
      </c>
      <c r="CP7" s="39">
        <v>82.38</v>
      </c>
      <c r="CQ7" s="39">
        <v>62.34</v>
      </c>
      <c r="CR7" s="39">
        <v>62.46</v>
      </c>
      <c r="CS7" s="39">
        <v>62.88</v>
      </c>
      <c r="CT7" s="39">
        <v>62.32</v>
      </c>
      <c r="CU7" s="39">
        <v>61.71</v>
      </c>
      <c r="CV7" s="39">
        <v>60</v>
      </c>
      <c r="CW7" s="39">
        <v>89.9</v>
      </c>
      <c r="CX7" s="39">
        <v>90.7</v>
      </c>
      <c r="CY7" s="39">
        <v>90.57</v>
      </c>
      <c r="CZ7" s="39">
        <v>90.08</v>
      </c>
      <c r="DA7" s="39">
        <v>87.74</v>
      </c>
      <c r="DB7" s="39">
        <v>90.15</v>
      </c>
      <c r="DC7" s="39">
        <v>90.62</v>
      </c>
      <c r="DD7" s="39">
        <v>90.13</v>
      </c>
      <c r="DE7" s="39">
        <v>90.19</v>
      </c>
      <c r="DF7" s="39">
        <v>90.03</v>
      </c>
      <c r="DG7" s="39">
        <v>89.8</v>
      </c>
      <c r="DH7" s="39">
        <v>52.46</v>
      </c>
      <c r="DI7" s="39">
        <v>52.95</v>
      </c>
      <c r="DJ7" s="39">
        <v>53.37</v>
      </c>
      <c r="DK7" s="39">
        <v>53.05</v>
      </c>
      <c r="DL7" s="39">
        <v>53.33</v>
      </c>
      <c r="DM7" s="39">
        <v>47.37</v>
      </c>
      <c r="DN7" s="39">
        <v>48.01</v>
      </c>
      <c r="DO7" s="39">
        <v>48.01</v>
      </c>
      <c r="DP7" s="39">
        <v>48.86</v>
      </c>
      <c r="DQ7" s="39">
        <v>49.6</v>
      </c>
      <c r="DR7" s="39">
        <v>49.59</v>
      </c>
      <c r="DS7" s="39">
        <v>1.23</v>
      </c>
      <c r="DT7" s="39">
        <v>4.74</v>
      </c>
      <c r="DU7" s="39">
        <v>18.010000000000002</v>
      </c>
      <c r="DV7" s="39">
        <v>28.5</v>
      </c>
      <c r="DW7" s="39">
        <v>35.369999999999997</v>
      </c>
      <c r="DX7" s="39">
        <v>14.27</v>
      </c>
      <c r="DY7" s="39">
        <v>16.170000000000002</v>
      </c>
      <c r="DZ7" s="39">
        <v>16.600000000000001</v>
      </c>
      <c r="EA7" s="39">
        <v>18.510000000000002</v>
      </c>
      <c r="EB7" s="39">
        <v>20.49</v>
      </c>
      <c r="EC7" s="39">
        <v>19.440000000000001</v>
      </c>
      <c r="ED7" s="39">
        <v>0.47</v>
      </c>
      <c r="EE7" s="39">
        <v>0.4</v>
      </c>
      <c r="EF7" s="39">
        <v>0.39</v>
      </c>
      <c r="EG7" s="39">
        <v>0.48</v>
      </c>
      <c r="EH7" s="39">
        <v>0.37</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2021-01-14T01:19:42Z</cp:lastPrinted>
  <dcterms:created xsi:type="dcterms:W3CDTF">2020-12-04T02:06:44Z</dcterms:created>
  <dcterms:modified xsi:type="dcterms:W3CDTF">2021-02-10T01:15:11Z</dcterms:modified>
  <cp:category/>
</cp:coreProperties>
</file>