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35910061-54DC-4B37-BCE2-2377D75D76EC}" xr6:coauthVersionLast="47" xr6:coauthVersionMax="47" xr10:uidLastSave="{00000000-0000-0000-0000-000000000000}"/>
  <bookViews>
    <workbookView xWindow="28680" yWindow="-120" windowWidth="29040" windowHeight="15720" tabRatio="816" activeTab="6" xr2:uid="{DB533514-D9FD-401B-B885-8090E9DA4ED6}"/>
  </bookViews>
  <sheets>
    <sheet name="表紙" sheetId="138" r:id="rId1"/>
    <sheet name="目次 " sheetId="145" r:id="rId2"/>
    <sheet name="分類表１" sheetId="141" r:id="rId3"/>
    <sheet name="分類表２" sheetId="140" r:id="rId4"/>
    <sheet name="分類表３" sheetId="130" r:id="rId5"/>
    <sheet name="表１（その１）" sheetId="81" r:id="rId6"/>
    <sheet name="表１（その２）" sheetId="147" r:id="rId7"/>
    <sheet name="表１（その３）" sheetId="83" r:id="rId8"/>
    <sheet name="表２" sheetId="84" r:id="rId9"/>
    <sheet name="表３・表４" sheetId="85" r:id="rId10"/>
    <sheet name="表５（その１）" sheetId="86" r:id="rId11"/>
    <sheet name="表５（その２）" sheetId="87" r:id="rId12"/>
    <sheet name="図１" sheetId="88" r:id="rId13"/>
    <sheet name="無Ａ" sheetId="133" r:id="rId14"/>
    <sheet name="表紙「市町村別統計表」" sheetId="134" r:id="rId15"/>
    <sheet name="表６（その１－１）" sheetId="89" r:id="rId16"/>
    <sheet name="表６（その１－２）" sheetId="90" r:id="rId17"/>
    <sheet name="表６（その２－１）" sheetId="91" r:id="rId18"/>
    <sheet name="表６（その２－２）" sheetId="92" r:id="rId19"/>
    <sheet name="表７（その１－１）" sheetId="144" r:id="rId20"/>
    <sheet name="表７（その１－２）" sheetId="94" r:id="rId21"/>
    <sheet name="表７（その２－１）" sheetId="95" r:id="rId22"/>
    <sheet name="表７（その２－２）" sheetId="96" r:id="rId23"/>
    <sheet name="表８（その１－１）" sheetId="97" r:id="rId24"/>
    <sheet name="表８（その１－２）" sheetId="98" r:id="rId25"/>
    <sheet name="表８（その２－１）" sheetId="99" r:id="rId26"/>
    <sheet name="表８（その２－２）" sheetId="100" r:id="rId27"/>
    <sheet name="表９（その１－１）" sheetId="101" r:id="rId28"/>
    <sheet name="表９（その１－２）" sheetId="102" r:id="rId29"/>
    <sheet name="表９（その２－１）" sheetId="103" r:id="rId30"/>
    <sheet name="表９（その２－２）" sheetId="104" r:id="rId31"/>
    <sheet name="表１０（その１－１）" sheetId="105" r:id="rId32"/>
    <sheet name="表１０（その１－２）" sheetId="106" r:id="rId33"/>
    <sheet name="表１０（その２－１）" sheetId="107" r:id="rId34"/>
    <sheet name="表１０（その２－２）" sheetId="108" r:id="rId35"/>
    <sheet name="表１１（その１－１）" sheetId="109" r:id="rId36"/>
    <sheet name="表１１（その１－２）" sheetId="110" r:id="rId37"/>
    <sheet name="表１１（その２－１）" sheetId="111" r:id="rId38"/>
    <sheet name="表１１（その２－２）" sheetId="112" r:id="rId39"/>
    <sheet name="無Ｂ" sheetId="135" r:id="rId40"/>
    <sheet name="表紙「年別統計表」" sheetId="136" r:id="rId41"/>
    <sheet name="表１２" sheetId="121" r:id="rId42"/>
    <sheet name="表１３" sheetId="122" r:id="rId43"/>
    <sheet name="表１４" sheetId="123" r:id="rId44"/>
    <sheet name="表１５" sheetId="124" r:id="rId45"/>
    <sheet name="表１６" sheetId="125" r:id="rId46"/>
    <sheet name="表１７" sheetId="126" r:id="rId47"/>
    <sheet name="千葉市" sheetId="1" r:id="rId48"/>
    <sheet name="銚子市" sheetId="2" r:id="rId49"/>
    <sheet name="市川市" sheetId="3" r:id="rId50"/>
    <sheet name="船橋市" sheetId="4" r:id="rId51"/>
    <sheet name="館山市" sheetId="7" r:id="rId52"/>
    <sheet name="木更津市" sheetId="10" r:id="rId53"/>
    <sheet name="松戸市" sheetId="9" r:id="rId54"/>
    <sheet name="野田市" sheetId="8" r:id="rId55"/>
    <sheet name="香取市" sheetId="5" r:id="rId56"/>
    <sheet name="茂原市" sheetId="6" r:id="rId57"/>
    <sheet name="成田市" sheetId="11" r:id="rId58"/>
    <sheet name="佐倉市" sheetId="12" r:id="rId59"/>
    <sheet name="東金市" sheetId="13" r:id="rId60"/>
    <sheet name="匝瑳市" sheetId="14" r:id="rId61"/>
    <sheet name="旭市" sheetId="15" r:id="rId62"/>
    <sheet name="習志野市" sheetId="16" r:id="rId63"/>
    <sheet name="柏市" sheetId="17" r:id="rId64"/>
    <sheet name="勝浦市" sheetId="18" r:id="rId65"/>
    <sheet name="市原市" sheetId="19" r:id="rId66"/>
    <sheet name="流山市" sheetId="20" r:id="rId67"/>
    <sheet name="八千代市" sheetId="21" r:id="rId68"/>
    <sheet name="我孫子市" sheetId="22" r:id="rId69"/>
    <sheet name="鴨川市" sheetId="23" r:id="rId70"/>
    <sheet name="鎌ケ谷市" sheetId="24" r:id="rId71"/>
    <sheet name="君津市" sheetId="25" r:id="rId72"/>
    <sheet name="富津市" sheetId="26" r:id="rId73"/>
    <sheet name="浦安市" sheetId="27" r:id="rId74"/>
    <sheet name="四街道市" sheetId="30" r:id="rId75"/>
    <sheet name="酒々井町" sheetId="31" r:id="rId76"/>
    <sheet name="八街市" sheetId="32" r:id="rId77"/>
    <sheet name="富里市" sheetId="33" r:id="rId78"/>
    <sheet name="白井市" sheetId="35" r:id="rId79"/>
    <sheet name="印西市" sheetId="36" r:id="rId80"/>
    <sheet name="栄町" sheetId="38" r:id="rId81"/>
    <sheet name="一宮町" sheetId="39" r:id="rId82"/>
    <sheet name="睦沢町" sheetId="40" r:id="rId83"/>
    <sheet name="長生村" sheetId="41" r:id="rId84"/>
    <sheet name="白子町" sheetId="42" r:id="rId85"/>
    <sheet name="長柄町" sheetId="43" r:id="rId86"/>
    <sheet name="長南町" sheetId="44" r:id="rId87"/>
    <sheet name="大網白里市" sheetId="45" r:id="rId88"/>
    <sheet name="九十九里町" sheetId="46" r:id="rId89"/>
    <sheet name="芝山町" sheetId="52" r:id="rId90"/>
    <sheet name="神崎町" sheetId="54" r:id="rId91"/>
    <sheet name="多古町" sheetId="59" r:id="rId92"/>
    <sheet name="東庄町" sheetId="143" r:id="rId93"/>
    <sheet name="袖ケ浦市" sheetId="66" r:id="rId94"/>
    <sheet name="大多喜町" sheetId="67" r:id="rId95"/>
    <sheet name="御宿町" sheetId="70" r:id="rId96"/>
    <sheet name="南房総市" sheetId="73" r:id="rId97"/>
    <sheet name="鋸南町" sheetId="74" r:id="rId98"/>
    <sheet name="いすみ市" sheetId="75" r:id="rId99"/>
    <sheet name="山武市" sheetId="76" r:id="rId100"/>
    <sheet name="横芝光町" sheetId="77" r:id="rId101"/>
    <sheet name="Sheet1" sheetId="146" r:id="rId102"/>
  </sheets>
  <definedNames>
    <definedName name="_xlnm._FilterDatabase" localSheetId="5" hidden="1">'表１（その１）'!$B$2:$G$32</definedName>
    <definedName name="_xlnm._FilterDatabase" localSheetId="6" hidden="1">'表１（その２）'!$A$5:$A$32</definedName>
    <definedName name="_xlnm.Print_Area" localSheetId="98">いすみ市!$B$2:$K$24</definedName>
    <definedName name="_xlnm.Print_Area" localSheetId="61">旭市!$B$2:$K$24</definedName>
    <definedName name="_xlnm.Print_Area" localSheetId="81">一宮町!$B$2:$K$24</definedName>
    <definedName name="_xlnm.Print_Area" localSheetId="79">印西市!$B$2:$K$24</definedName>
    <definedName name="_xlnm.Print_Area" localSheetId="73">浦安市!$B$2:$K$24</definedName>
    <definedName name="_xlnm.Print_Area" localSheetId="80">栄町!$B$2:$K$24</definedName>
    <definedName name="_xlnm.Print_Area" localSheetId="100">横芝光町!$B$2:$K$24</definedName>
    <definedName name="_xlnm.Print_Area" localSheetId="68">我孫子市!$B$2:$K$24</definedName>
    <definedName name="_xlnm.Print_Area" localSheetId="70">鎌ケ谷市!$B$2:$K$24</definedName>
    <definedName name="_xlnm.Print_Area" localSheetId="69">鴨川市!$B$2:$K$24</definedName>
    <definedName name="_xlnm.Print_Area" localSheetId="51">館山市!$B$2:$K$24</definedName>
    <definedName name="_xlnm.Print_Area" localSheetId="97">鋸南町!$B$2:$K$24</definedName>
    <definedName name="_xlnm.Print_Area" localSheetId="88">九十九里町!$B$2:$K$24</definedName>
    <definedName name="_xlnm.Print_Area" localSheetId="71">君津市!$B$2:$K$24</definedName>
    <definedName name="_xlnm.Print_Area" localSheetId="95">御宿町!$B$2:$K$24</definedName>
    <definedName name="_xlnm.Print_Area" localSheetId="55">香取市!$B$2:$K$24</definedName>
    <definedName name="_xlnm.Print_Area" localSheetId="58">佐倉市!$B$2:$K$24</definedName>
    <definedName name="_xlnm.Print_Area" localSheetId="99">山武市!$B$2:$K$24</definedName>
    <definedName name="_xlnm.Print_Area" localSheetId="74">四街道市!$B$2:$K$24</definedName>
    <definedName name="_xlnm.Print_Area" localSheetId="65">市原市!$B$2:$K$24</definedName>
    <definedName name="_xlnm.Print_Area" localSheetId="49">市川市!$B$2:$K$24</definedName>
    <definedName name="_xlnm.Print_Area" localSheetId="89">芝山町!$B$2:$K$24</definedName>
    <definedName name="_xlnm.Print_Area" localSheetId="75">酒々井町!$B$2:$K$24</definedName>
    <definedName name="_xlnm.Print_Area" localSheetId="62">習志野市!$B$2:$K$24</definedName>
    <definedName name="_xlnm.Print_Area" localSheetId="64">勝浦市!$B$2:$K$24</definedName>
    <definedName name="_xlnm.Print_Area" localSheetId="53">松戸市!$B$2:$K$24</definedName>
    <definedName name="_xlnm.Print_Area" localSheetId="90">神崎町!$B$2:$K$24</definedName>
    <definedName name="_xlnm.Print_Area" localSheetId="12">図１!$A$1:$T$29</definedName>
    <definedName name="_xlnm.Print_Area" localSheetId="57">成田市!$B$2:$K$24</definedName>
    <definedName name="_xlnm.Print_Area" localSheetId="47">千葉市!$B$2:$K$24</definedName>
    <definedName name="_xlnm.Print_Area" localSheetId="50">船橋市!$B$2:$K$24</definedName>
    <definedName name="_xlnm.Print_Area" localSheetId="60">匝瑳市!$B$2:$K$24</definedName>
    <definedName name="_xlnm.Print_Area" localSheetId="93">袖ケ浦市!$B$2:$K$24</definedName>
    <definedName name="_xlnm.Print_Area" localSheetId="91">多古町!$B$2:$K$24</definedName>
    <definedName name="_xlnm.Print_Area" localSheetId="94">大多喜町!$B$2:$K$24</definedName>
    <definedName name="_xlnm.Print_Area" localSheetId="87">大網白里市!$B$2:$K$24</definedName>
    <definedName name="_xlnm.Print_Area" localSheetId="48">銚子市!$B$2:$K$24</definedName>
    <definedName name="_xlnm.Print_Area" localSheetId="83">長生村!$B$2:$K$24</definedName>
    <definedName name="_xlnm.Print_Area" localSheetId="86">長南町!$B$2:$K$24</definedName>
    <definedName name="_xlnm.Print_Area" localSheetId="85">長柄町!$B$2:$K$24</definedName>
    <definedName name="_xlnm.Print_Area" localSheetId="59">東金市!$B$2:$K$24</definedName>
    <definedName name="_xlnm.Print_Area" localSheetId="92">東庄町!$A$1:$L$26</definedName>
    <definedName name="_xlnm.Print_Area" localSheetId="96">南房総市!$B$2:$K$24</definedName>
    <definedName name="_xlnm.Print_Area" localSheetId="63">柏市!$B$2:$K$24</definedName>
    <definedName name="_xlnm.Print_Area" localSheetId="78">白井市!$B$2:$K$24</definedName>
    <definedName name="_xlnm.Print_Area" localSheetId="84">白子町!$B$2:$K$24</definedName>
    <definedName name="_xlnm.Print_Area" localSheetId="76">八街市!$B$2:$K$24</definedName>
    <definedName name="_xlnm.Print_Area" localSheetId="67">八千代市!$B$2:$K$24</definedName>
    <definedName name="_xlnm.Print_Area" localSheetId="5">'表１（その１）'!$A$1:$H$33</definedName>
    <definedName name="_xlnm.Print_Area" localSheetId="6">'表１（その２）'!$A$1:$H$33</definedName>
    <definedName name="_xlnm.Print_Area" localSheetId="7">'表１（その３）'!$A$1:$H$33</definedName>
    <definedName name="_xlnm.Print_Area" localSheetId="31">'表１０（その１－１）'!$A$1:$Q$54</definedName>
    <definedName name="_xlnm.Print_Area" localSheetId="32">'表１０（その１－２）'!$A$1:$Q$57</definedName>
    <definedName name="_xlnm.Print_Area" localSheetId="33">'表１０（その２－１）'!$A$1:$Q$54</definedName>
    <definedName name="_xlnm.Print_Area" localSheetId="34">'表１０（その２－２）'!$A$1:$Q$57</definedName>
    <definedName name="_xlnm.Print_Area" localSheetId="35">'表１１（その１－１）'!$A$1:$Q$54</definedName>
    <definedName name="_xlnm.Print_Area" localSheetId="36">'表１１（その１－２）'!$A$1:$Q$57</definedName>
    <definedName name="_xlnm.Print_Area" localSheetId="37">'表１１（その２－１）'!$A$1:$Q$54</definedName>
    <definedName name="_xlnm.Print_Area" localSheetId="38">'表１１（その２－２）'!$A$1:$Q$57</definedName>
    <definedName name="_xlnm.Print_Area" localSheetId="41">表１２!$A$1:$U$33</definedName>
    <definedName name="_xlnm.Print_Area" localSheetId="42">表１３!$A$1:$U$33</definedName>
    <definedName name="_xlnm.Print_Area" localSheetId="43">表１４!$A$1:$U$33</definedName>
    <definedName name="_xlnm.Print_Area" localSheetId="44">表１５!$A$1:$U$33</definedName>
    <definedName name="_xlnm.Print_Area" localSheetId="45">表１６!$A$1:$U$33</definedName>
    <definedName name="_xlnm.Print_Area" localSheetId="46">表１７!$A$1:$U$33</definedName>
    <definedName name="_xlnm.Print_Area" localSheetId="8">表２!$A$1:$X$12</definedName>
    <definedName name="_xlnm.Print_Area" localSheetId="9">表３・表４!$A$1:$M$35</definedName>
    <definedName name="_xlnm.Print_Area" localSheetId="10">'表５（その１）'!$A$1:$K$46</definedName>
    <definedName name="_xlnm.Print_Area" localSheetId="11">'表５（その２）'!$A$1:$K$49</definedName>
    <definedName name="_xlnm.Print_Area" localSheetId="15">'表６（その１－１）'!$A$1:$Q$52</definedName>
    <definedName name="_xlnm.Print_Area" localSheetId="16">'表６（その１－２）'!$A$1:$Q$55</definedName>
    <definedName name="_xlnm.Print_Area" localSheetId="17">'表６（その２－１）'!$A$1:$Q$52</definedName>
    <definedName name="_xlnm.Print_Area" localSheetId="18">'表６（その２－２）'!$A$1:$Q$57</definedName>
    <definedName name="_xlnm.Print_Area" localSheetId="19">'表７（その１－１）'!$A$1:$P$52</definedName>
    <definedName name="_xlnm.Print_Area" localSheetId="20">'表７（その１－２）'!$A$1:$Q$57</definedName>
    <definedName name="_xlnm.Print_Area" localSheetId="21">'表７（その２－１）'!$A$1:$Q$54</definedName>
    <definedName name="_xlnm.Print_Area" localSheetId="22">'表７（その２－２）'!$A$1:$Q$57</definedName>
    <definedName name="_xlnm.Print_Area" localSheetId="23">'表８（その１－１）'!$A$1:$Q$54</definedName>
    <definedName name="_xlnm.Print_Area" localSheetId="24">'表８（その１－２）'!$A$1:$Q$57</definedName>
    <definedName name="_xlnm.Print_Area" localSheetId="25">'表８（その２－１）'!$A$1:$Q$54</definedName>
    <definedName name="_xlnm.Print_Area" localSheetId="26">'表８（その２－２）'!$A$1:$Q$57</definedName>
    <definedName name="_xlnm.Print_Area" localSheetId="27">'表９（その１－１）'!$A$1:$Q$54</definedName>
    <definedName name="_xlnm.Print_Area" localSheetId="28">'表９（その１－２）'!$A$1:$Q$35</definedName>
    <definedName name="_xlnm.Print_Area" localSheetId="29">'表９（その２－１）'!$A$1:$Q$54</definedName>
    <definedName name="_xlnm.Print_Area" localSheetId="30">'表９（その２－２）'!$B$1:$Q$57</definedName>
    <definedName name="_xlnm.Print_Area" localSheetId="0">表紙!$A$1:$N$32</definedName>
    <definedName name="_xlnm.Print_Area" localSheetId="14">表紙「市町村別統計表」!$A$1:$N$30</definedName>
    <definedName name="_xlnm.Print_Area" localSheetId="40">表紙「年別統計表」!$A$1:$N$30</definedName>
    <definedName name="_xlnm.Print_Area" localSheetId="72">富津市!$B$2:$K$24</definedName>
    <definedName name="_xlnm.Print_Area" localSheetId="77">富里市!$B$2:$K$24</definedName>
    <definedName name="_xlnm.Print_Area" localSheetId="2">分類表１!$A$1:$I$40</definedName>
    <definedName name="_xlnm.Print_Area" localSheetId="3">分類表２!$A$1:$I$40</definedName>
    <definedName name="_xlnm.Print_Area" localSheetId="4">分類表３!$A$1:$I$40</definedName>
    <definedName name="_xlnm.Print_Area" localSheetId="82">睦沢町!$B$2:$K$24</definedName>
    <definedName name="_xlnm.Print_Area" localSheetId="13">無Ａ!$A$1:$M$33</definedName>
    <definedName name="_xlnm.Print_Area" localSheetId="39">無Ｂ!$A$1:$M$33</definedName>
    <definedName name="_xlnm.Print_Area" localSheetId="56">茂原市!$B$2:$K$24</definedName>
    <definedName name="_xlnm.Print_Area" localSheetId="52">木更津市!$B$2:$K$24</definedName>
    <definedName name="_xlnm.Print_Area" localSheetId="1">'目次 '!$A$1:$Q$29</definedName>
    <definedName name="_xlnm.Print_Area" localSheetId="54">野田市!$B$2:$K$24</definedName>
    <definedName name="_xlnm.Print_Area" localSheetId="66">流山市!$B$2:$K$24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81" l="1"/>
  <c r="C8" i="81"/>
  <c r="D8" i="81" s="1"/>
  <c r="S32" i="122"/>
  <c r="N22" i="122" s="1"/>
  <c r="D11" i="84"/>
  <c r="X11" i="84"/>
  <c r="W11" i="84"/>
  <c r="V11" i="84"/>
  <c r="U11" i="84"/>
  <c r="T11" i="84"/>
  <c r="S11" i="84"/>
  <c r="R11" i="84"/>
  <c r="Q11" i="84"/>
  <c r="P11" i="84"/>
  <c r="O11" i="84"/>
  <c r="N11" i="84"/>
  <c r="M11" i="84"/>
  <c r="L11" i="84"/>
  <c r="K11" i="84"/>
  <c r="J11" i="84"/>
  <c r="I11" i="84"/>
  <c r="H11" i="84"/>
  <c r="G11" i="84"/>
  <c r="F11" i="84"/>
  <c r="X8" i="84"/>
  <c r="W8" i="84"/>
  <c r="E11" i="84"/>
  <c r="V8" i="84"/>
  <c r="U8" i="84"/>
  <c r="T8" i="84"/>
  <c r="S8" i="84"/>
  <c r="R8" i="84"/>
  <c r="Q8" i="84"/>
  <c r="P8" i="84"/>
  <c r="O8" i="84"/>
  <c r="N8" i="84"/>
  <c r="M8" i="84"/>
  <c r="L8" i="84"/>
  <c r="K8" i="84"/>
  <c r="J8" i="84"/>
  <c r="I8" i="84"/>
  <c r="H8" i="84"/>
  <c r="G8" i="84"/>
  <c r="F8" i="84"/>
  <c r="E8" i="84"/>
  <c r="D8" i="84"/>
  <c r="F32" i="147"/>
  <c r="E32" i="147"/>
  <c r="C32" i="147"/>
  <c r="E31" i="147"/>
  <c r="F31" i="147" s="1"/>
  <c r="C31" i="147"/>
  <c r="G31" i="147" s="1"/>
  <c r="F30" i="147"/>
  <c r="E30" i="147"/>
  <c r="G30" i="147" s="1"/>
  <c r="C30" i="147"/>
  <c r="E29" i="147"/>
  <c r="F29" i="147" s="1"/>
  <c r="C29" i="147"/>
  <c r="D29" i="147" s="1"/>
  <c r="F28" i="147"/>
  <c r="E28" i="147"/>
  <c r="D28" i="147"/>
  <c r="C28" i="147"/>
  <c r="E27" i="147"/>
  <c r="G27" i="147" s="1"/>
  <c r="C27" i="147"/>
  <c r="E26" i="147"/>
  <c r="F26" i="147" s="1"/>
  <c r="D26" i="147"/>
  <c r="C26" i="147"/>
  <c r="E25" i="147"/>
  <c r="C25" i="147"/>
  <c r="E24" i="147"/>
  <c r="F24" i="147" s="1"/>
  <c r="C24" i="147"/>
  <c r="G24" i="147" s="1"/>
  <c r="E23" i="147"/>
  <c r="F23" i="147" s="1"/>
  <c r="C23" i="147"/>
  <c r="G22" i="147"/>
  <c r="F22" i="147"/>
  <c r="E22" i="147"/>
  <c r="C22" i="147"/>
  <c r="E21" i="147"/>
  <c r="F21" i="147" s="1"/>
  <c r="C21" i="147"/>
  <c r="D21" i="147" s="1"/>
  <c r="E20" i="147"/>
  <c r="D20" i="147"/>
  <c r="C20" i="147"/>
  <c r="E19" i="147"/>
  <c r="C19" i="147"/>
  <c r="D19" i="147" s="1"/>
  <c r="E18" i="147"/>
  <c r="F18" i="147" s="1"/>
  <c r="C18" i="147"/>
  <c r="E17" i="147"/>
  <c r="C17" i="147"/>
  <c r="E16" i="147"/>
  <c r="C16" i="147"/>
  <c r="D16" i="147" s="1"/>
  <c r="E15" i="147"/>
  <c r="F15" i="147" s="1"/>
  <c r="C15" i="147"/>
  <c r="F14" i="147"/>
  <c r="E14" i="147"/>
  <c r="C14" i="147"/>
  <c r="D14" i="147" s="1"/>
  <c r="E13" i="147"/>
  <c r="F13" i="147" s="1"/>
  <c r="C13" i="147"/>
  <c r="F12" i="147"/>
  <c r="E12" i="147"/>
  <c r="C12" i="147"/>
  <c r="E11" i="147"/>
  <c r="C11" i="147"/>
  <c r="D11" i="147" s="1"/>
  <c r="F10" i="147"/>
  <c r="E10" i="147"/>
  <c r="D10" i="147"/>
  <c r="C10" i="147"/>
  <c r="E9" i="147"/>
  <c r="C9" i="147"/>
  <c r="E8" i="147"/>
  <c r="C8" i="147"/>
  <c r="D8" i="147" s="1"/>
  <c r="E7" i="147"/>
  <c r="F7" i="147" s="1"/>
  <c r="C7" i="147"/>
  <c r="F6" i="147"/>
  <c r="E6" i="147"/>
  <c r="C6" i="147"/>
  <c r="D6" i="147" s="1"/>
  <c r="D11" i="87"/>
  <c r="G12" i="111"/>
  <c r="F12" i="111"/>
  <c r="O12" i="109"/>
  <c r="H12" i="99"/>
  <c r="G12" i="99"/>
  <c r="P12" i="97"/>
  <c r="M12" i="97"/>
  <c r="E12" i="103"/>
  <c r="G12" i="103"/>
  <c r="D12" i="103"/>
  <c r="M12" i="101"/>
  <c r="H12" i="91"/>
  <c r="E12" i="91"/>
  <c r="N12" i="89"/>
  <c r="J12" i="101"/>
  <c r="F12" i="101"/>
  <c r="K12" i="89"/>
  <c r="G12" i="89"/>
  <c r="I12" i="101"/>
  <c r="E12" i="101"/>
  <c r="E11" i="101"/>
  <c r="J12" i="89"/>
  <c r="F11" i="144"/>
  <c r="K12" i="101"/>
  <c r="G12" i="101"/>
  <c r="L12" i="89"/>
  <c r="H12" i="89"/>
  <c r="D12" i="89"/>
  <c r="D11" i="89"/>
  <c r="D7" i="86"/>
  <c r="L18" i="111"/>
  <c r="K18" i="111"/>
  <c r="P18" i="99"/>
  <c r="M18" i="99"/>
  <c r="L18" i="99"/>
  <c r="I18" i="99"/>
  <c r="O18" i="103"/>
  <c r="N18" i="107"/>
  <c r="K18" i="103"/>
  <c r="J18" i="103"/>
  <c r="P18" i="91"/>
  <c r="O18" i="95"/>
  <c r="L18" i="91"/>
  <c r="K18" i="91"/>
  <c r="P18" i="103"/>
  <c r="M18" i="103"/>
  <c r="I18" i="103"/>
  <c r="Q18" i="91"/>
  <c r="I13" i="86"/>
  <c r="N18" i="91"/>
  <c r="M18" i="91"/>
  <c r="J18" i="91"/>
  <c r="I18" i="91"/>
  <c r="K16" i="92"/>
  <c r="K15" i="92"/>
  <c r="L16" i="108"/>
  <c r="N16" i="96"/>
  <c r="M16" i="96"/>
  <c r="P16" i="104"/>
  <c r="L16" i="104"/>
  <c r="N16" i="92"/>
  <c r="J16" i="92"/>
  <c r="H16" i="112"/>
  <c r="H15" i="112"/>
  <c r="D16" i="112"/>
  <c r="E16" i="92"/>
  <c r="O16" i="98"/>
  <c r="E16" i="104"/>
  <c r="N16" i="106"/>
  <c r="G16" i="96"/>
  <c r="F16" i="92"/>
  <c r="P16" i="94"/>
  <c r="P15" i="94"/>
  <c r="H16" i="104"/>
  <c r="N16" i="102"/>
  <c r="O16" i="90"/>
  <c r="J16" i="110"/>
  <c r="I16" i="102"/>
  <c r="F16" i="110"/>
  <c r="H16" i="98"/>
  <c r="J16" i="106"/>
  <c r="J15" i="106"/>
  <c r="I16" i="94"/>
  <c r="J16" i="102"/>
  <c r="I16" i="90"/>
  <c r="D16" i="90"/>
  <c r="J12" i="91"/>
  <c r="N12" i="107"/>
  <c r="M12" i="107"/>
  <c r="O12" i="95"/>
  <c r="L12" i="95"/>
  <c r="K12" i="95"/>
  <c r="M12" i="103"/>
  <c r="J12" i="103"/>
  <c r="L12" i="91"/>
  <c r="G12" i="107"/>
  <c r="E12" i="95"/>
  <c r="E11" i="95"/>
  <c r="D12" i="95"/>
  <c r="N11" i="144"/>
  <c r="M11" i="144"/>
  <c r="L12" i="109"/>
  <c r="H12" i="109"/>
  <c r="J12" i="97"/>
  <c r="K11" i="144"/>
  <c r="E32" i="103"/>
  <c r="N32" i="101"/>
  <c r="F32" i="91"/>
  <c r="F26" i="91"/>
  <c r="O32" i="89"/>
  <c r="L18" i="103"/>
  <c r="P38" i="103"/>
  <c r="L38" i="103"/>
  <c r="Q38" i="91"/>
  <c r="I33" i="86"/>
  <c r="J33" i="86"/>
  <c r="I38" i="91"/>
  <c r="I29" i="101"/>
  <c r="I26" i="101"/>
  <c r="E29" i="101"/>
  <c r="J29" i="89"/>
  <c r="F29" i="89"/>
  <c r="O23" i="103"/>
  <c r="K23" i="103"/>
  <c r="Q23" i="91"/>
  <c r="I18" i="86"/>
  <c r="P23" i="91"/>
  <c r="I23" i="91"/>
  <c r="H23" i="103"/>
  <c r="D23" i="103"/>
  <c r="M23" i="101"/>
  <c r="F23" i="91"/>
  <c r="K23" i="101"/>
  <c r="G23" i="101"/>
  <c r="K23" i="89"/>
  <c r="H23" i="89"/>
  <c r="H12" i="103"/>
  <c r="O50" i="95"/>
  <c r="N12" i="103"/>
  <c r="D13" i="103"/>
  <c r="E13" i="103"/>
  <c r="E11" i="103"/>
  <c r="F13" i="103"/>
  <c r="G13" i="103"/>
  <c r="H13" i="103"/>
  <c r="I13" i="103"/>
  <c r="J13" i="103"/>
  <c r="K13" i="103"/>
  <c r="L13" i="103"/>
  <c r="M13" i="103"/>
  <c r="M11" i="103"/>
  <c r="N13" i="103"/>
  <c r="N11" i="103"/>
  <c r="O13" i="103"/>
  <c r="P13" i="103"/>
  <c r="Q13" i="103"/>
  <c r="D14" i="103"/>
  <c r="E14" i="103"/>
  <c r="F14" i="103"/>
  <c r="G14" i="103"/>
  <c r="H14" i="103"/>
  <c r="I14" i="103"/>
  <c r="J14" i="103"/>
  <c r="K14" i="103"/>
  <c r="L14" i="103"/>
  <c r="M14" i="103"/>
  <c r="N14" i="103"/>
  <c r="O14" i="103"/>
  <c r="P14" i="103"/>
  <c r="Q14" i="103"/>
  <c r="D15" i="103"/>
  <c r="D11" i="103"/>
  <c r="E15" i="103"/>
  <c r="F15" i="103"/>
  <c r="G15" i="103"/>
  <c r="H15" i="103"/>
  <c r="H11" i="103"/>
  <c r="I15" i="103"/>
  <c r="J15" i="103"/>
  <c r="K15" i="103"/>
  <c r="L15" i="103"/>
  <c r="M15" i="103"/>
  <c r="N15" i="103"/>
  <c r="O15" i="103"/>
  <c r="P15" i="103"/>
  <c r="Q15" i="103"/>
  <c r="D17" i="103"/>
  <c r="E17" i="103"/>
  <c r="F17" i="103"/>
  <c r="G17" i="103"/>
  <c r="H17" i="103"/>
  <c r="I17" i="103"/>
  <c r="J17" i="103"/>
  <c r="K17" i="103"/>
  <c r="L17" i="103"/>
  <c r="M17" i="103"/>
  <c r="N17" i="103"/>
  <c r="O17" i="103"/>
  <c r="P17" i="103"/>
  <c r="Q17" i="103"/>
  <c r="D18" i="103"/>
  <c r="E18" i="103"/>
  <c r="F18" i="103"/>
  <c r="G18" i="103"/>
  <c r="H18" i="103"/>
  <c r="Q18" i="103"/>
  <c r="D19" i="103"/>
  <c r="E19" i="103"/>
  <c r="F19" i="103"/>
  <c r="G19" i="103"/>
  <c r="H19" i="103"/>
  <c r="I19" i="103"/>
  <c r="J19" i="103"/>
  <c r="K19" i="103"/>
  <c r="L19" i="103"/>
  <c r="M19" i="103"/>
  <c r="N19" i="103"/>
  <c r="O19" i="103"/>
  <c r="P19" i="103"/>
  <c r="Q19" i="103"/>
  <c r="D20" i="103"/>
  <c r="E20" i="103"/>
  <c r="F20" i="103"/>
  <c r="G20" i="103"/>
  <c r="H20" i="103"/>
  <c r="I20" i="103"/>
  <c r="J20" i="103"/>
  <c r="K20" i="103"/>
  <c r="L20" i="103"/>
  <c r="M20" i="103"/>
  <c r="N20" i="103"/>
  <c r="O20" i="103"/>
  <c r="P20" i="103"/>
  <c r="Q20" i="103"/>
  <c r="D21" i="103"/>
  <c r="E21" i="103"/>
  <c r="F21" i="103"/>
  <c r="G21" i="103"/>
  <c r="H21" i="103"/>
  <c r="I21" i="103"/>
  <c r="J21" i="103"/>
  <c r="K21" i="103"/>
  <c r="L21" i="103"/>
  <c r="M21" i="103"/>
  <c r="N21" i="103"/>
  <c r="O21" i="103"/>
  <c r="P21" i="103"/>
  <c r="Q21" i="103"/>
  <c r="D22" i="103"/>
  <c r="E22" i="103"/>
  <c r="F22" i="103"/>
  <c r="G22" i="103"/>
  <c r="H22" i="103"/>
  <c r="I22" i="103"/>
  <c r="J22" i="103"/>
  <c r="K22" i="103"/>
  <c r="L22" i="103"/>
  <c r="M22" i="103"/>
  <c r="N22" i="103"/>
  <c r="O22" i="103"/>
  <c r="P22" i="103"/>
  <c r="E23" i="103"/>
  <c r="F23" i="103"/>
  <c r="G23" i="103"/>
  <c r="I23" i="103"/>
  <c r="J23" i="103"/>
  <c r="L23" i="103"/>
  <c r="M23" i="103"/>
  <c r="N23" i="103"/>
  <c r="P23" i="103"/>
  <c r="Q23" i="103"/>
  <c r="D24" i="103"/>
  <c r="E24" i="103"/>
  <c r="F24" i="103"/>
  <c r="G24" i="103"/>
  <c r="H24" i="103"/>
  <c r="I24" i="103"/>
  <c r="J24" i="103"/>
  <c r="K24" i="103"/>
  <c r="L24" i="103"/>
  <c r="M24" i="103"/>
  <c r="N24" i="103"/>
  <c r="O24" i="103"/>
  <c r="P24" i="103"/>
  <c r="Q24" i="103"/>
  <c r="D25" i="103"/>
  <c r="E25" i="103"/>
  <c r="F25" i="103"/>
  <c r="G25" i="103"/>
  <c r="H25" i="103"/>
  <c r="I25" i="103"/>
  <c r="J25" i="103"/>
  <c r="K25" i="103"/>
  <c r="L25" i="103"/>
  <c r="M25" i="103"/>
  <c r="N25" i="103"/>
  <c r="O25" i="103"/>
  <c r="P25" i="103"/>
  <c r="Q25" i="103"/>
  <c r="D27" i="103"/>
  <c r="E27" i="103"/>
  <c r="F27" i="103"/>
  <c r="G27" i="103"/>
  <c r="H27" i="103"/>
  <c r="I27" i="103"/>
  <c r="J27" i="103"/>
  <c r="K27" i="103"/>
  <c r="L27" i="103"/>
  <c r="M27" i="103"/>
  <c r="N27" i="103"/>
  <c r="O27" i="103"/>
  <c r="P27" i="103"/>
  <c r="Q27" i="103"/>
  <c r="D28" i="103"/>
  <c r="E28" i="103"/>
  <c r="F28" i="103"/>
  <c r="G28" i="103"/>
  <c r="H28" i="103"/>
  <c r="I28" i="103"/>
  <c r="J28" i="103"/>
  <c r="K28" i="103"/>
  <c r="L28" i="103"/>
  <c r="M28" i="103"/>
  <c r="N28" i="103"/>
  <c r="O28" i="103"/>
  <c r="P28" i="103"/>
  <c r="Q28" i="103"/>
  <c r="D29" i="103"/>
  <c r="E29" i="103"/>
  <c r="F29" i="103"/>
  <c r="G29" i="103"/>
  <c r="G26" i="103"/>
  <c r="H29" i="103"/>
  <c r="I29" i="103"/>
  <c r="J29" i="103"/>
  <c r="K29" i="103"/>
  <c r="L29" i="103"/>
  <c r="M29" i="103"/>
  <c r="N29" i="103"/>
  <c r="O29" i="103"/>
  <c r="P29" i="103"/>
  <c r="Q29" i="103"/>
  <c r="D30" i="103"/>
  <c r="E30" i="103"/>
  <c r="F30" i="103"/>
  <c r="G30" i="103"/>
  <c r="H30" i="103"/>
  <c r="I30" i="103"/>
  <c r="J30" i="103"/>
  <c r="K30" i="103"/>
  <c r="L30" i="103"/>
  <c r="M30" i="103"/>
  <c r="N30" i="103"/>
  <c r="O30" i="103"/>
  <c r="P30" i="103"/>
  <c r="Q30" i="103"/>
  <c r="D31" i="103"/>
  <c r="E31" i="103"/>
  <c r="F31" i="103"/>
  <c r="G31" i="103"/>
  <c r="H31" i="103"/>
  <c r="I31" i="103"/>
  <c r="J31" i="103"/>
  <c r="K31" i="103"/>
  <c r="K26" i="103"/>
  <c r="L31" i="103"/>
  <c r="M31" i="103"/>
  <c r="N31" i="103"/>
  <c r="O31" i="103"/>
  <c r="P31" i="103"/>
  <c r="Q31" i="103"/>
  <c r="D32" i="103"/>
  <c r="F32" i="103"/>
  <c r="G32" i="103"/>
  <c r="H32" i="103"/>
  <c r="I32" i="103"/>
  <c r="J32" i="103"/>
  <c r="K32" i="103"/>
  <c r="L32" i="103"/>
  <c r="M32" i="103"/>
  <c r="M26" i="103"/>
  <c r="N32" i="103"/>
  <c r="N26" i="103"/>
  <c r="O32" i="103"/>
  <c r="P32" i="103"/>
  <c r="Q32" i="103"/>
  <c r="D33" i="103"/>
  <c r="E33" i="103"/>
  <c r="F33" i="103"/>
  <c r="G33" i="103"/>
  <c r="H33" i="103"/>
  <c r="I33" i="103"/>
  <c r="J33" i="103"/>
  <c r="K33" i="103"/>
  <c r="L33" i="103"/>
  <c r="M33" i="103"/>
  <c r="N33" i="103"/>
  <c r="O33" i="103"/>
  <c r="P33" i="103"/>
  <c r="Q33" i="103"/>
  <c r="D34" i="103"/>
  <c r="E34" i="103"/>
  <c r="F34" i="103"/>
  <c r="G34" i="103"/>
  <c r="H34" i="103"/>
  <c r="I34" i="103"/>
  <c r="J34" i="103"/>
  <c r="K34" i="103"/>
  <c r="L34" i="103"/>
  <c r="M34" i="103"/>
  <c r="N34" i="103"/>
  <c r="O34" i="103"/>
  <c r="P34" i="103"/>
  <c r="Q34" i="103"/>
  <c r="D35" i="103"/>
  <c r="E35" i="103"/>
  <c r="F35" i="103"/>
  <c r="G35" i="103"/>
  <c r="H35" i="103"/>
  <c r="I35" i="103"/>
  <c r="J35" i="103"/>
  <c r="K35" i="103"/>
  <c r="L35" i="103"/>
  <c r="M35" i="103"/>
  <c r="N35" i="103"/>
  <c r="O35" i="103"/>
  <c r="P35" i="103"/>
  <c r="Q35" i="103"/>
  <c r="D37" i="103"/>
  <c r="E37" i="103"/>
  <c r="F37" i="103"/>
  <c r="G37" i="103"/>
  <c r="H37" i="103"/>
  <c r="I37" i="103"/>
  <c r="J37" i="103"/>
  <c r="K37" i="103"/>
  <c r="L37" i="103"/>
  <c r="M37" i="103"/>
  <c r="N37" i="103"/>
  <c r="O37" i="103"/>
  <c r="P37" i="103"/>
  <c r="Q37" i="103"/>
  <c r="D38" i="103"/>
  <c r="E38" i="103"/>
  <c r="F38" i="103"/>
  <c r="G38" i="103"/>
  <c r="H38" i="103"/>
  <c r="I38" i="103"/>
  <c r="J38" i="103"/>
  <c r="K38" i="103"/>
  <c r="M38" i="103"/>
  <c r="N38" i="103"/>
  <c r="O38" i="103"/>
  <c r="Q38" i="103"/>
  <c r="D39" i="103"/>
  <c r="D36" i="103"/>
  <c r="E39" i="103"/>
  <c r="F39" i="103"/>
  <c r="G39" i="103"/>
  <c r="H39" i="103"/>
  <c r="Q39" i="103"/>
  <c r="D40" i="103"/>
  <c r="E40" i="103"/>
  <c r="F40" i="103"/>
  <c r="G40" i="103"/>
  <c r="H40" i="103"/>
  <c r="I40" i="103"/>
  <c r="J40" i="103"/>
  <c r="K40" i="103"/>
  <c r="L40" i="103"/>
  <c r="M40" i="103"/>
  <c r="N40" i="103"/>
  <c r="O40" i="103"/>
  <c r="P40" i="103"/>
  <c r="Q40" i="103"/>
  <c r="D41" i="103"/>
  <c r="E41" i="103"/>
  <c r="F41" i="103"/>
  <c r="G41" i="103"/>
  <c r="H41" i="103"/>
  <c r="I41" i="103"/>
  <c r="J41" i="103"/>
  <c r="K41" i="103"/>
  <c r="L41" i="103"/>
  <c r="M41" i="103"/>
  <c r="N41" i="103"/>
  <c r="O41" i="103"/>
  <c r="P41" i="103"/>
  <c r="Q41" i="103"/>
  <c r="D42" i="103"/>
  <c r="E42" i="103"/>
  <c r="F42" i="103"/>
  <c r="G42" i="103"/>
  <c r="H42" i="103"/>
  <c r="I42" i="103"/>
  <c r="J42" i="103"/>
  <c r="K42" i="103"/>
  <c r="L42" i="103"/>
  <c r="M42" i="103"/>
  <c r="N42" i="103"/>
  <c r="O42" i="103"/>
  <c r="P42" i="103"/>
  <c r="Q42" i="103"/>
  <c r="Q36" i="103"/>
  <c r="O21" i="88"/>
  <c r="D43" i="103"/>
  <c r="E43" i="103"/>
  <c r="F43" i="103"/>
  <c r="G43" i="103"/>
  <c r="H43" i="103"/>
  <c r="I43" i="103"/>
  <c r="J43" i="103"/>
  <c r="K43" i="103"/>
  <c r="L43" i="103"/>
  <c r="M43" i="103"/>
  <c r="N43" i="103"/>
  <c r="O43" i="103"/>
  <c r="P43" i="103"/>
  <c r="Q43" i="103"/>
  <c r="D45" i="103"/>
  <c r="E45" i="103"/>
  <c r="F45" i="103"/>
  <c r="G45" i="103"/>
  <c r="H45" i="103"/>
  <c r="I45" i="103"/>
  <c r="J45" i="103"/>
  <c r="K45" i="103"/>
  <c r="L45" i="103"/>
  <c r="M45" i="103"/>
  <c r="N45" i="103"/>
  <c r="O45" i="103"/>
  <c r="P45" i="103"/>
  <c r="Q45" i="103"/>
  <c r="D46" i="103"/>
  <c r="E46" i="103"/>
  <c r="F46" i="103"/>
  <c r="G46" i="103"/>
  <c r="H46" i="103"/>
  <c r="I46" i="103"/>
  <c r="J46" i="103"/>
  <c r="K46" i="103"/>
  <c r="L46" i="103"/>
  <c r="M46" i="103"/>
  <c r="N46" i="103"/>
  <c r="O46" i="103"/>
  <c r="P46" i="103"/>
  <c r="Q46" i="103"/>
  <c r="D47" i="103"/>
  <c r="E47" i="103"/>
  <c r="F47" i="103"/>
  <c r="G47" i="103"/>
  <c r="H47" i="103"/>
  <c r="I47" i="103"/>
  <c r="J47" i="103"/>
  <c r="J44" i="103"/>
  <c r="K47" i="103"/>
  <c r="L47" i="103"/>
  <c r="M47" i="103"/>
  <c r="N47" i="103"/>
  <c r="O47" i="103"/>
  <c r="P47" i="103"/>
  <c r="Q47" i="103"/>
  <c r="D48" i="103"/>
  <c r="E48" i="103"/>
  <c r="F48" i="103"/>
  <c r="G48" i="103"/>
  <c r="H48" i="103"/>
  <c r="I48" i="103"/>
  <c r="J48" i="103"/>
  <c r="K48" i="103"/>
  <c r="L48" i="103"/>
  <c r="M48" i="103"/>
  <c r="N48" i="103"/>
  <c r="O48" i="103"/>
  <c r="P48" i="103"/>
  <c r="Q48" i="103"/>
  <c r="D49" i="103"/>
  <c r="E49" i="103"/>
  <c r="F49" i="103"/>
  <c r="G49" i="103"/>
  <c r="H49" i="103"/>
  <c r="I49" i="103"/>
  <c r="J49" i="103"/>
  <c r="K49" i="103"/>
  <c r="K44" i="103"/>
  <c r="L49" i="103"/>
  <c r="M49" i="103"/>
  <c r="M44" i="103"/>
  <c r="N49" i="103"/>
  <c r="O49" i="103"/>
  <c r="P49" i="103"/>
  <c r="Q49" i="103"/>
  <c r="D50" i="103"/>
  <c r="E50" i="103"/>
  <c r="F50" i="103"/>
  <c r="G50" i="103"/>
  <c r="H50" i="103"/>
  <c r="I50" i="103"/>
  <c r="J50" i="103"/>
  <c r="K50" i="103"/>
  <c r="L50" i="103"/>
  <c r="M50" i="103"/>
  <c r="N50" i="103"/>
  <c r="O50" i="103"/>
  <c r="P50" i="103"/>
  <c r="Q50" i="103"/>
  <c r="P50" i="95"/>
  <c r="D11" i="102"/>
  <c r="D12" i="102"/>
  <c r="D13" i="102"/>
  <c r="D14" i="102"/>
  <c r="D16" i="102"/>
  <c r="D17" i="102"/>
  <c r="D15" i="102"/>
  <c r="D19" i="102"/>
  <c r="D18" i="102"/>
  <c r="D21" i="102"/>
  <c r="D22" i="102"/>
  <c r="D23" i="102"/>
  <c r="D24" i="102"/>
  <c r="D26" i="102"/>
  <c r="D27" i="102"/>
  <c r="D28" i="102"/>
  <c r="D29" i="102"/>
  <c r="D25" i="102"/>
  <c r="D31" i="102"/>
  <c r="D32" i="102"/>
  <c r="D33" i="102"/>
  <c r="D34" i="102"/>
  <c r="D13" i="95"/>
  <c r="D14" i="95"/>
  <c r="D15" i="95"/>
  <c r="D11" i="95"/>
  <c r="D17" i="95"/>
  <c r="D18" i="95"/>
  <c r="D19" i="95"/>
  <c r="D20" i="95"/>
  <c r="D21" i="95"/>
  <c r="D22" i="95"/>
  <c r="D23" i="95"/>
  <c r="D24" i="95"/>
  <c r="D25" i="95"/>
  <c r="D27" i="95"/>
  <c r="D28" i="95"/>
  <c r="D29" i="95"/>
  <c r="D30" i="95"/>
  <c r="D31" i="95"/>
  <c r="D32" i="95"/>
  <c r="D33" i="95"/>
  <c r="D34" i="95"/>
  <c r="D35" i="95"/>
  <c r="D37" i="95"/>
  <c r="D38" i="95"/>
  <c r="D39" i="95"/>
  <c r="D40" i="95"/>
  <c r="D41" i="95"/>
  <c r="D42" i="95"/>
  <c r="D43" i="95"/>
  <c r="D45" i="95"/>
  <c r="D46" i="95"/>
  <c r="D47" i="95"/>
  <c r="D48" i="95"/>
  <c r="D49" i="95"/>
  <c r="D50" i="95"/>
  <c r="Q22" i="111"/>
  <c r="Q22" i="107"/>
  <c r="Q22" i="95"/>
  <c r="E17" i="86"/>
  <c r="Q22" i="103"/>
  <c r="E13" i="89"/>
  <c r="E14" i="89"/>
  <c r="E15" i="89"/>
  <c r="E17" i="90"/>
  <c r="E17" i="89"/>
  <c r="E18" i="89"/>
  <c r="E19" i="89"/>
  <c r="E20" i="89"/>
  <c r="E21" i="89"/>
  <c r="E22" i="89"/>
  <c r="E23" i="89"/>
  <c r="E24" i="89"/>
  <c r="E25" i="89"/>
  <c r="E31" i="90"/>
  <c r="E32" i="90"/>
  <c r="E33" i="90"/>
  <c r="E34" i="90"/>
  <c r="E21" i="90"/>
  <c r="E22" i="90"/>
  <c r="E23" i="90"/>
  <c r="E24" i="90"/>
  <c r="E20" i="90"/>
  <c r="E11" i="90"/>
  <c r="E12" i="90"/>
  <c r="E13" i="90"/>
  <c r="E14" i="90"/>
  <c r="E37" i="89"/>
  <c r="E38" i="89"/>
  <c r="E39" i="89"/>
  <c r="E40" i="89"/>
  <c r="E41" i="89"/>
  <c r="E42" i="89"/>
  <c r="E43" i="89"/>
  <c r="E36" i="89"/>
  <c r="E27" i="89"/>
  <c r="E28" i="89"/>
  <c r="E29" i="89"/>
  <c r="E31" i="89"/>
  <c r="E30" i="89"/>
  <c r="E32" i="89"/>
  <c r="E33" i="89"/>
  <c r="E34" i="89"/>
  <c r="E35" i="89"/>
  <c r="E45" i="89"/>
  <c r="E46" i="89"/>
  <c r="E47" i="89"/>
  <c r="E48" i="89"/>
  <c r="E49" i="89"/>
  <c r="E50" i="89"/>
  <c r="E19" i="90"/>
  <c r="E18" i="90"/>
  <c r="E26" i="90"/>
  <c r="E25" i="90"/>
  <c r="E27" i="90"/>
  <c r="E28" i="90"/>
  <c r="E29" i="90"/>
  <c r="D13" i="89"/>
  <c r="D14" i="89"/>
  <c r="D15" i="89"/>
  <c r="D17" i="90"/>
  <c r="D15" i="90"/>
  <c r="D17" i="89"/>
  <c r="D18" i="89"/>
  <c r="D19" i="89"/>
  <c r="D20" i="89"/>
  <c r="D21" i="89"/>
  <c r="D22" i="89"/>
  <c r="D23" i="89"/>
  <c r="D24" i="89"/>
  <c r="D25" i="89"/>
  <c r="D31" i="90"/>
  <c r="D32" i="90"/>
  <c r="D33" i="90"/>
  <c r="D34" i="90"/>
  <c r="D21" i="90"/>
  <c r="D22" i="90"/>
  <c r="D23" i="90"/>
  <c r="D24" i="90"/>
  <c r="D11" i="90"/>
  <c r="D12" i="90"/>
  <c r="D13" i="90"/>
  <c r="D14" i="90"/>
  <c r="D37" i="89"/>
  <c r="D38" i="89"/>
  <c r="D39" i="89"/>
  <c r="D40" i="89"/>
  <c r="D41" i="89"/>
  <c r="D42" i="89"/>
  <c r="D43" i="89"/>
  <c r="D27" i="89"/>
  <c r="D28" i="89"/>
  <c r="D29" i="89"/>
  <c r="D31" i="89"/>
  <c r="D30" i="89"/>
  <c r="D32" i="89"/>
  <c r="D33" i="89"/>
  <c r="D34" i="89"/>
  <c r="D35" i="89"/>
  <c r="D45" i="89"/>
  <c r="D46" i="89"/>
  <c r="D47" i="89"/>
  <c r="D48" i="89"/>
  <c r="D49" i="89"/>
  <c r="D50" i="89"/>
  <c r="D19" i="90"/>
  <c r="D18" i="90"/>
  <c r="D26" i="90"/>
  <c r="D27" i="90"/>
  <c r="D28" i="90"/>
  <c r="D29" i="90"/>
  <c r="D11" i="144"/>
  <c r="D12" i="144"/>
  <c r="D13" i="144"/>
  <c r="D14" i="144"/>
  <c r="D10" i="144"/>
  <c r="D16" i="94"/>
  <c r="D17" i="94"/>
  <c r="D16" i="144"/>
  <c r="D17" i="144"/>
  <c r="D18" i="144"/>
  <c r="D19" i="144"/>
  <c r="D20" i="144"/>
  <c r="D21" i="144"/>
  <c r="D22" i="144"/>
  <c r="D23" i="144"/>
  <c r="D24" i="144"/>
  <c r="D31" i="94"/>
  <c r="D32" i="94"/>
  <c r="D33" i="94"/>
  <c r="D34" i="94"/>
  <c r="D21" i="94"/>
  <c r="D22" i="94"/>
  <c r="D23" i="94"/>
  <c r="D24" i="94"/>
  <c r="D11" i="94"/>
  <c r="D12" i="94"/>
  <c r="D13" i="94"/>
  <c r="D14" i="94"/>
  <c r="D36" i="144"/>
  <c r="D37" i="144"/>
  <c r="D38" i="144"/>
  <c r="D39" i="144"/>
  <c r="D40" i="144"/>
  <c r="D41" i="144"/>
  <c r="D42" i="144"/>
  <c r="D26" i="144"/>
  <c r="D27" i="144"/>
  <c r="D28" i="144"/>
  <c r="D30" i="144"/>
  <c r="D29" i="144"/>
  <c r="D31" i="144"/>
  <c r="D32" i="144"/>
  <c r="D33" i="144"/>
  <c r="D34" i="144"/>
  <c r="D44" i="144"/>
  <c r="D45" i="144"/>
  <c r="D46" i="144"/>
  <c r="D47" i="144"/>
  <c r="D48" i="144"/>
  <c r="D49" i="144"/>
  <c r="D19" i="94"/>
  <c r="D18" i="94"/>
  <c r="D26" i="94"/>
  <c r="D27" i="94"/>
  <c r="D28" i="94"/>
  <c r="D29" i="94"/>
  <c r="I13" i="91"/>
  <c r="I14" i="91"/>
  <c r="I15" i="91"/>
  <c r="I17" i="92"/>
  <c r="I17" i="91"/>
  <c r="I19" i="91"/>
  <c r="I20" i="91"/>
  <c r="I21" i="91"/>
  <c r="I22" i="91"/>
  <c r="I24" i="91"/>
  <c r="I25" i="91"/>
  <c r="I31" i="92"/>
  <c r="I32" i="92"/>
  <c r="I33" i="92"/>
  <c r="I34" i="92"/>
  <c r="I21" i="92"/>
  <c r="I22" i="92"/>
  <c r="I23" i="92"/>
  <c r="I24" i="92"/>
  <c r="I11" i="92"/>
  <c r="I12" i="92"/>
  <c r="I13" i="92"/>
  <c r="I14" i="92"/>
  <c r="I37" i="91"/>
  <c r="I40" i="91"/>
  <c r="I41" i="91"/>
  <c r="I42" i="91"/>
  <c r="I43" i="91"/>
  <c r="I27" i="91"/>
  <c r="I28" i="91"/>
  <c r="I26" i="91"/>
  <c r="I29" i="91"/>
  <c r="I31" i="91"/>
  <c r="I30" i="91"/>
  <c r="I32" i="91"/>
  <c r="I33" i="91"/>
  <c r="I34" i="91"/>
  <c r="I35" i="91"/>
  <c r="I45" i="91"/>
  <c r="I44" i="91"/>
  <c r="I46" i="91"/>
  <c r="I47" i="91"/>
  <c r="I48" i="91"/>
  <c r="I49" i="91"/>
  <c r="I50" i="91"/>
  <c r="I19" i="92"/>
  <c r="I18" i="92"/>
  <c r="AF17" i="90"/>
  <c r="I26" i="92"/>
  <c r="I27" i="92"/>
  <c r="I28" i="92"/>
  <c r="I29" i="92"/>
  <c r="N13" i="89"/>
  <c r="N11" i="89"/>
  <c r="N14" i="89"/>
  <c r="N15" i="89"/>
  <c r="N17" i="90"/>
  <c r="N17" i="89"/>
  <c r="N18" i="89"/>
  <c r="N19" i="89"/>
  <c r="N20" i="89"/>
  <c r="N21" i="89"/>
  <c r="N22" i="89"/>
  <c r="N23" i="89"/>
  <c r="N24" i="89"/>
  <c r="N25" i="89"/>
  <c r="N31" i="90"/>
  <c r="N32" i="90"/>
  <c r="N33" i="90"/>
  <c r="N34" i="90"/>
  <c r="N21" i="90"/>
  <c r="N22" i="90"/>
  <c r="N23" i="90"/>
  <c r="N24" i="90"/>
  <c r="N11" i="90"/>
  <c r="N12" i="90"/>
  <c r="N10" i="90"/>
  <c r="N13" i="90"/>
  <c r="N14" i="90"/>
  <c r="N37" i="89"/>
  <c r="N38" i="89"/>
  <c r="N39" i="89"/>
  <c r="N40" i="89"/>
  <c r="N41" i="89"/>
  <c r="N42" i="89"/>
  <c r="N43" i="89"/>
  <c r="N27" i="89"/>
  <c r="N28" i="89"/>
  <c r="N29" i="89"/>
  <c r="N31" i="89"/>
  <c r="N30" i="89"/>
  <c r="N32" i="89"/>
  <c r="N33" i="89"/>
  <c r="N34" i="89"/>
  <c r="N35" i="89"/>
  <c r="N45" i="89"/>
  <c r="N46" i="89"/>
  <c r="N47" i="89"/>
  <c r="N48" i="89"/>
  <c r="N49" i="89"/>
  <c r="N50" i="89"/>
  <c r="N19" i="90"/>
  <c r="N18" i="90"/>
  <c r="AF12" i="90"/>
  <c r="N26" i="90"/>
  <c r="N27" i="90"/>
  <c r="N28" i="90"/>
  <c r="N29" i="90"/>
  <c r="M13" i="89"/>
  <c r="M14" i="89"/>
  <c r="M15" i="89"/>
  <c r="M16" i="90"/>
  <c r="M17" i="90"/>
  <c r="M15" i="90"/>
  <c r="M17" i="89"/>
  <c r="M18" i="89"/>
  <c r="M19" i="89"/>
  <c r="M20" i="89"/>
  <c r="M21" i="89"/>
  <c r="M22" i="89"/>
  <c r="M23" i="89"/>
  <c r="M24" i="89"/>
  <c r="M25" i="89"/>
  <c r="M31" i="90"/>
  <c r="M30" i="90"/>
  <c r="M32" i="90"/>
  <c r="M33" i="90"/>
  <c r="M34" i="90"/>
  <c r="M21" i="90"/>
  <c r="M22" i="90"/>
  <c r="M23" i="90"/>
  <c r="M24" i="90"/>
  <c r="M11" i="90"/>
  <c r="M12" i="90"/>
  <c r="M13" i="90"/>
  <c r="M14" i="90"/>
  <c r="M37" i="89"/>
  <c r="M38" i="89"/>
  <c r="M39" i="89"/>
  <c r="M40" i="89"/>
  <c r="M41" i="89"/>
  <c r="M42" i="89"/>
  <c r="M43" i="89"/>
  <c r="M27" i="89"/>
  <c r="M28" i="89"/>
  <c r="M29" i="89"/>
  <c r="M31" i="89"/>
  <c r="M26" i="89"/>
  <c r="M30" i="89"/>
  <c r="M32" i="89"/>
  <c r="M33" i="89"/>
  <c r="M34" i="89"/>
  <c r="M35" i="89"/>
  <c r="M45" i="89"/>
  <c r="M46" i="89"/>
  <c r="M47" i="89"/>
  <c r="M48" i="89"/>
  <c r="M49" i="89"/>
  <c r="M50" i="89"/>
  <c r="M19" i="90"/>
  <c r="M18" i="90"/>
  <c r="M26" i="90"/>
  <c r="M27" i="90"/>
  <c r="M28" i="90"/>
  <c r="M29" i="90"/>
  <c r="D13" i="105"/>
  <c r="D14" i="105"/>
  <c r="D15" i="105"/>
  <c r="D16" i="106"/>
  <c r="D17" i="106"/>
  <c r="D17" i="105"/>
  <c r="D18" i="105"/>
  <c r="D19" i="105"/>
  <c r="D20" i="105"/>
  <c r="D21" i="105"/>
  <c r="D22" i="105"/>
  <c r="D23" i="105"/>
  <c r="D24" i="105"/>
  <c r="D25" i="105"/>
  <c r="D31" i="106"/>
  <c r="D32" i="106"/>
  <c r="D33" i="106"/>
  <c r="D34" i="106"/>
  <c r="D21" i="106"/>
  <c r="D22" i="106"/>
  <c r="D23" i="106"/>
  <c r="D24" i="106"/>
  <c r="D11" i="106"/>
  <c r="D12" i="106"/>
  <c r="D13" i="106"/>
  <c r="D14" i="106"/>
  <c r="D10" i="106"/>
  <c r="D37" i="105"/>
  <c r="D38" i="105"/>
  <c r="D39" i="105"/>
  <c r="D40" i="105"/>
  <c r="D41" i="105"/>
  <c r="D42" i="105"/>
  <c r="D43" i="105"/>
  <c r="D27" i="105"/>
  <c r="D28" i="105"/>
  <c r="D29" i="105"/>
  <c r="D31" i="105"/>
  <c r="D30" i="105"/>
  <c r="D32" i="105"/>
  <c r="D33" i="105"/>
  <c r="D34" i="105"/>
  <c r="D35" i="105"/>
  <c r="D45" i="105"/>
  <c r="D46" i="105"/>
  <c r="D47" i="105"/>
  <c r="D48" i="105"/>
  <c r="D49" i="105"/>
  <c r="D50" i="105"/>
  <c r="D19" i="106"/>
  <c r="D18" i="106"/>
  <c r="D26" i="106"/>
  <c r="D27" i="106"/>
  <c r="D28" i="106"/>
  <c r="D29" i="106"/>
  <c r="F12" i="105"/>
  <c r="F13" i="105"/>
  <c r="F14" i="105"/>
  <c r="F15" i="105"/>
  <c r="F17" i="106"/>
  <c r="F17" i="105"/>
  <c r="F18" i="105"/>
  <c r="F19" i="105"/>
  <c r="F20" i="105"/>
  <c r="F21" i="105"/>
  <c r="F22" i="105"/>
  <c r="F23" i="105"/>
  <c r="F24" i="105"/>
  <c r="F25" i="105"/>
  <c r="F31" i="106"/>
  <c r="F32" i="106"/>
  <c r="F33" i="106"/>
  <c r="F34" i="106"/>
  <c r="F21" i="106"/>
  <c r="F22" i="106"/>
  <c r="F23" i="106"/>
  <c r="F24" i="106"/>
  <c r="F11" i="106"/>
  <c r="F12" i="106"/>
  <c r="F13" i="106"/>
  <c r="F14" i="106"/>
  <c r="F37" i="105"/>
  <c r="F38" i="105"/>
  <c r="F39" i="105"/>
  <c r="F40" i="105"/>
  <c r="F41" i="105"/>
  <c r="F42" i="105"/>
  <c r="F43" i="105"/>
  <c r="F27" i="105"/>
  <c r="F28" i="105"/>
  <c r="F29" i="105"/>
  <c r="F31" i="105"/>
  <c r="F30" i="105"/>
  <c r="F32" i="105"/>
  <c r="F33" i="105"/>
  <c r="F34" i="105"/>
  <c r="F35" i="105"/>
  <c r="F45" i="105"/>
  <c r="F44" i="105"/>
  <c r="F46" i="105"/>
  <c r="F47" i="105"/>
  <c r="F48" i="105"/>
  <c r="F49" i="105"/>
  <c r="F50" i="105"/>
  <c r="F19" i="106"/>
  <c r="F18" i="106"/>
  <c r="F26" i="106"/>
  <c r="F27" i="106"/>
  <c r="F28" i="106"/>
  <c r="F29" i="106"/>
  <c r="G12" i="105"/>
  <c r="G13" i="105"/>
  <c r="G14" i="105"/>
  <c r="G15" i="105"/>
  <c r="G17" i="106"/>
  <c r="G17" i="105"/>
  <c r="G18" i="105"/>
  <c r="G19" i="105"/>
  <c r="G20" i="105"/>
  <c r="G21" i="105"/>
  <c r="G22" i="105"/>
  <c r="G23" i="105"/>
  <c r="G24" i="105"/>
  <c r="G25" i="105"/>
  <c r="G31" i="106"/>
  <c r="G32" i="106"/>
  <c r="G33" i="106"/>
  <c r="G34" i="106"/>
  <c r="G21" i="106"/>
  <c r="G20" i="106"/>
  <c r="G22" i="106"/>
  <c r="G23" i="106"/>
  <c r="G24" i="106"/>
  <c r="G11" i="106"/>
  <c r="G12" i="106"/>
  <c r="G13" i="106"/>
  <c r="G14" i="106"/>
  <c r="G37" i="105"/>
  <c r="G38" i="105"/>
  <c r="G39" i="105"/>
  <c r="G40" i="105"/>
  <c r="G41" i="105"/>
  <c r="G42" i="105"/>
  <c r="G43" i="105"/>
  <c r="G27" i="105"/>
  <c r="G28" i="105"/>
  <c r="G29" i="105"/>
  <c r="G31" i="105"/>
  <c r="G30" i="105"/>
  <c r="G32" i="105"/>
  <c r="G33" i="105"/>
  <c r="G34" i="105"/>
  <c r="G35" i="105"/>
  <c r="G45" i="105"/>
  <c r="G46" i="105"/>
  <c r="G47" i="105"/>
  <c r="G48" i="105"/>
  <c r="G49" i="105"/>
  <c r="G50" i="105"/>
  <c r="G19" i="106"/>
  <c r="G18" i="106"/>
  <c r="G26" i="106"/>
  <c r="G27" i="106"/>
  <c r="G28" i="106"/>
  <c r="G29" i="106"/>
  <c r="H13" i="105"/>
  <c r="H14" i="105"/>
  <c r="H15" i="105"/>
  <c r="H16" i="106"/>
  <c r="H17" i="106"/>
  <c r="H17" i="105"/>
  <c r="H18" i="105"/>
  <c r="H19" i="105"/>
  <c r="H20" i="105"/>
  <c r="H21" i="105"/>
  <c r="H22" i="105"/>
  <c r="H23" i="105"/>
  <c r="H24" i="105"/>
  <c r="H25" i="105"/>
  <c r="H31" i="106"/>
  <c r="H32" i="106"/>
  <c r="H33" i="106"/>
  <c r="H34" i="106"/>
  <c r="H21" i="106"/>
  <c r="H22" i="106"/>
  <c r="H23" i="106"/>
  <c r="H24" i="106"/>
  <c r="H11" i="106"/>
  <c r="H12" i="106"/>
  <c r="H13" i="106"/>
  <c r="H14" i="106"/>
  <c r="H37" i="105"/>
  <c r="H38" i="105"/>
  <c r="H39" i="105"/>
  <c r="H40" i="105"/>
  <c r="H41" i="105"/>
  <c r="H42" i="105"/>
  <c r="H43" i="105"/>
  <c r="H27" i="105"/>
  <c r="H28" i="105"/>
  <c r="H29" i="105"/>
  <c r="H31" i="105"/>
  <c r="H30" i="105"/>
  <c r="H32" i="105"/>
  <c r="H33" i="105"/>
  <c r="H34" i="105"/>
  <c r="H35" i="105"/>
  <c r="H45" i="105"/>
  <c r="H46" i="105"/>
  <c r="H47" i="105"/>
  <c r="H48" i="105"/>
  <c r="H49" i="105"/>
  <c r="H50" i="105"/>
  <c r="H19" i="106"/>
  <c r="H18" i="106"/>
  <c r="H26" i="106"/>
  <c r="H27" i="106"/>
  <c r="H28" i="106"/>
  <c r="H29" i="106"/>
  <c r="J12" i="105"/>
  <c r="J13" i="105"/>
  <c r="J14" i="105"/>
  <c r="J15" i="105"/>
  <c r="J17" i="106"/>
  <c r="J17" i="105"/>
  <c r="J18" i="105"/>
  <c r="J19" i="105"/>
  <c r="J20" i="105"/>
  <c r="J21" i="105"/>
  <c r="J22" i="105"/>
  <c r="J23" i="105"/>
  <c r="J24" i="105"/>
  <c r="J25" i="105"/>
  <c r="J31" i="106"/>
  <c r="J32" i="106"/>
  <c r="J33" i="106"/>
  <c r="J34" i="106"/>
  <c r="J21" i="106"/>
  <c r="J22" i="106"/>
  <c r="J23" i="106"/>
  <c r="J24" i="106"/>
  <c r="J11" i="106"/>
  <c r="J12" i="106"/>
  <c r="J13" i="106"/>
  <c r="J14" i="106"/>
  <c r="J37" i="105"/>
  <c r="J38" i="105"/>
  <c r="J39" i="105"/>
  <c r="J40" i="105"/>
  <c r="J41" i="105"/>
  <c r="J42" i="105"/>
  <c r="J43" i="105"/>
  <c r="J27" i="105"/>
  <c r="J28" i="105"/>
  <c r="J29" i="105"/>
  <c r="J31" i="105"/>
  <c r="J30" i="105"/>
  <c r="J32" i="105"/>
  <c r="J33" i="105"/>
  <c r="J34" i="105"/>
  <c r="J35" i="105"/>
  <c r="J45" i="105"/>
  <c r="J46" i="105"/>
  <c r="J47" i="105"/>
  <c r="J48" i="105"/>
  <c r="J49" i="105"/>
  <c r="J50" i="105"/>
  <c r="J19" i="106"/>
  <c r="J18" i="106"/>
  <c r="J26" i="106"/>
  <c r="J27" i="106"/>
  <c r="J28" i="106"/>
  <c r="J29" i="106"/>
  <c r="K12" i="105"/>
  <c r="K13" i="105"/>
  <c r="K14" i="105"/>
  <c r="K15" i="105"/>
  <c r="K17" i="106"/>
  <c r="K17" i="105"/>
  <c r="K18" i="105"/>
  <c r="K19" i="105"/>
  <c r="K20" i="105"/>
  <c r="K21" i="105"/>
  <c r="K22" i="105"/>
  <c r="K23" i="105"/>
  <c r="K24" i="105"/>
  <c r="K25" i="105"/>
  <c r="K31" i="106"/>
  <c r="K32" i="106"/>
  <c r="K33" i="106"/>
  <c r="K34" i="106"/>
  <c r="K21" i="106"/>
  <c r="K22" i="106"/>
  <c r="K23" i="106"/>
  <c r="K24" i="106"/>
  <c r="K20" i="106"/>
  <c r="K11" i="106"/>
  <c r="K12" i="106"/>
  <c r="K13" i="106"/>
  <c r="K14" i="106"/>
  <c r="K37" i="105"/>
  <c r="K38" i="105"/>
  <c r="K39" i="105"/>
  <c r="K40" i="105"/>
  <c r="K36" i="105"/>
  <c r="K41" i="105"/>
  <c r="K42" i="105"/>
  <c r="K43" i="105"/>
  <c r="K27" i="105"/>
  <c r="K28" i="105"/>
  <c r="K29" i="105"/>
  <c r="K31" i="105"/>
  <c r="K30" i="105"/>
  <c r="K32" i="105"/>
  <c r="K33" i="105"/>
  <c r="K34" i="105"/>
  <c r="K35" i="105"/>
  <c r="K45" i="105"/>
  <c r="K46" i="105"/>
  <c r="K47" i="105"/>
  <c r="K48" i="105"/>
  <c r="K49" i="105"/>
  <c r="K50" i="105"/>
  <c r="K19" i="106"/>
  <c r="K18" i="106"/>
  <c r="K26" i="106"/>
  <c r="K27" i="106"/>
  <c r="K28" i="106"/>
  <c r="K29" i="106"/>
  <c r="L13" i="105"/>
  <c r="L14" i="105"/>
  <c r="L15" i="105"/>
  <c r="L16" i="106"/>
  <c r="L15" i="106"/>
  <c r="L17" i="106"/>
  <c r="L17" i="105"/>
  <c r="L18" i="105"/>
  <c r="L19" i="105"/>
  <c r="L20" i="105"/>
  <c r="L21" i="105"/>
  <c r="L22" i="105"/>
  <c r="L23" i="105"/>
  <c r="L24" i="105"/>
  <c r="L25" i="105"/>
  <c r="L31" i="106"/>
  <c r="L32" i="106"/>
  <c r="L33" i="106"/>
  <c r="L34" i="106"/>
  <c r="L30" i="106"/>
  <c r="L21" i="106"/>
  <c r="L22" i="106"/>
  <c r="L23" i="106"/>
  <c r="L24" i="106"/>
  <c r="L11" i="106"/>
  <c r="L12" i="106"/>
  <c r="L13" i="106"/>
  <c r="L14" i="106"/>
  <c r="L37" i="105"/>
  <c r="L38" i="105"/>
  <c r="L39" i="105"/>
  <c r="L40" i="105"/>
  <c r="L41" i="105"/>
  <c r="L42" i="105"/>
  <c r="L43" i="105"/>
  <c r="L27" i="105"/>
  <c r="L28" i="105"/>
  <c r="L29" i="105"/>
  <c r="L31" i="105"/>
  <c r="L30" i="105"/>
  <c r="L32" i="105"/>
  <c r="L33" i="105"/>
  <c r="L34" i="105"/>
  <c r="L35" i="105"/>
  <c r="L45" i="105"/>
  <c r="L44" i="105"/>
  <c r="L46" i="105"/>
  <c r="L47" i="105"/>
  <c r="L48" i="105"/>
  <c r="L49" i="105"/>
  <c r="L50" i="105"/>
  <c r="L19" i="106"/>
  <c r="L18" i="106"/>
  <c r="L26" i="106"/>
  <c r="L27" i="106"/>
  <c r="L28" i="106"/>
  <c r="L29" i="106"/>
  <c r="M12" i="105"/>
  <c r="M13" i="105"/>
  <c r="M14" i="105"/>
  <c r="M15" i="105"/>
  <c r="M17" i="106"/>
  <c r="M17" i="105"/>
  <c r="M18" i="105"/>
  <c r="M19" i="105"/>
  <c r="M20" i="105"/>
  <c r="M21" i="105"/>
  <c r="M22" i="105"/>
  <c r="M23" i="105"/>
  <c r="M24" i="105"/>
  <c r="M25" i="105"/>
  <c r="M31" i="106"/>
  <c r="M32" i="106"/>
  <c r="M33" i="106"/>
  <c r="M34" i="106"/>
  <c r="M21" i="106"/>
  <c r="M22" i="106"/>
  <c r="M23" i="106"/>
  <c r="M24" i="106"/>
  <c r="M11" i="106"/>
  <c r="M12" i="106"/>
  <c r="M13" i="106"/>
  <c r="M14" i="106"/>
  <c r="M37" i="105"/>
  <c r="M38" i="105"/>
  <c r="M39" i="105"/>
  <c r="M40" i="105"/>
  <c r="M41" i="105"/>
  <c r="M42" i="105"/>
  <c r="M43" i="105"/>
  <c r="M36" i="105"/>
  <c r="M27" i="105"/>
  <c r="M28" i="105"/>
  <c r="M29" i="105"/>
  <c r="M31" i="105"/>
  <c r="M30" i="105"/>
  <c r="M32" i="105"/>
  <c r="M33" i="105"/>
  <c r="M34" i="105"/>
  <c r="M35" i="105"/>
  <c r="M45" i="105"/>
  <c r="M44" i="105"/>
  <c r="M46" i="105"/>
  <c r="M47" i="105"/>
  <c r="M48" i="105"/>
  <c r="M49" i="105"/>
  <c r="M50" i="105"/>
  <c r="M19" i="106"/>
  <c r="M18" i="106"/>
  <c r="M26" i="106"/>
  <c r="M27" i="106"/>
  <c r="M28" i="106"/>
  <c r="M29" i="106"/>
  <c r="N13" i="105"/>
  <c r="N14" i="105"/>
  <c r="N15" i="105"/>
  <c r="N17" i="106"/>
  <c r="N17" i="105"/>
  <c r="N18" i="105"/>
  <c r="N19" i="105"/>
  <c r="N20" i="105"/>
  <c r="N21" i="105"/>
  <c r="N22" i="105"/>
  <c r="N23" i="105"/>
  <c r="N24" i="105"/>
  <c r="N25" i="105"/>
  <c r="N31" i="106"/>
  <c r="N32" i="106"/>
  <c r="N30" i="106"/>
  <c r="N33" i="106"/>
  <c r="N34" i="106"/>
  <c r="N21" i="106"/>
  <c r="N22" i="106"/>
  <c r="N20" i="106"/>
  <c r="N23" i="106"/>
  <c r="N24" i="106"/>
  <c r="N11" i="106"/>
  <c r="N10" i="106"/>
  <c r="N12" i="106"/>
  <c r="N13" i="106"/>
  <c r="N14" i="106"/>
  <c r="N37" i="105"/>
  <c r="N38" i="105"/>
  <c r="N39" i="105"/>
  <c r="N40" i="105"/>
  <c r="N41" i="105"/>
  <c r="N36" i="105"/>
  <c r="N42" i="105"/>
  <c r="N43" i="105"/>
  <c r="N27" i="105"/>
  <c r="N28" i="105"/>
  <c r="N29" i="105"/>
  <c r="N31" i="105"/>
  <c r="N26" i="105"/>
  <c r="N30" i="105"/>
  <c r="N32" i="105"/>
  <c r="N33" i="105"/>
  <c r="N34" i="105"/>
  <c r="N35" i="105"/>
  <c r="N45" i="105"/>
  <c r="N46" i="105"/>
  <c r="N47" i="105"/>
  <c r="N48" i="105"/>
  <c r="N49" i="105"/>
  <c r="N50" i="105"/>
  <c r="N19" i="106"/>
  <c r="N18" i="106"/>
  <c r="N26" i="106"/>
  <c r="N27" i="106"/>
  <c r="N28" i="106"/>
  <c r="N29" i="106"/>
  <c r="D12" i="107"/>
  <c r="D13" i="107"/>
  <c r="D14" i="107"/>
  <c r="D15" i="107"/>
  <c r="D17" i="108"/>
  <c r="D17" i="107"/>
  <c r="D18" i="107"/>
  <c r="D19" i="107"/>
  <c r="D20" i="107"/>
  <c r="D21" i="107"/>
  <c r="D22" i="107"/>
  <c r="D23" i="107"/>
  <c r="D24" i="107"/>
  <c r="D25" i="107"/>
  <c r="D31" i="108"/>
  <c r="D32" i="108"/>
  <c r="D33" i="108"/>
  <c r="D34" i="108"/>
  <c r="D21" i="108"/>
  <c r="D22" i="108"/>
  <c r="D23" i="108"/>
  <c r="D24" i="108"/>
  <c r="D11" i="108"/>
  <c r="D12" i="108"/>
  <c r="D13" i="108"/>
  <c r="D14" i="108"/>
  <c r="D37" i="107"/>
  <c r="D38" i="107"/>
  <c r="D39" i="107"/>
  <c r="D40" i="107"/>
  <c r="D41" i="107"/>
  <c r="D42" i="107"/>
  <c r="D43" i="107"/>
  <c r="D27" i="107"/>
  <c r="D28" i="107"/>
  <c r="D29" i="107"/>
  <c r="D31" i="107"/>
  <c r="D30" i="107"/>
  <c r="D32" i="107"/>
  <c r="D33" i="107"/>
  <c r="D34" i="107"/>
  <c r="D35" i="107"/>
  <c r="D45" i="107"/>
  <c r="D46" i="107"/>
  <c r="D47" i="107"/>
  <c r="D48" i="107"/>
  <c r="D49" i="107"/>
  <c r="D50" i="107"/>
  <c r="D19" i="108"/>
  <c r="D18" i="108"/>
  <c r="D26" i="108"/>
  <c r="D27" i="108"/>
  <c r="D25" i="108"/>
  <c r="D28" i="108"/>
  <c r="D29" i="108"/>
  <c r="E13" i="107"/>
  <c r="E14" i="107"/>
  <c r="E15" i="107"/>
  <c r="E16" i="108"/>
  <c r="E15" i="108"/>
  <c r="E17" i="108"/>
  <c r="E17" i="107"/>
  <c r="E18" i="107"/>
  <c r="E19" i="107"/>
  <c r="E20" i="107"/>
  <c r="E21" i="107"/>
  <c r="E22" i="107"/>
  <c r="E23" i="107"/>
  <c r="E24" i="107"/>
  <c r="E25" i="107"/>
  <c r="E31" i="108"/>
  <c r="E32" i="108"/>
  <c r="E33" i="108"/>
  <c r="E34" i="108"/>
  <c r="E30" i="108"/>
  <c r="E21" i="108"/>
  <c r="E22" i="108"/>
  <c r="E23" i="108"/>
  <c r="E24" i="108"/>
  <c r="E20" i="108"/>
  <c r="E11" i="108"/>
  <c r="E12" i="108"/>
  <c r="E13" i="108"/>
  <c r="E14" i="108"/>
  <c r="E37" i="107"/>
  <c r="E38" i="107"/>
  <c r="E39" i="107"/>
  <c r="E36" i="107"/>
  <c r="E40" i="107"/>
  <c r="E41" i="107"/>
  <c r="E42" i="107"/>
  <c r="E43" i="107"/>
  <c r="E27" i="107"/>
  <c r="E28" i="107"/>
  <c r="E29" i="107"/>
  <c r="E31" i="107"/>
  <c r="E30" i="107"/>
  <c r="E32" i="107"/>
  <c r="E33" i="107"/>
  <c r="E34" i="107"/>
  <c r="E35" i="107"/>
  <c r="E45" i="107"/>
  <c r="E46" i="107"/>
  <c r="E47" i="107"/>
  <c r="E44" i="107"/>
  <c r="E48" i="107"/>
  <c r="E49" i="107"/>
  <c r="E50" i="107"/>
  <c r="E19" i="108"/>
  <c r="E18" i="108"/>
  <c r="E26" i="108"/>
  <c r="E27" i="108"/>
  <c r="E28" i="108"/>
  <c r="E29" i="108"/>
  <c r="G13" i="107"/>
  <c r="G14" i="107"/>
  <c r="G15" i="107"/>
  <c r="G16" i="108"/>
  <c r="G17" i="108"/>
  <c r="G17" i="107"/>
  <c r="G18" i="107"/>
  <c r="G19" i="107"/>
  <c r="G20" i="107"/>
  <c r="G21" i="107"/>
  <c r="G22" i="107"/>
  <c r="G23" i="107"/>
  <c r="G24" i="107"/>
  <c r="G25" i="107"/>
  <c r="G31" i="108"/>
  <c r="G32" i="108"/>
  <c r="G33" i="108"/>
  <c r="G34" i="108"/>
  <c r="G21" i="108"/>
  <c r="G22" i="108"/>
  <c r="G23" i="108"/>
  <c r="G24" i="108"/>
  <c r="G11" i="108"/>
  <c r="G12" i="108"/>
  <c r="G13" i="108"/>
  <c r="G14" i="108"/>
  <c r="G37" i="107"/>
  <c r="G38" i="107"/>
  <c r="G39" i="107"/>
  <c r="G40" i="107"/>
  <c r="G41" i="107"/>
  <c r="G42" i="107"/>
  <c r="G43" i="107"/>
  <c r="G27" i="107"/>
  <c r="G28" i="107"/>
  <c r="G29" i="107"/>
  <c r="G31" i="107"/>
  <c r="G30" i="107"/>
  <c r="G32" i="107"/>
  <c r="G33" i="107"/>
  <c r="G34" i="107"/>
  <c r="G35" i="107"/>
  <c r="G45" i="107"/>
  <c r="G46" i="107"/>
  <c r="G47" i="107"/>
  <c r="G48" i="107"/>
  <c r="G49" i="107"/>
  <c r="G44" i="107"/>
  <c r="G50" i="107"/>
  <c r="G19" i="108"/>
  <c r="G18" i="108"/>
  <c r="G26" i="108"/>
  <c r="G27" i="108"/>
  <c r="G28" i="108"/>
  <c r="G29" i="108"/>
  <c r="H12" i="107"/>
  <c r="H13" i="107"/>
  <c r="H14" i="107"/>
  <c r="H15" i="107"/>
  <c r="H16" i="108"/>
  <c r="H17" i="108"/>
  <c r="H17" i="107"/>
  <c r="H18" i="107"/>
  <c r="H19" i="107"/>
  <c r="H20" i="107"/>
  <c r="H21" i="107"/>
  <c r="H22" i="107"/>
  <c r="H23" i="107"/>
  <c r="H24" i="107"/>
  <c r="H25" i="107"/>
  <c r="H31" i="108"/>
  <c r="H32" i="108"/>
  <c r="H33" i="108"/>
  <c r="H34" i="108"/>
  <c r="H21" i="108"/>
  <c r="H22" i="108"/>
  <c r="H23" i="108"/>
  <c r="H24" i="108"/>
  <c r="H11" i="108"/>
  <c r="H12" i="108"/>
  <c r="H13" i="108"/>
  <c r="H14" i="108"/>
  <c r="H37" i="107"/>
  <c r="H38" i="107"/>
  <c r="H39" i="107"/>
  <c r="H40" i="107"/>
  <c r="H41" i="107"/>
  <c r="H42" i="107"/>
  <c r="H43" i="107"/>
  <c r="H27" i="107"/>
  <c r="H28" i="107"/>
  <c r="H29" i="107"/>
  <c r="H31" i="107"/>
  <c r="H30" i="107"/>
  <c r="H32" i="107"/>
  <c r="H33" i="107"/>
  <c r="H34" i="107"/>
  <c r="H35" i="107"/>
  <c r="H45" i="107"/>
  <c r="H46" i="107"/>
  <c r="H47" i="107"/>
  <c r="H48" i="107"/>
  <c r="H49" i="107"/>
  <c r="H50" i="107"/>
  <c r="H19" i="108"/>
  <c r="H18" i="108"/>
  <c r="H26" i="108"/>
  <c r="H27" i="108"/>
  <c r="H28" i="108"/>
  <c r="H29" i="108"/>
  <c r="I12" i="107"/>
  <c r="I13" i="107"/>
  <c r="I14" i="107"/>
  <c r="I15" i="107"/>
  <c r="I16" i="108"/>
  <c r="I17" i="108"/>
  <c r="I15" i="108"/>
  <c r="I17" i="107"/>
  <c r="I18" i="107"/>
  <c r="I19" i="107"/>
  <c r="I20" i="107"/>
  <c r="I21" i="107"/>
  <c r="I22" i="107"/>
  <c r="I23" i="107"/>
  <c r="I24" i="107"/>
  <c r="I25" i="107"/>
  <c r="I31" i="108"/>
  <c r="I32" i="108"/>
  <c r="I33" i="108"/>
  <c r="I34" i="108"/>
  <c r="I21" i="108"/>
  <c r="I22" i="108"/>
  <c r="I23" i="108"/>
  <c r="I24" i="108"/>
  <c r="I11" i="108"/>
  <c r="I12" i="108"/>
  <c r="I13" i="108"/>
  <c r="I14" i="108"/>
  <c r="I37" i="107"/>
  <c r="I38" i="107"/>
  <c r="I40" i="107"/>
  <c r="I41" i="107"/>
  <c r="I42" i="107"/>
  <c r="I43" i="107"/>
  <c r="I27" i="107"/>
  <c r="I28" i="107"/>
  <c r="I29" i="107"/>
  <c r="I31" i="107"/>
  <c r="I30" i="107"/>
  <c r="I32" i="107"/>
  <c r="I33" i="107"/>
  <c r="I34" i="107"/>
  <c r="I35" i="107"/>
  <c r="I45" i="107"/>
  <c r="I46" i="107"/>
  <c r="I47" i="107"/>
  <c r="I48" i="107"/>
  <c r="I49" i="107"/>
  <c r="I44" i="107"/>
  <c r="I50" i="107"/>
  <c r="I19" i="108"/>
  <c r="I18" i="108"/>
  <c r="I26" i="108"/>
  <c r="I27" i="108"/>
  <c r="I28" i="108"/>
  <c r="I29" i="108"/>
  <c r="J12" i="107"/>
  <c r="J11" i="107"/>
  <c r="J13" i="107"/>
  <c r="J14" i="107"/>
  <c r="J15" i="107"/>
  <c r="J16" i="108"/>
  <c r="J17" i="108"/>
  <c r="J17" i="107"/>
  <c r="J18" i="107"/>
  <c r="J19" i="107"/>
  <c r="J20" i="107"/>
  <c r="J21" i="107"/>
  <c r="J22" i="107"/>
  <c r="J23" i="107"/>
  <c r="J24" i="107"/>
  <c r="J25" i="107"/>
  <c r="J31" i="108"/>
  <c r="J30" i="108"/>
  <c r="J32" i="108"/>
  <c r="J33" i="108"/>
  <c r="J34" i="108"/>
  <c r="J21" i="108"/>
  <c r="J22" i="108"/>
  <c r="J23" i="108"/>
  <c r="J24" i="108"/>
  <c r="J11" i="108"/>
  <c r="J12" i="108"/>
  <c r="J13" i="108"/>
  <c r="J14" i="108"/>
  <c r="J37" i="107"/>
  <c r="J38" i="107"/>
  <c r="J40" i="107"/>
  <c r="J36" i="107"/>
  <c r="J41" i="107"/>
  <c r="J42" i="107"/>
  <c r="J43" i="107"/>
  <c r="J27" i="107"/>
  <c r="J28" i="107"/>
  <c r="J29" i="107"/>
  <c r="J31" i="107"/>
  <c r="J30" i="107"/>
  <c r="J32" i="107"/>
  <c r="J33" i="107"/>
  <c r="J34" i="107"/>
  <c r="J35" i="107"/>
  <c r="J45" i="107"/>
  <c r="J46" i="107"/>
  <c r="J47" i="107"/>
  <c r="J48" i="107"/>
  <c r="J49" i="107"/>
  <c r="J50" i="107"/>
  <c r="J19" i="108"/>
  <c r="J18" i="108"/>
  <c r="J26" i="108"/>
  <c r="J27" i="108"/>
  <c r="J28" i="108"/>
  <c r="J29" i="108"/>
  <c r="K12" i="107"/>
  <c r="K13" i="107"/>
  <c r="K14" i="107"/>
  <c r="K15" i="107"/>
  <c r="K11" i="107"/>
  <c r="K16" i="108"/>
  <c r="K17" i="108"/>
  <c r="K15" i="108"/>
  <c r="K17" i="107"/>
  <c r="K19" i="107"/>
  <c r="K20" i="107"/>
  <c r="K21" i="107"/>
  <c r="K22" i="107"/>
  <c r="K23" i="107"/>
  <c r="K24" i="107"/>
  <c r="K25" i="107"/>
  <c r="K31" i="108"/>
  <c r="K32" i="108"/>
  <c r="K33" i="108"/>
  <c r="K34" i="108"/>
  <c r="K21" i="108"/>
  <c r="K22" i="108"/>
  <c r="K23" i="108"/>
  <c r="K24" i="108"/>
  <c r="K11" i="108"/>
  <c r="K12" i="108"/>
  <c r="K13" i="108"/>
  <c r="K14" i="108"/>
  <c r="K37" i="107"/>
  <c r="K38" i="107"/>
  <c r="K40" i="107"/>
  <c r="K41" i="107"/>
  <c r="K42" i="107"/>
  <c r="K43" i="107"/>
  <c r="K27" i="107"/>
  <c r="K28" i="107"/>
  <c r="K29" i="107"/>
  <c r="K31" i="107"/>
  <c r="K30" i="107"/>
  <c r="K32" i="107"/>
  <c r="K33" i="107"/>
  <c r="K34" i="107"/>
  <c r="K35" i="107"/>
  <c r="K45" i="107"/>
  <c r="K46" i="107"/>
  <c r="K47" i="107"/>
  <c r="K48" i="107"/>
  <c r="K49" i="107"/>
  <c r="K50" i="107"/>
  <c r="K19" i="108"/>
  <c r="K18" i="108"/>
  <c r="K26" i="108"/>
  <c r="K25" i="108"/>
  <c r="K27" i="108"/>
  <c r="K28" i="108"/>
  <c r="K29" i="108"/>
  <c r="L12" i="107"/>
  <c r="L13" i="107"/>
  <c r="L14" i="107"/>
  <c r="L15" i="107"/>
  <c r="L17" i="108"/>
  <c r="L15" i="108"/>
  <c r="L17" i="107"/>
  <c r="L18" i="107"/>
  <c r="L19" i="107"/>
  <c r="L20" i="107"/>
  <c r="L21" i="107"/>
  <c r="L22" i="107"/>
  <c r="L23" i="107"/>
  <c r="L24" i="107"/>
  <c r="L25" i="107"/>
  <c r="L31" i="108"/>
  <c r="L32" i="108"/>
  <c r="L33" i="108"/>
  <c r="L34" i="108"/>
  <c r="L21" i="108"/>
  <c r="L22" i="108"/>
  <c r="L23" i="108"/>
  <c r="L24" i="108"/>
  <c r="L11" i="108"/>
  <c r="L12" i="108"/>
  <c r="L13" i="108"/>
  <c r="L14" i="108"/>
  <c r="L37" i="107"/>
  <c r="L38" i="107"/>
  <c r="L40" i="107"/>
  <c r="L41" i="107"/>
  <c r="L42" i="107"/>
  <c r="L43" i="107"/>
  <c r="L27" i="107"/>
  <c r="L28" i="107"/>
  <c r="L29" i="107"/>
  <c r="L31" i="107"/>
  <c r="L30" i="107"/>
  <c r="L32" i="107"/>
  <c r="L33" i="107"/>
  <c r="L34" i="107"/>
  <c r="L35" i="107"/>
  <c r="L45" i="107"/>
  <c r="L46" i="107"/>
  <c r="L47" i="107"/>
  <c r="L48" i="107"/>
  <c r="L49" i="107"/>
  <c r="L50" i="107"/>
  <c r="L19" i="108"/>
  <c r="L18" i="108"/>
  <c r="L26" i="108"/>
  <c r="L27" i="108"/>
  <c r="L28" i="108"/>
  <c r="L29" i="108"/>
  <c r="M13" i="107"/>
  <c r="M14" i="107"/>
  <c r="M15" i="107"/>
  <c r="M16" i="108"/>
  <c r="M17" i="108"/>
  <c r="M15" i="108"/>
  <c r="M17" i="107"/>
  <c r="M18" i="107"/>
  <c r="M19" i="107"/>
  <c r="M20" i="107"/>
  <c r="M21" i="107"/>
  <c r="M22" i="107"/>
  <c r="M23" i="107"/>
  <c r="M24" i="107"/>
  <c r="M25" i="107"/>
  <c r="M31" i="108"/>
  <c r="M32" i="108"/>
  <c r="M33" i="108"/>
  <c r="M34" i="108"/>
  <c r="M21" i="108"/>
  <c r="M22" i="108"/>
  <c r="M23" i="108"/>
  <c r="M24" i="108"/>
  <c r="M11" i="108"/>
  <c r="M12" i="108"/>
  <c r="M13" i="108"/>
  <c r="M14" i="108"/>
  <c r="M37" i="107"/>
  <c r="M38" i="107"/>
  <c r="M40" i="107"/>
  <c r="M41" i="107"/>
  <c r="M42" i="107"/>
  <c r="M43" i="107"/>
  <c r="M27" i="107"/>
  <c r="M28" i="107"/>
  <c r="M29" i="107"/>
  <c r="M31" i="107"/>
  <c r="M30" i="107"/>
  <c r="M32" i="107"/>
  <c r="M33" i="107"/>
  <c r="M34" i="107"/>
  <c r="M35" i="107"/>
  <c r="M45" i="107"/>
  <c r="M46" i="107"/>
  <c r="M47" i="107"/>
  <c r="M48" i="107"/>
  <c r="M49" i="107"/>
  <c r="M50" i="107"/>
  <c r="M19" i="108"/>
  <c r="M18" i="108"/>
  <c r="M26" i="108"/>
  <c r="M27" i="108"/>
  <c r="M28" i="108"/>
  <c r="M29" i="108"/>
  <c r="M25" i="108"/>
  <c r="N13" i="107"/>
  <c r="N14" i="107"/>
  <c r="N15" i="107"/>
  <c r="N16" i="108"/>
  <c r="N17" i="108"/>
  <c r="N15" i="108"/>
  <c r="N17" i="107"/>
  <c r="N19" i="107"/>
  <c r="N20" i="107"/>
  <c r="N21" i="107"/>
  <c r="N22" i="107"/>
  <c r="N23" i="107"/>
  <c r="N24" i="107"/>
  <c r="N25" i="107"/>
  <c r="N31" i="108"/>
  <c r="N32" i="108"/>
  <c r="N33" i="108"/>
  <c r="N34" i="108"/>
  <c r="N21" i="108"/>
  <c r="N22" i="108"/>
  <c r="N23" i="108"/>
  <c r="N24" i="108"/>
  <c r="N11" i="108"/>
  <c r="N12" i="108"/>
  <c r="N13" i="108"/>
  <c r="N14" i="108"/>
  <c r="N37" i="107"/>
  <c r="N38" i="107"/>
  <c r="N40" i="107"/>
  <c r="N41" i="107"/>
  <c r="N42" i="107"/>
  <c r="N43" i="107"/>
  <c r="N27" i="107"/>
  <c r="N28" i="107"/>
  <c r="N29" i="107"/>
  <c r="N31" i="107"/>
  <c r="N30" i="107"/>
  <c r="N32" i="107"/>
  <c r="N33" i="107"/>
  <c r="N34" i="107"/>
  <c r="N35" i="107"/>
  <c r="N45" i="107"/>
  <c r="N44" i="107"/>
  <c r="N46" i="107"/>
  <c r="N47" i="107"/>
  <c r="N48" i="107"/>
  <c r="N49" i="107"/>
  <c r="N50" i="107"/>
  <c r="N19" i="108"/>
  <c r="N18" i="108"/>
  <c r="N26" i="108"/>
  <c r="N27" i="108"/>
  <c r="N28" i="108"/>
  <c r="N29" i="108"/>
  <c r="O12" i="107"/>
  <c r="O13" i="107"/>
  <c r="O14" i="107"/>
  <c r="O15" i="107"/>
  <c r="O17" i="108"/>
  <c r="O17" i="107"/>
  <c r="O18" i="107"/>
  <c r="O19" i="107"/>
  <c r="O20" i="107"/>
  <c r="O21" i="107"/>
  <c r="O22" i="107"/>
  <c r="O23" i="107"/>
  <c r="O24" i="107"/>
  <c r="O25" i="107"/>
  <c r="O31" i="108"/>
  <c r="O32" i="108"/>
  <c r="O33" i="108"/>
  <c r="O34" i="108"/>
  <c r="O21" i="108"/>
  <c r="O22" i="108"/>
  <c r="O23" i="108"/>
  <c r="O24" i="108"/>
  <c r="O11" i="108"/>
  <c r="O12" i="108"/>
  <c r="O13" i="108"/>
  <c r="O14" i="108"/>
  <c r="O37" i="107"/>
  <c r="O38" i="107"/>
  <c r="O40" i="107"/>
  <c r="O41" i="107"/>
  <c r="O42" i="107"/>
  <c r="O43" i="107"/>
  <c r="O27" i="107"/>
  <c r="O28" i="107"/>
  <c r="O26" i="107"/>
  <c r="O29" i="107"/>
  <c r="O31" i="107"/>
  <c r="O30" i="107"/>
  <c r="O32" i="107"/>
  <c r="O33" i="107"/>
  <c r="O34" i="107"/>
  <c r="O35" i="107"/>
  <c r="O45" i="107"/>
  <c r="O46" i="107"/>
  <c r="O47" i="107"/>
  <c r="O48" i="107"/>
  <c r="O49" i="107"/>
  <c r="O50" i="107"/>
  <c r="O19" i="108"/>
  <c r="O18" i="108"/>
  <c r="O26" i="108"/>
  <c r="O27" i="108"/>
  <c r="O28" i="108"/>
  <c r="O29" i="108"/>
  <c r="F12" i="144"/>
  <c r="F13" i="144"/>
  <c r="F14" i="144"/>
  <c r="F16" i="94"/>
  <c r="F15" i="94"/>
  <c r="F17" i="94"/>
  <c r="F16" i="144"/>
  <c r="F17" i="144"/>
  <c r="F18" i="144"/>
  <c r="F19" i="144"/>
  <c r="F20" i="144"/>
  <c r="F21" i="144"/>
  <c r="F22" i="144"/>
  <c r="F23" i="144"/>
  <c r="F24" i="144"/>
  <c r="F31" i="94"/>
  <c r="F32" i="94"/>
  <c r="F33" i="94"/>
  <c r="F34" i="94"/>
  <c r="F21" i="94"/>
  <c r="F22" i="94"/>
  <c r="F23" i="94"/>
  <c r="F24" i="94"/>
  <c r="F20" i="94"/>
  <c r="F11" i="94"/>
  <c r="F12" i="94"/>
  <c r="F13" i="94"/>
  <c r="F14" i="94"/>
  <c r="F36" i="144"/>
  <c r="F37" i="144"/>
  <c r="F38" i="144"/>
  <c r="F39" i="144"/>
  <c r="F40" i="144"/>
  <c r="F41" i="144"/>
  <c r="F42" i="144"/>
  <c r="F26" i="144"/>
  <c r="F27" i="144"/>
  <c r="F28" i="144"/>
  <c r="F30" i="144"/>
  <c r="F29" i="144"/>
  <c r="F31" i="144"/>
  <c r="F32" i="144"/>
  <c r="F33" i="144"/>
  <c r="F34" i="144"/>
  <c r="F44" i="144"/>
  <c r="F45" i="144"/>
  <c r="F46" i="144"/>
  <c r="F47" i="144"/>
  <c r="F43" i="144"/>
  <c r="F48" i="144"/>
  <c r="F49" i="144"/>
  <c r="F19" i="94"/>
  <c r="F18" i="94"/>
  <c r="F26" i="94"/>
  <c r="F27" i="94"/>
  <c r="F28" i="94"/>
  <c r="F29" i="94"/>
  <c r="G11" i="144"/>
  <c r="G12" i="144"/>
  <c r="G13" i="144"/>
  <c r="G14" i="144"/>
  <c r="G10" i="144"/>
  <c r="G16" i="94"/>
  <c r="G17" i="94"/>
  <c r="G15" i="94"/>
  <c r="G16" i="144"/>
  <c r="G17" i="144"/>
  <c r="G18" i="144"/>
  <c r="G19" i="144"/>
  <c r="G20" i="144"/>
  <c r="G21" i="144"/>
  <c r="G22" i="144"/>
  <c r="G23" i="144"/>
  <c r="G24" i="144"/>
  <c r="G31" i="94"/>
  <c r="G32" i="94"/>
  <c r="G33" i="94"/>
  <c r="G34" i="94"/>
  <c r="G21" i="94"/>
  <c r="G22" i="94"/>
  <c r="G23" i="94"/>
  <c r="G24" i="94"/>
  <c r="G20" i="94"/>
  <c r="G11" i="94"/>
  <c r="G12" i="94"/>
  <c r="G13" i="94"/>
  <c r="G14" i="94"/>
  <c r="G36" i="144"/>
  <c r="G37" i="144"/>
  <c r="G38" i="144"/>
  <c r="G39" i="144"/>
  <c r="G40" i="144"/>
  <c r="G41" i="144"/>
  <c r="G42" i="144"/>
  <c r="G26" i="144"/>
  <c r="G27" i="144"/>
  <c r="G28" i="144"/>
  <c r="G30" i="144"/>
  <c r="G29" i="144"/>
  <c r="G31" i="144"/>
  <c r="G32" i="144"/>
  <c r="G33" i="144"/>
  <c r="G34" i="144"/>
  <c r="G44" i="144"/>
  <c r="G45" i="144"/>
  <c r="G46" i="144"/>
  <c r="G47" i="144"/>
  <c r="G48" i="144"/>
  <c r="G49" i="144"/>
  <c r="G19" i="94"/>
  <c r="G18" i="94"/>
  <c r="G26" i="94"/>
  <c r="G27" i="94"/>
  <c r="G28" i="94"/>
  <c r="G29" i="94"/>
  <c r="G25" i="94"/>
  <c r="H11" i="144"/>
  <c r="H12" i="144"/>
  <c r="H13" i="144"/>
  <c r="H14" i="144"/>
  <c r="H16" i="94"/>
  <c r="H15" i="94"/>
  <c r="H17" i="94"/>
  <c r="H16" i="144"/>
  <c r="H17" i="144"/>
  <c r="H18" i="144"/>
  <c r="H19" i="144"/>
  <c r="H20" i="144"/>
  <c r="H21" i="144"/>
  <c r="H22" i="144"/>
  <c r="H23" i="144"/>
  <c r="H24" i="144"/>
  <c r="H31" i="94"/>
  <c r="H32" i="94"/>
  <c r="H33" i="94"/>
  <c r="H34" i="94"/>
  <c r="H21" i="94"/>
  <c r="H22" i="94"/>
  <c r="H23" i="94"/>
  <c r="H24" i="94"/>
  <c r="H11" i="94"/>
  <c r="H12" i="94"/>
  <c r="H13" i="94"/>
  <c r="H14" i="94"/>
  <c r="H36" i="144"/>
  <c r="H37" i="144"/>
  <c r="H38" i="144"/>
  <c r="H39" i="144"/>
  <c r="H40" i="144"/>
  <c r="H41" i="144"/>
  <c r="H42" i="144"/>
  <c r="H26" i="144"/>
  <c r="H27" i="144"/>
  <c r="H28" i="144"/>
  <c r="H30" i="144"/>
  <c r="H29" i="144"/>
  <c r="H31" i="144"/>
  <c r="H32" i="144"/>
  <c r="H33" i="144"/>
  <c r="H34" i="144"/>
  <c r="H44" i="144"/>
  <c r="H45" i="144"/>
  <c r="H46" i="144"/>
  <c r="H47" i="144"/>
  <c r="H48" i="144"/>
  <c r="H49" i="144"/>
  <c r="H19" i="94"/>
  <c r="H18" i="94"/>
  <c r="H26" i="94"/>
  <c r="H27" i="94"/>
  <c r="H28" i="94"/>
  <c r="H29" i="94"/>
  <c r="J11" i="144"/>
  <c r="J12" i="144"/>
  <c r="J13" i="144"/>
  <c r="J14" i="144"/>
  <c r="J16" i="94"/>
  <c r="J17" i="94"/>
  <c r="J16" i="144"/>
  <c r="J17" i="144"/>
  <c r="J18" i="144"/>
  <c r="J19" i="144"/>
  <c r="J20" i="144"/>
  <c r="J21" i="144"/>
  <c r="J22" i="144"/>
  <c r="J23" i="144"/>
  <c r="J24" i="144"/>
  <c r="J31" i="94"/>
  <c r="J32" i="94"/>
  <c r="J33" i="94"/>
  <c r="J34" i="94"/>
  <c r="J21" i="94"/>
  <c r="J22" i="94"/>
  <c r="J20" i="94"/>
  <c r="J23" i="94"/>
  <c r="J24" i="94"/>
  <c r="J11" i="94"/>
  <c r="J12" i="94"/>
  <c r="J13" i="94"/>
  <c r="J14" i="94"/>
  <c r="J36" i="144"/>
  <c r="J37" i="144"/>
  <c r="J38" i="144"/>
  <c r="J39" i="144"/>
  <c r="J40" i="144"/>
  <c r="J41" i="144"/>
  <c r="J42" i="144"/>
  <c r="J26" i="144"/>
  <c r="J27" i="144"/>
  <c r="J28" i="144"/>
  <c r="J30" i="144"/>
  <c r="J29" i="144"/>
  <c r="J31" i="144"/>
  <c r="J32" i="144"/>
  <c r="J33" i="144"/>
  <c r="J34" i="144"/>
  <c r="J44" i="144"/>
  <c r="J45" i="144"/>
  <c r="J46" i="144"/>
  <c r="J47" i="144"/>
  <c r="J48" i="144"/>
  <c r="J49" i="144"/>
  <c r="J19" i="94"/>
  <c r="J18" i="94"/>
  <c r="J26" i="94"/>
  <c r="J27" i="94"/>
  <c r="J28" i="94"/>
  <c r="J29" i="94"/>
  <c r="K12" i="144"/>
  <c r="K13" i="144"/>
  <c r="K14" i="144"/>
  <c r="K16" i="94"/>
  <c r="K15" i="94"/>
  <c r="K17" i="94"/>
  <c r="K16" i="144"/>
  <c r="K17" i="144"/>
  <c r="K18" i="144"/>
  <c r="K19" i="144"/>
  <c r="K20" i="144"/>
  <c r="K21" i="144"/>
  <c r="K22" i="144"/>
  <c r="K23" i="144"/>
  <c r="K24" i="144"/>
  <c r="K31" i="94"/>
  <c r="K32" i="94"/>
  <c r="K33" i="94"/>
  <c r="K34" i="94"/>
  <c r="K21" i="94"/>
  <c r="K22" i="94"/>
  <c r="K23" i="94"/>
  <c r="K24" i="94"/>
  <c r="K11" i="94"/>
  <c r="K12" i="94"/>
  <c r="K13" i="94"/>
  <c r="K14" i="94"/>
  <c r="K36" i="144"/>
  <c r="K37" i="144"/>
  <c r="K38" i="144"/>
  <c r="K39" i="144"/>
  <c r="K40" i="144"/>
  <c r="K41" i="144"/>
  <c r="K42" i="144"/>
  <c r="K26" i="144"/>
  <c r="K27" i="144"/>
  <c r="K28" i="144"/>
  <c r="K30" i="144"/>
  <c r="K29" i="144"/>
  <c r="K31" i="144"/>
  <c r="K32" i="144"/>
  <c r="K33" i="144"/>
  <c r="K34" i="144"/>
  <c r="K44" i="144"/>
  <c r="K45" i="144"/>
  <c r="K46" i="144"/>
  <c r="K47" i="144"/>
  <c r="K48" i="144"/>
  <c r="K43" i="144"/>
  <c r="K49" i="144"/>
  <c r="K19" i="94"/>
  <c r="K18" i="94"/>
  <c r="K26" i="94"/>
  <c r="K27" i="94"/>
  <c r="K28" i="94"/>
  <c r="K29" i="94"/>
  <c r="L11" i="144"/>
  <c r="L12" i="144"/>
  <c r="L13" i="144"/>
  <c r="L14" i="144"/>
  <c r="L10" i="144"/>
  <c r="L17" i="94"/>
  <c r="L16" i="144"/>
  <c r="L17" i="144"/>
  <c r="L18" i="144"/>
  <c r="L19" i="144"/>
  <c r="L20" i="144"/>
  <c r="L21" i="144"/>
  <c r="L22" i="144"/>
  <c r="L23" i="144"/>
  <c r="L24" i="144"/>
  <c r="L31" i="94"/>
  <c r="L32" i="94"/>
  <c r="L33" i="94"/>
  <c r="L34" i="94"/>
  <c r="L21" i="94"/>
  <c r="L22" i="94"/>
  <c r="L23" i="94"/>
  <c r="L24" i="94"/>
  <c r="L11" i="94"/>
  <c r="L12" i="94"/>
  <c r="L13" i="94"/>
  <c r="L14" i="94"/>
  <c r="L36" i="144"/>
  <c r="L37" i="144"/>
  <c r="L38" i="144"/>
  <c r="L39" i="144"/>
  <c r="L40" i="144"/>
  <c r="L41" i="144"/>
  <c r="L42" i="144"/>
  <c r="L26" i="144"/>
  <c r="L27" i="144"/>
  <c r="L28" i="144"/>
  <c r="L30" i="144"/>
  <c r="L29" i="144"/>
  <c r="L31" i="144"/>
  <c r="L32" i="144"/>
  <c r="L33" i="144"/>
  <c r="L34" i="144"/>
  <c r="L44" i="144"/>
  <c r="L45" i="144"/>
  <c r="L46" i="144"/>
  <c r="L47" i="144"/>
  <c r="L48" i="144"/>
  <c r="L49" i="144"/>
  <c r="L19" i="94"/>
  <c r="L18" i="94"/>
  <c r="L26" i="94"/>
  <c r="L27" i="94"/>
  <c r="L28" i="94"/>
  <c r="L29" i="94"/>
  <c r="M12" i="144"/>
  <c r="M13" i="144"/>
  <c r="M14" i="144"/>
  <c r="M16" i="94"/>
  <c r="M17" i="94"/>
  <c r="M16" i="144"/>
  <c r="M17" i="144"/>
  <c r="M18" i="144"/>
  <c r="M19" i="144"/>
  <c r="M20" i="144"/>
  <c r="M21" i="144"/>
  <c r="M22" i="144"/>
  <c r="M23" i="144"/>
  <c r="M24" i="144"/>
  <c r="M31" i="94"/>
  <c r="M32" i="94"/>
  <c r="M33" i="94"/>
  <c r="M34" i="94"/>
  <c r="M21" i="94"/>
  <c r="M22" i="94"/>
  <c r="M23" i="94"/>
  <c r="M24" i="94"/>
  <c r="M11" i="94"/>
  <c r="M12" i="94"/>
  <c r="M13" i="94"/>
  <c r="M14" i="94"/>
  <c r="M36" i="144"/>
  <c r="M37" i="144"/>
  <c r="M38" i="144"/>
  <c r="M39" i="144"/>
  <c r="M40" i="144"/>
  <c r="M41" i="144"/>
  <c r="M42" i="144"/>
  <c r="M26" i="144"/>
  <c r="M27" i="144"/>
  <c r="M28" i="144"/>
  <c r="M30" i="144"/>
  <c r="M25" i="144"/>
  <c r="M29" i="144"/>
  <c r="M31" i="144"/>
  <c r="M32" i="144"/>
  <c r="M33" i="144"/>
  <c r="M34" i="144"/>
  <c r="M44" i="144"/>
  <c r="M45" i="144"/>
  <c r="M46" i="144"/>
  <c r="M47" i="144"/>
  <c r="M48" i="144"/>
  <c r="M43" i="144"/>
  <c r="M49" i="144"/>
  <c r="M19" i="94"/>
  <c r="M18" i="94"/>
  <c r="M26" i="94"/>
  <c r="M27" i="94"/>
  <c r="M28" i="94"/>
  <c r="M29" i="94"/>
  <c r="N12" i="144"/>
  <c r="N13" i="144"/>
  <c r="N14" i="144"/>
  <c r="N16" i="94"/>
  <c r="N17" i="94"/>
  <c r="N16" i="144"/>
  <c r="N17" i="144"/>
  <c r="N18" i="144"/>
  <c r="N19" i="144"/>
  <c r="N20" i="144"/>
  <c r="N21" i="144"/>
  <c r="N22" i="144"/>
  <c r="N23" i="144"/>
  <c r="N24" i="144"/>
  <c r="N31" i="94"/>
  <c r="N32" i="94"/>
  <c r="N33" i="94"/>
  <c r="N34" i="94"/>
  <c r="N21" i="94"/>
  <c r="N22" i="94"/>
  <c r="N23" i="94"/>
  <c r="N24" i="94"/>
  <c r="N11" i="94"/>
  <c r="N12" i="94"/>
  <c r="N13" i="94"/>
  <c r="N14" i="94"/>
  <c r="N36" i="144"/>
  <c r="N37" i="144"/>
  <c r="N38" i="144"/>
  <c r="N39" i="144"/>
  <c r="N40" i="144"/>
  <c r="N41" i="144"/>
  <c r="N42" i="144"/>
  <c r="N26" i="144"/>
  <c r="N27" i="144"/>
  <c r="N28" i="144"/>
  <c r="N30" i="144"/>
  <c r="N29" i="144"/>
  <c r="N31" i="144"/>
  <c r="N32" i="144"/>
  <c r="N33" i="144"/>
  <c r="N34" i="144"/>
  <c r="N44" i="144"/>
  <c r="N45" i="144"/>
  <c r="N46" i="144"/>
  <c r="N47" i="144"/>
  <c r="N43" i="144"/>
  <c r="N48" i="144"/>
  <c r="N49" i="144"/>
  <c r="N19" i="94"/>
  <c r="N18" i="94"/>
  <c r="N26" i="94"/>
  <c r="N27" i="94"/>
  <c r="N28" i="94"/>
  <c r="N29" i="94"/>
  <c r="D16" i="96"/>
  <c r="D17" i="96"/>
  <c r="D31" i="96"/>
  <c r="D32" i="96"/>
  <c r="D33" i="96"/>
  <c r="D34" i="96"/>
  <c r="D21" i="96"/>
  <c r="D22" i="96"/>
  <c r="D23" i="96"/>
  <c r="D24" i="96"/>
  <c r="D11" i="96"/>
  <c r="D12" i="96"/>
  <c r="D13" i="96"/>
  <c r="D14" i="96"/>
  <c r="D19" i="96"/>
  <c r="D18" i="96"/>
  <c r="D26" i="96"/>
  <c r="D25" i="96"/>
  <c r="D27" i="96"/>
  <c r="D28" i="96"/>
  <c r="D29" i="96"/>
  <c r="E13" i="95"/>
  <c r="E14" i="95"/>
  <c r="E15" i="95"/>
  <c r="E16" i="96"/>
  <c r="E17" i="96"/>
  <c r="E15" i="96"/>
  <c r="E17" i="95"/>
  <c r="E18" i="95"/>
  <c r="E19" i="95"/>
  <c r="E20" i="95"/>
  <c r="E21" i="95"/>
  <c r="E22" i="95"/>
  <c r="E23" i="95"/>
  <c r="E24" i="95"/>
  <c r="E25" i="95"/>
  <c r="E31" i="96"/>
  <c r="E32" i="96"/>
  <c r="E30" i="96"/>
  <c r="E33" i="96"/>
  <c r="E34" i="96"/>
  <c r="E21" i="96"/>
  <c r="E22" i="96"/>
  <c r="E23" i="96"/>
  <c r="E24" i="96"/>
  <c r="E11" i="96"/>
  <c r="E12" i="96"/>
  <c r="E13" i="96"/>
  <c r="E14" i="96"/>
  <c r="E37" i="95"/>
  <c r="E38" i="95"/>
  <c r="E39" i="95"/>
  <c r="E40" i="95"/>
  <c r="E41" i="95"/>
  <c r="E42" i="95"/>
  <c r="E43" i="95"/>
  <c r="E27" i="95"/>
  <c r="E28" i="95"/>
  <c r="E29" i="95"/>
  <c r="E31" i="95"/>
  <c r="E30" i="95"/>
  <c r="E32" i="95"/>
  <c r="E33" i="95"/>
  <c r="E34" i="95"/>
  <c r="E35" i="95"/>
  <c r="E45" i="95"/>
  <c r="E46" i="95"/>
  <c r="E47" i="95"/>
  <c r="E48" i="95"/>
  <c r="E49" i="95"/>
  <c r="E50" i="95"/>
  <c r="E19" i="96"/>
  <c r="E18" i="96"/>
  <c r="E26" i="96"/>
  <c r="E27" i="96"/>
  <c r="E28" i="96"/>
  <c r="E29" i="96"/>
  <c r="G13" i="95"/>
  <c r="G14" i="95"/>
  <c r="G15" i="95"/>
  <c r="G17" i="96"/>
  <c r="G17" i="95"/>
  <c r="G18" i="95"/>
  <c r="G19" i="95"/>
  <c r="G20" i="95"/>
  <c r="G21" i="95"/>
  <c r="G22" i="95"/>
  <c r="G23" i="95"/>
  <c r="G24" i="95"/>
  <c r="G25" i="95"/>
  <c r="G31" i="96"/>
  <c r="G32" i="96"/>
  <c r="G33" i="96"/>
  <c r="G34" i="96"/>
  <c r="G21" i="96"/>
  <c r="G22" i="96"/>
  <c r="G23" i="96"/>
  <c r="G24" i="96"/>
  <c r="G11" i="96"/>
  <c r="G10" i="96"/>
  <c r="G12" i="96"/>
  <c r="G13" i="96"/>
  <c r="G14" i="96"/>
  <c r="G37" i="95"/>
  <c r="G38" i="95"/>
  <c r="G39" i="95"/>
  <c r="G40" i="95"/>
  <c r="G41" i="95"/>
  <c r="G42" i="95"/>
  <c r="G43" i="95"/>
  <c r="G27" i="95"/>
  <c r="G28" i="95"/>
  <c r="G29" i="95"/>
  <c r="G31" i="95"/>
  <c r="G30" i="95"/>
  <c r="G32" i="95"/>
  <c r="G33" i="95"/>
  <c r="G34" i="95"/>
  <c r="G35" i="95"/>
  <c r="G45" i="95"/>
  <c r="G46" i="95"/>
  <c r="G47" i="95"/>
  <c r="G48" i="95"/>
  <c r="G49" i="95"/>
  <c r="G44" i="95"/>
  <c r="G50" i="95"/>
  <c r="G19" i="96"/>
  <c r="G18" i="96"/>
  <c r="G26" i="96"/>
  <c r="G27" i="96"/>
  <c r="G28" i="96"/>
  <c r="G25" i="96"/>
  <c r="G29" i="96"/>
  <c r="H12" i="95"/>
  <c r="H13" i="95"/>
  <c r="H14" i="95"/>
  <c r="H15" i="95"/>
  <c r="H16" i="96"/>
  <c r="H17" i="96"/>
  <c r="H15" i="96"/>
  <c r="H17" i="95"/>
  <c r="H18" i="95"/>
  <c r="H19" i="95"/>
  <c r="H20" i="95"/>
  <c r="H21" i="95"/>
  <c r="H22" i="95"/>
  <c r="H23" i="95"/>
  <c r="H24" i="95"/>
  <c r="H25" i="95"/>
  <c r="H31" i="96"/>
  <c r="H32" i="96"/>
  <c r="H33" i="96"/>
  <c r="H34" i="96"/>
  <c r="H21" i="96"/>
  <c r="H22" i="96"/>
  <c r="H23" i="96"/>
  <c r="H24" i="96"/>
  <c r="H20" i="96"/>
  <c r="H11" i="96"/>
  <c r="H10" i="96"/>
  <c r="H12" i="96"/>
  <c r="H13" i="96"/>
  <c r="H14" i="96"/>
  <c r="H37" i="95"/>
  <c r="H38" i="95"/>
  <c r="H39" i="95"/>
  <c r="H40" i="95"/>
  <c r="H41" i="95"/>
  <c r="H42" i="95"/>
  <c r="H43" i="95"/>
  <c r="H27" i="95"/>
  <c r="H28" i="95"/>
  <c r="H29" i="95"/>
  <c r="H31" i="95"/>
  <c r="H30" i="95"/>
  <c r="H32" i="95"/>
  <c r="H33" i="95"/>
  <c r="H34" i="95"/>
  <c r="H35" i="95"/>
  <c r="H45" i="95"/>
  <c r="H44" i="95"/>
  <c r="H46" i="95"/>
  <c r="H47" i="95"/>
  <c r="H48" i="95"/>
  <c r="H49" i="95"/>
  <c r="H50" i="95"/>
  <c r="H19" i="96"/>
  <c r="H18" i="96"/>
  <c r="H26" i="96"/>
  <c r="H27" i="96"/>
  <c r="H28" i="96"/>
  <c r="H29" i="96"/>
  <c r="I12" i="95"/>
  <c r="I13" i="95"/>
  <c r="I14" i="95"/>
  <c r="I15" i="95"/>
  <c r="I17" i="96"/>
  <c r="I15" i="96"/>
  <c r="I17" i="95"/>
  <c r="I18" i="95"/>
  <c r="I19" i="95"/>
  <c r="I20" i="95"/>
  <c r="I21" i="95"/>
  <c r="I22" i="95"/>
  <c r="I23" i="95"/>
  <c r="I24" i="95"/>
  <c r="I25" i="95"/>
  <c r="I31" i="96"/>
  <c r="I32" i="96"/>
  <c r="I30" i="96"/>
  <c r="I33" i="96"/>
  <c r="I34" i="96"/>
  <c r="I21" i="96"/>
  <c r="I22" i="96"/>
  <c r="I23" i="96"/>
  <c r="I24" i="96"/>
  <c r="I11" i="96"/>
  <c r="I12" i="96"/>
  <c r="I13" i="96"/>
  <c r="I14" i="96"/>
  <c r="I37" i="95"/>
  <c r="I38" i="95"/>
  <c r="I40" i="95"/>
  <c r="I41" i="95"/>
  <c r="I42" i="95"/>
  <c r="I43" i="95"/>
  <c r="I27" i="95"/>
  <c r="I28" i="95"/>
  <c r="I29" i="95"/>
  <c r="I31" i="95"/>
  <c r="I30" i="95"/>
  <c r="I32" i="95"/>
  <c r="I33" i="95"/>
  <c r="I34" i="95"/>
  <c r="I35" i="95"/>
  <c r="I45" i="95"/>
  <c r="I46" i="95"/>
  <c r="I47" i="95"/>
  <c r="I48" i="95"/>
  <c r="I49" i="95"/>
  <c r="I50" i="95"/>
  <c r="I19" i="96"/>
  <c r="I18" i="96"/>
  <c r="I26" i="96"/>
  <c r="I27" i="96"/>
  <c r="I28" i="96"/>
  <c r="I29" i="96"/>
  <c r="J12" i="95"/>
  <c r="J13" i="95"/>
  <c r="J14" i="95"/>
  <c r="J15" i="95"/>
  <c r="J16" i="96"/>
  <c r="J17" i="96"/>
  <c r="J17" i="95"/>
  <c r="J18" i="95"/>
  <c r="J19" i="95"/>
  <c r="J20" i="95"/>
  <c r="J21" i="95"/>
  <c r="J22" i="95"/>
  <c r="J23" i="95"/>
  <c r="J24" i="95"/>
  <c r="J25" i="95"/>
  <c r="J31" i="96"/>
  <c r="J32" i="96"/>
  <c r="J33" i="96"/>
  <c r="J34" i="96"/>
  <c r="J21" i="96"/>
  <c r="J22" i="96"/>
  <c r="J23" i="96"/>
  <c r="J20" i="96"/>
  <c r="J24" i="96"/>
  <c r="J11" i="96"/>
  <c r="J12" i="96"/>
  <c r="J13" i="96"/>
  <c r="J14" i="96"/>
  <c r="J37" i="95"/>
  <c r="J38" i="95"/>
  <c r="J40" i="95"/>
  <c r="J41" i="95"/>
  <c r="J42" i="95"/>
  <c r="J43" i="95"/>
  <c r="J27" i="95"/>
  <c r="J28" i="95"/>
  <c r="J29" i="95"/>
  <c r="J31" i="95"/>
  <c r="J30" i="95"/>
  <c r="J32" i="95"/>
  <c r="J33" i="95"/>
  <c r="J34" i="95"/>
  <c r="J35" i="95"/>
  <c r="J45" i="95"/>
  <c r="J46" i="95"/>
  <c r="J47" i="95"/>
  <c r="J48" i="95"/>
  <c r="J49" i="95"/>
  <c r="J44" i="95"/>
  <c r="J50" i="95"/>
  <c r="J19" i="96"/>
  <c r="J18" i="96"/>
  <c r="J26" i="96"/>
  <c r="J27" i="96"/>
  <c r="J28" i="96"/>
  <c r="J29" i="96"/>
  <c r="K13" i="95"/>
  <c r="K14" i="95"/>
  <c r="K15" i="95"/>
  <c r="K16" i="96"/>
  <c r="K15" i="96"/>
  <c r="K17" i="96"/>
  <c r="K17" i="95"/>
  <c r="K18" i="95"/>
  <c r="K19" i="95"/>
  <c r="K20" i="95"/>
  <c r="K21" i="95"/>
  <c r="K22" i="95"/>
  <c r="K23" i="95"/>
  <c r="K24" i="95"/>
  <c r="K25" i="95"/>
  <c r="K31" i="96"/>
  <c r="K32" i="96"/>
  <c r="K33" i="96"/>
  <c r="K34" i="96"/>
  <c r="K21" i="96"/>
  <c r="K22" i="96"/>
  <c r="K23" i="96"/>
  <c r="K24" i="96"/>
  <c r="K11" i="96"/>
  <c r="K12" i="96"/>
  <c r="K13" i="96"/>
  <c r="K14" i="96"/>
  <c r="K37" i="95"/>
  <c r="K38" i="95"/>
  <c r="K40" i="95"/>
  <c r="K41" i="95"/>
  <c r="K42" i="95"/>
  <c r="K43" i="95"/>
  <c r="K27" i="95"/>
  <c r="K28" i="95"/>
  <c r="K29" i="95"/>
  <c r="K31" i="95"/>
  <c r="K30" i="95"/>
  <c r="K32" i="95"/>
  <c r="K33" i="95"/>
  <c r="K34" i="95"/>
  <c r="K35" i="95"/>
  <c r="K45" i="95"/>
  <c r="K46" i="95"/>
  <c r="K47" i="95"/>
  <c r="K48" i="95"/>
  <c r="K44" i="95"/>
  <c r="K49" i="95"/>
  <c r="K50" i="95"/>
  <c r="K19" i="96"/>
  <c r="K18" i="96"/>
  <c r="K26" i="96"/>
  <c r="K27" i="96"/>
  <c r="K28" i="96"/>
  <c r="K29" i="96"/>
  <c r="L13" i="95"/>
  <c r="L14" i="95"/>
  <c r="L15" i="95"/>
  <c r="L16" i="96"/>
  <c r="L17" i="96"/>
  <c r="L17" i="95"/>
  <c r="L18" i="95"/>
  <c r="L19" i="95"/>
  <c r="L20" i="95"/>
  <c r="L21" i="95"/>
  <c r="L22" i="95"/>
  <c r="L23" i="95"/>
  <c r="L24" i="95"/>
  <c r="L25" i="95"/>
  <c r="L31" i="96"/>
  <c r="L32" i="96"/>
  <c r="L33" i="96"/>
  <c r="L34" i="96"/>
  <c r="L21" i="96"/>
  <c r="L22" i="96"/>
  <c r="L23" i="96"/>
  <c r="L24" i="96"/>
  <c r="L11" i="96"/>
  <c r="L12" i="96"/>
  <c r="L13" i="96"/>
  <c r="L14" i="96"/>
  <c r="L37" i="95"/>
  <c r="L38" i="95"/>
  <c r="L40" i="95"/>
  <c r="L41" i="95"/>
  <c r="L42" i="95"/>
  <c r="L43" i="95"/>
  <c r="L27" i="95"/>
  <c r="L28" i="95"/>
  <c r="L29" i="95"/>
  <c r="L31" i="95"/>
  <c r="L30" i="95"/>
  <c r="L32" i="95"/>
  <c r="L33" i="95"/>
  <c r="L34" i="95"/>
  <c r="L35" i="95"/>
  <c r="L45" i="95"/>
  <c r="L46" i="95"/>
  <c r="L47" i="95"/>
  <c r="L48" i="95"/>
  <c r="L49" i="95"/>
  <c r="L50" i="95"/>
  <c r="L19" i="96"/>
  <c r="L18" i="96"/>
  <c r="L26" i="96"/>
  <c r="L27" i="96"/>
  <c r="L28" i="96"/>
  <c r="L29" i="96"/>
  <c r="M12" i="95"/>
  <c r="M13" i="95"/>
  <c r="M14" i="95"/>
  <c r="M15" i="95"/>
  <c r="M17" i="96"/>
  <c r="M17" i="95"/>
  <c r="M18" i="95"/>
  <c r="M19" i="95"/>
  <c r="M20" i="95"/>
  <c r="M21" i="95"/>
  <c r="M22" i="95"/>
  <c r="M23" i="95"/>
  <c r="M24" i="95"/>
  <c r="M16" i="95"/>
  <c r="M25" i="95"/>
  <c r="M31" i="96"/>
  <c r="M32" i="96"/>
  <c r="M33" i="96"/>
  <c r="M34" i="96"/>
  <c r="M21" i="96"/>
  <c r="M22" i="96"/>
  <c r="M23" i="96"/>
  <c r="M24" i="96"/>
  <c r="M11" i="96"/>
  <c r="M12" i="96"/>
  <c r="M13" i="96"/>
  <c r="M14" i="96"/>
  <c r="M37" i="95"/>
  <c r="M38" i="95"/>
  <c r="M40" i="95"/>
  <c r="M41" i="95"/>
  <c r="M42" i="95"/>
  <c r="M43" i="95"/>
  <c r="M27" i="95"/>
  <c r="M28" i="95"/>
  <c r="M29" i="95"/>
  <c r="M31" i="95"/>
  <c r="M30" i="95"/>
  <c r="M32" i="95"/>
  <c r="M33" i="95"/>
  <c r="M34" i="95"/>
  <c r="M35" i="95"/>
  <c r="M45" i="95"/>
  <c r="M46" i="95"/>
  <c r="M47" i="95"/>
  <c r="M48" i="95"/>
  <c r="M49" i="95"/>
  <c r="M50" i="95"/>
  <c r="M19" i="96"/>
  <c r="M18" i="96"/>
  <c r="M26" i="96"/>
  <c r="M27" i="96"/>
  <c r="M28" i="96"/>
  <c r="M29" i="96"/>
  <c r="N12" i="95"/>
  <c r="N13" i="95"/>
  <c r="N14" i="95"/>
  <c r="N15" i="95"/>
  <c r="N11" i="95"/>
  <c r="N17" i="96"/>
  <c r="N15" i="96"/>
  <c r="N17" i="95"/>
  <c r="N18" i="95"/>
  <c r="N19" i="95"/>
  <c r="N20" i="95"/>
  <c r="N21" i="95"/>
  <c r="N22" i="95"/>
  <c r="N23" i="95"/>
  <c r="N24" i="95"/>
  <c r="N25" i="95"/>
  <c r="N31" i="96"/>
  <c r="N32" i="96"/>
  <c r="N33" i="96"/>
  <c r="N34" i="96"/>
  <c r="N21" i="96"/>
  <c r="N22" i="96"/>
  <c r="N23" i="96"/>
  <c r="N20" i="96"/>
  <c r="N24" i="96"/>
  <c r="N11" i="96"/>
  <c r="N12" i="96"/>
  <c r="N13" i="96"/>
  <c r="N14" i="96"/>
  <c r="N37" i="95"/>
  <c r="N38" i="95"/>
  <c r="N40" i="95"/>
  <c r="N41" i="95"/>
  <c r="N42" i="95"/>
  <c r="N43" i="95"/>
  <c r="N27" i="95"/>
  <c r="N28" i="95"/>
  <c r="N29" i="95"/>
  <c r="N31" i="95"/>
  <c r="N30" i="95"/>
  <c r="N32" i="95"/>
  <c r="N33" i="95"/>
  <c r="N34" i="95"/>
  <c r="N35" i="95"/>
  <c r="N45" i="95"/>
  <c r="N46" i="95"/>
  <c r="N47" i="95"/>
  <c r="N48" i="95"/>
  <c r="N49" i="95"/>
  <c r="N50" i="95"/>
  <c r="N19" i="96"/>
  <c r="N18" i="96"/>
  <c r="N26" i="96"/>
  <c r="N27" i="96"/>
  <c r="N28" i="96"/>
  <c r="N29" i="96"/>
  <c r="O13" i="95"/>
  <c r="O14" i="95"/>
  <c r="O15" i="95"/>
  <c r="O16" i="96"/>
  <c r="O17" i="96"/>
  <c r="O17" i="95"/>
  <c r="O19" i="95"/>
  <c r="O20" i="95"/>
  <c r="O21" i="95"/>
  <c r="O22" i="95"/>
  <c r="O23" i="95"/>
  <c r="O24" i="95"/>
  <c r="O25" i="95"/>
  <c r="O31" i="96"/>
  <c r="O32" i="96"/>
  <c r="O33" i="96"/>
  <c r="O34" i="96"/>
  <c r="O30" i="96"/>
  <c r="O21" i="96"/>
  <c r="O22" i="96"/>
  <c r="O20" i="96"/>
  <c r="O23" i="96"/>
  <c r="O24" i="96"/>
  <c r="O11" i="96"/>
  <c r="O12" i="96"/>
  <c r="O13" i="96"/>
  <c r="O14" i="96"/>
  <c r="O37" i="95"/>
  <c r="O38" i="95"/>
  <c r="O40" i="95"/>
  <c r="O41" i="95"/>
  <c r="O42" i="95"/>
  <c r="O43" i="95"/>
  <c r="O27" i="95"/>
  <c r="O28" i="95"/>
  <c r="O29" i="95"/>
  <c r="O31" i="95"/>
  <c r="O30" i="95"/>
  <c r="O32" i="95"/>
  <c r="O33" i="95"/>
  <c r="O34" i="95"/>
  <c r="O35" i="95"/>
  <c r="O45" i="95"/>
  <c r="O46" i="95"/>
  <c r="O47" i="95"/>
  <c r="O48" i="95"/>
  <c r="O49" i="95"/>
  <c r="O19" i="96"/>
  <c r="O18" i="96"/>
  <c r="O26" i="96"/>
  <c r="O27" i="96"/>
  <c r="O28" i="96"/>
  <c r="O29" i="96"/>
  <c r="F13" i="89"/>
  <c r="F14" i="89"/>
  <c r="F15" i="89"/>
  <c r="F16" i="90"/>
  <c r="F17" i="90"/>
  <c r="F17" i="89"/>
  <c r="F18" i="89"/>
  <c r="F19" i="89"/>
  <c r="F20" i="89"/>
  <c r="F21" i="89"/>
  <c r="F22" i="89"/>
  <c r="F23" i="89"/>
  <c r="F24" i="89"/>
  <c r="F25" i="89"/>
  <c r="F31" i="90"/>
  <c r="F30" i="90"/>
  <c r="F32" i="90"/>
  <c r="F33" i="90"/>
  <c r="F34" i="90"/>
  <c r="F21" i="90"/>
  <c r="F22" i="90"/>
  <c r="F23" i="90"/>
  <c r="F24" i="90"/>
  <c r="F11" i="90"/>
  <c r="F12" i="90"/>
  <c r="F13" i="90"/>
  <c r="F14" i="90"/>
  <c r="F37" i="89"/>
  <c r="F38" i="89"/>
  <c r="F39" i="89"/>
  <c r="F40" i="89"/>
  <c r="F36" i="89"/>
  <c r="F41" i="89"/>
  <c r="F42" i="89"/>
  <c r="F43" i="89"/>
  <c r="F27" i="89"/>
  <c r="F28" i="89"/>
  <c r="F31" i="89"/>
  <c r="F30" i="89"/>
  <c r="F32" i="89"/>
  <c r="F33" i="89"/>
  <c r="F34" i="89"/>
  <c r="F35" i="89"/>
  <c r="F45" i="89"/>
  <c r="F46" i="89"/>
  <c r="F47" i="89"/>
  <c r="F48" i="89"/>
  <c r="F49" i="89"/>
  <c r="F50" i="89"/>
  <c r="F19" i="90"/>
  <c r="F18" i="90"/>
  <c r="AF5" i="90"/>
  <c r="F26" i="90"/>
  <c r="F27" i="90"/>
  <c r="F28" i="90"/>
  <c r="F29" i="90"/>
  <c r="G13" i="89"/>
  <c r="G14" i="89"/>
  <c r="G15" i="89"/>
  <c r="G17" i="90"/>
  <c r="G17" i="89"/>
  <c r="G18" i="89"/>
  <c r="G19" i="89"/>
  <c r="G20" i="89"/>
  <c r="G21" i="89"/>
  <c r="G22" i="89"/>
  <c r="G23" i="89"/>
  <c r="G24" i="89"/>
  <c r="G25" i="89"/>
  <c r="G31" i="90"/>
  <c r="G32" i="90"/>
  <c r="G33" i="90"/>
  <c r="G34" i="90"/>
  <c r="G21" i="90"/>
  <c r="G22" i="90"/>
  <c r="G23" i="90"/>
  <c r="G24" i="90"/>
  <c r="G11" i="90"/>
  <c r="G12" i="90"/>
  <c r="G13" i="90"/>
  <c r="G14" i="90"/>
  <c r="G37" i="89"/>
  <c r="G38" i="89"/>
  <c r="G39" i="89"/>
  <c r="G40" i="89"/>
  <c r="G41" i="89"/>
  <c r="G42" i="89"/>
  <c r="G43" i="89"/>
  <c r="G27" i="89"/>
  <c r="G28" i="89"/>
  <c r="G29" i="89"/>
  <c r="G31" i="89"/>
  <c r="G30" i="89"/>
  <c r="G32" i="89"/>
  <c r="G33" i="89"/>
  <c r="G34" i="89"/>
  <c r="G35" i="89"/>
  <c r="G45" i="89"/>
  <c r="G46" i="89"/>
  <c r="G47" i="89"/>
  <c r="G48" i="89"/>
  <c r="G49" i="89"/>
  <c r="G50" i="89"/>
  <c r="G19" i="90"/>
  <c r="G18" i="90"/>
  <c r="G26" i="90"/>
  <c r="G27" i="90"/>
  <c r="G28" i="90"/>
  <c r="G29" i="90"/>
  <c r="H13" i="89"/>
  <c r="H11" i="89"/>
  <c r="H14" i="89"/>
  <c r="H15" i="89"/>
  <c r="H16" i="90"/>
  <c r="H17" i="90"/>
  <c r="H17" i="89"/>
  <c r="H18" i="89"/>
  <c r="H19" i="89"/>
  <c r="H20" i="89"/>
  <c r="H21" i="89"/>
  <c r="H22" i="89"/>
  <c r="H24" i="89"/>
  <c r="H25" i="89"/>
  <c r="H31" i="90"/>
  <c r="H30" i="90"/>
  <c r="H32" i="90"/>
  <c r="H33" i="90"/>
  <c r="H34" i="90"/>
  <c r="H21" i="90"/>
  <c r="H22" i="90"/>
  <c r="H23" i="90"/>
  <c r="H20" i="90"/>
  <c r="H24" i="90"/>
  <c r="H11" i="90"/>
  <c r="H10" i="90"/>
  <c r="H12" i="90"/>
  <c r="H13" i="90"/>
  <c r="H14" i="90"/>
  <c r="H37" i="89"/>
  <c r="H38" i="89"/>
  <c r="H39" i="89"/>
  <c r="H40" i="89"/>
  <c r="H41" i="89"/>
  <c r="H42" i="89"/>
  <c r="H43" i="89"/>
  <c r="H27" i="89"/>
  <c r="H28" i="89"/>
  <c r="H29" i="89"/>
  <c r="H31" i="89"/>
  <c r="H30" i="89"/>
  <c r="H32" i="89"/>
  <c r="H33" i="89"/>
  <c r="H34" i="89"/>
  <c r="H35" i="89"/>
  <c r="H45" i="89"/>
  <c r="H46" i="89"/>
  <c r="H47" i="89"/>
  <c r="H44" i="89"/>
  <c r="H48" i="89"/>
  <c r="H49" i="89"/>
  <c r="H50" i="89"/>
  <c r="H19" i="90"/>
  <c r="H18" i="90"/>
  <c r="AF7" i="90"/>
  <c r="H26" i="90"/>
  <c r="H27" i="90"/>
  <c r="H28" i="90"/>
  <c r="H29" i="90"/>
  <c r="H25" i="90"/>
  <c r="J13" i="89"/>
  <c r="J14" i="89"/>
  <c r="J15" i="89"/>
  <c r="J11" i="89"/>
  <c r="J16" i="90"/>
  <c r="J17" i="90"/>
  <c r="J17" i="89"/>
  <c r="J18" i="89"/>
  <c r="J19" i="89"/>
  <c r="J20" i="89"/>
  <c r="J21" i="89"/>
  <c r="J22" i="89"/>
  <c r="J23" i="89"/>
  <c r="J24" i="89"/>
  <c r="J25" i="89"/>
  <c r="J31" i="90"/>
  <c r="J32" i="90"/>
  <c r="J33" i="90"/>
  <c r="J34" i="90"/>
  <c r="J21" i="90"/>
  <c r="J20" i="90"/>
  <c r="J22" i="90"/>
  <c r="J23" i="90"/>
  <c r="J24" i="90"/>
  <c r="J11" i="90"/>
  <c r="J12" i="90"/>
  <c r="J13" i="90"/>
  <c r="J14" i="90"/>
  <c r="J37" i="89"/>
  <c r="J38" i="89"/>
  <c r="J39" i="89"/>
  <c r="J40" i="89"/>
  <c r="J41" i="89"/>
  <c r="J42" i="89"/>
  <c r="J43" i="89"/>
  <c r="J27" i="89"/>
  <c r="J28" i="89"/>
  <c r="J31" i="89"/>
  <c r="J30" i="89"/>
  <c r="J32" i="89"/>
  <c r="J33" i="89"/>
  <c r="J34" i="89"/>
  <c r="J35" i="89"/>
  <c r="J45" i="89"/>
  <c r="J46" i="89"/>
  <c r="J47" i="89"/>
  <c r="J48" i="89"/>
  <c r="J49" i="89"/>
  <c r="J50" i="89"/>
  <c r="J19" i="90"/>
  <c r="J18" i="90"/>
  <c r="AF8" i="90"/>
  <c r="J26" i="90"/>
  <c r="J27" i="90"/>
  <c r="J28" i="90"/>
  <c r="J29" i="90"/>
  <c r="K13" i="89"/>
  <c r="K14" i="89"/>
  <c r="K15" i="89"/>
  <c r="K16" i="90"/>
  <c r="K17" i="90"/>
  <c r="K15" i="90"/>
  <c r="K17" i="89"/>
  <c r="K18" i="89"/>
  <c r="K19" i="89"/>
  <c r="K20" i="89"/>
  <c r="K21" i="89"/>
  <c r="K22" i="89"/>
  <c r="K24" i="89"/>
  <c r="K25" i="89"/>
  <c r="K31" i="90"/>
  <c r="K32" i="90"/>
  <c r="K33" i="90"/>
  <c r="K30" i="90"/>
  <c r="K34" i="90"/>
  <c r="K21" i="90"/>
  <c r="K22" i="90"/>
  <c r="K23" i="90"/>
  <c r="K24" i="90"/>
  <c r="K11" i="90"/>
  <c r="K10" i="90"/>
  <c r="K12" i="90"/>
  <c r="K13" i="90"/>
  <c r="K14" i="90"/>
  <c r="K37" i="89"/>
  <c r="K38" i="89"/>
  <c r="K39" i="89"/>
  <c r="K40" i="89"/>
  <c r="K41" i="89"/>
  <c r="K42" i="89"/>
  <c r="K43" i="89"/>
  <c r="K27" i="89"/>
  <c r="K28" i="89"/>
  <c r="K29" i="89"/>
  <c r="K31" i="89"/>
  <c r="K30" i="89"/>
  <c r="K32" i="89"/>
  <c r="K33" i="89"/>
  <c r="K34" i="89"/>
  <c r="K35" i="89"/>
  <c r="K45" i="89"/>
  <c r="K44" i="89"/>
  <c r="K46" i="89"/>
  <c r="K47" i="89"/>
  <c r="K48" i="89"/>
  <c r="K49" i="89"/>
  <c r="K50" i="89"/>
  <c r="K19" i="90"/>
  <c r="K18" i="90"/>
  <c r="K26" i="90"/>
  <c r="K27" i="90"/>
  <c r="K28" i="90"/>
  <c r="K29" i="90"/>
  <c r="K25" i="90"/>
  <c r="L13" i="89"/>
  <c r="L14" i="89"/>
  <c r="L15" i="89"/>
  <c r="L11" i="89"/>
  <c r="L17" i="90"/>
  <c r="L17" i="89"/>
  <c r="L18" i="89"/>
  <c r="L19" i="89"/>
  <c r="L20" i="89"/>
  <c r="L21" i="89"/>
  <c r="L22" i="89"/>
  <c r="L23" i="89"/>
  <c r="L24" i="89"/>
  <c r="L25" i="89"/>
  <c r="L31" i="90"/>
  <c r="L32" i="90"/>
  <c r="L33" i="90"/>
  <c r="L34" i="90"/>
  <c r="L21" i="90"/>
  <c r="L22" i="90"/>
  <c r="L23" i="90"/>
  <c r="L24" i="90"/>
  <c r="L11" i="90"/>
  <c r="L12" i="90"/>
  <c r="L13" i="90"/>
  <c r="L14" i="90"/>
  <c r="L37" i="89"/>
  <c r="L38" i="89"/>
  <c r="L39" i="89"/>
  <c r="L40" i="89"/>
  <c r="L41" i="89"/>
  <c r="L42" i="89"/>
  <c r="L43" i="89"/>
  <c r="L27" i="89"/>
  <c r="L28" i="89"/>
  <c r="L29" i="89"/>
  <c r="L31" i="89"/>
  <c r="L30" i="89"/>
  <c r="L32" i="89"/>
  <c r="L33" i="89"/>
  <c r="L34" i="89"/>
  <c r="L35" i="89"/>
  <c r="L45" i="89"/>
  <c r="L46" i="89"/>
  <c r="L47" i="89"/>
  <c r="L48" i="89"/>
  <c r="L49" i="89"/>
  <c r="L50" i="89"/>
  <c r="L19" i="90"/>
  <c r="L18" i="90"/>
  <c r="L26" i="90"/>
  <c r="L27" i="90"/>
  <c r="L28" i="90"/>
  <c r="L29" i="90"/>
  <c r="D13" i="91"/>
  <c r="D14" i="91"/>
  <c r="D11" i="91"/>
  <c r="D15" i="91"/>
  <c r="D16" i="92"/>
  <c r="D17" i="92"/>
  <c r="D17" i="91"/>
  <c r="D18" i="91"/>
  <c r="D19" i="91"/>
  <c r="D20" i="91"/>
  <c r="D21" i="91"/>
  <c r="D22" i="91"/>
  <c r="D23" i="91"/>
  <c r="D24" i="91"/>
  <c r="D16" i="91"/>
  <c r="D25" i="91"/>
  <c r="D31" i="92"/>
  <c r="D32" i="92"/>
  <c r="D33" i="92"/>
  <c r="D34" i="92"/>
  <c r="D21" i="92"/>
  <c r="D22" i="92"/>
  <c r="D23" i="92"/>
  <c r="D24" i="92"/>
  <c r="D11" i="92"/>
  <c r="D12" i="92"/>
  <c r="D13" i="92"/>
  <c r="D14" i="92"/>
  <c r="D37" i="91"/>
  <c r="D38" i="91"/>
  <c r="D39" i="91"/>
  <c r="D40" i="91"/>
  <c r="D41" i="91"/>
  <c r="D42" i="91"/>
  <c r="D43" i="91"/>
  <c r="D27" i="91"/>
  <c r="D28" i="91"/>
  <c r="D29" i="91"/>
  <c r="D31" i="91"/>
  <c r="D30" i="91"/>
  <c r="D32" i="91"/>
  <c r="D33" i="91"/>
  <c r="D34" i="91"/>
  <c r="D35" i="91"/>
  <c r="D45" i="91"/>
  <c r="D46" i="91"/>
  <c r="D47" i="91"/>
  <c r="D48" i="91"/>
  <c r="D49" i="91"/>
  <c r="D50" i="91"/>
  <c r="D19" i="92"/>
  <c r="D18" i="92"/>
  <c r="AF13" i="90"/>
  <c r="D26" i="92"/>
  <c r="D27" i="92"/>
  <c r="D28" i="92"/>
  <c r="D25" i="92"/>
  <c r="D29" i="92"/>
  <c r="E13" i="91"/>
  <c r="E14" i="91"/>
  <c r="E15" i="91"/>
  <c r="E17" i="92"/>
  <c r="E15" i="92"/>
  <c r="E17" i="91"/>
  <c r="E18" i="91"/>
  <c r="E19" i="91"/>
  <c r="E20" i="91"/>
  <c r="E21" i="91"/>
  <c r="E22" i="91"/>
  <c r="E23" i="91"/>
  <c r="E24" i="91"/>
  <c r="E25" i="91"/>
  <c r="E31" i="92"/>
  <c r="E32" i="92"/>
  <c r="E33" i="92"/>
  <c r="E34" i="92"/>
  <c r="E21" i="92"/>
  <c r="E22" i="92"/>
  <c r="E23" i="92"/>
  <c r="E24" i="92"/>
  <c r="E11" i="92"/>
  <c r="E12" i="92"/>
  <c r="E13" i="92"/>
  <c r="E14" i="92"/>
  <c r="E37" i="91"/>
  <c r="E38" i="91"/>
  <c r="E39" i="91"/>
  <c r="E40" i="91"/>
  <c r="E41" i="91"/>
  <c r="E42" i="91"/>
  <c r="E43" i="91"/>
  <c r="E27" i="91"/>
  <c r="E28" i="91"/>
  <c r="E29" i="91"/>
  <c r="E31" i="91"/>
  <c r="E30" i="91"/>
  <c r="E32" i="91"/>
  <c r="E33" i="91"/>
  <c r="E34" i="91"/>
  <c r="E35" i="91"/>
  <c r="E45" i="91"/>
  <c r="E46" i="91"/>
  <c r="E47" i="91"/>
  <c r="E48" i="91"/>
  <c r="E44" i="91"/>
  <c r="E49" i="91"/>
  <c r="E50" i="91"/>
  <c r="E19" i="92"/>
  <c r="E18" i="92"/>
  <c r="E26" i="92"/>
  <c r="E27" i="92"/>
  <c r="E28" i="92"/>
  <c r="E29" i="92"/>
  <c r="G13" i="91"/>
  <c r="G14" i="91"/>
  <c r="G15" i="91"/>
  <c r="G16" i="92"/>
  <c r="G17" i="92"/>
  <c r="G17" i="91"/>
  <c r="G18" i="91"/>
  <c r="G19" i="91"/>
  <c r="G20" i="91"/>
  <c r="G21" i="91"/>
  <c r="G22" i="91"/>
  <c r="G23" i="91"/>
  <c r="G24" i="91"/>
  <c r="G25" i="91"/>
  <c r="G31" i="92"/>
  <c r="G32" i="92"/>
  <c r="G33" i="92"/>
  <c r="G34" i="92"/>
  <c r="G30" i="92"/>
  <c r="G21" i="92"/>
  <c r="G22" i="92"/>
  <c r="G23" i="92"/>
  <c r="G24" i="92"/>
  <c r="G11" i="92"/>
  <c r="G12" i="92"/>
  <c r="G13" i="92"/>
  <c r="G14" i="92"/>
  <c r="G37" i="91"/>
  <c r="G38" i="91"/>
  <c r="G39" i="91"/>
  <c r="G40" i="91"/>
  <c r="G41" i="91"/>
  <c r="G42" i="91"/>
  <c r="G43" i="91"/>
  <c r="G27" i="91"/>
  <c r="G28" i="91"/>
  <c r="G29" i="91"/>
  <c r="G31" i="91"/>
  <c r="G30" i="91"/>
  <c r="G32" i="91"/>
  <c r="G33" i="91"/>
  <c r="G34" i="91"/>
  <c r="G35" i="91"/>
  <c r="G45" i="91"/>
  <c r="G46" i="91"/>
  <c r="G47" i="91"/>
  <c r="G48" i="91"/>
  <c r="G49" i="91"/>
  <c r="G50" i="91"/>
  <c r="G19" i="92"/>
  <c r="G18" i="92"/>
  <c r="G26" i="92"/>
  <c r="G27" i="92"/>
  <c r="G28" i="92"/>
  <c r="G29" i="92"/>
  <c r="H13" i="91"/>
  <c r="H14" i="91"/>
  <c r="H15" i="91"/>
  <c r="H16" i="92"/>
  <c r="H17" i="92"/>
  <c r="H17" i="91"/>
  <c r="H18" i="91"/>
  <c r="H19" i="91"/>
  <c r="H20" i="91"/>
  <c r="H21" i="91"/>
  <c r="H22" i="91"/>
  <c r="H23" i="91"/>
  <c r="H24" i="91"/>
  <c r="H25" i="91"/>
  <c r="H31" i="92"/>
  <c r="H32" i="92"/>
  <c r="H33" i="92"/>
  <c r="H34" i="92"/>
  <c r="H21" i="92"/>
  <c r="H22" i="92"/>
  <c r="H23" i="92"/>
  <c r="H24" i="92"/>
  <c r="H11" i="92"/>
  <c r="H12" i="92"/>
  <c r="H13" i="92"/>
  <c r="H14" i="92"/>
  <c r="H37" i="91"/>
  <c r="H38" i="91"/>
  <c r="H39" i="91"/>
  <c r="H40" i="91"/>
  <c r="H41" i="91"/>
  <c r="H42" i="91"/>
  <c r="H43" i="91"/>
  <c r="H27" i="91"/>
  <c r="H28" i="91"/>
  <c r="H29" i="91"/>
  <c r="H31" i="91"/>
  <c r="H30" i="91"/>
  <c r="H32" i="91"/>
  <c r="H33" i="91"/>
  <c r="H34" i="91"/>
  <c r="H35" i="91"/>
  <c r="H45" i="91"/>
  <c r="H46" i="91"/>
  <c r="H47" i="91"/>
  <c r="H48" i="91"/>
  <c r="H49" i="91"/>
  <c r="H50" i="91"/>
  <c r="H19" i="92"/>
  <c r="H18" i="92"/>
  <c r="AF16" i="90"/>
  <c r="H26" i="92"/>
  <c r="H27" i="92"/>
  <c r="H28" i="92"/>
  <c r="H29" i="92"/>
  <c r="J13" i="91"/>
  <c r="J14" i="91"/>
  <c r="J15" i="91"/>
  <c r="J17" i="92"/>
  <c r="J17" i="91"/>
  <c r="J19" i="91"/>
  <c r="J20" i="91"/>
  <c r="J21" i="91"/>
  <c r="J22" i="91"/>
  <c r="J23" i="91"/>
  <c r="J24" i="91"/>
  <c r="J25" i="91"/>
  <c r="J31" i="92"/>
  <c r="J32" i="92"/>
  <c r="J33" i="92"/>
  <c r="J34" i="92"/>
  <c r="J21" i="92"/>
  <c r="J22" i="92"/>
  <c r="J23" i="92"/>
  <c r="J24" i="92"/>
  <c r="J20" i="92"/>
  <c r="J11" i="92"/>
  <c r="J12" i="92"/>
  <c r="J13" i="92"/>
  <c r="J14" i="92"/>
  <c r="J37" i="91"/>
  <c r="J38" i="91"/>
  <c r="J40" i="91"/>
  <c r="J41" i="91"/>
  <c r="J42" i="91"/>
  <c r="J43" i="91"/>
  <c r="J27" i="91"/>
  <c r="J28" i="91"/>
  <c r="J29" i="91"/>
  <c r="J31" i="91"/>
  <c r="J30" i="91"/>
  <c r="J32" i="91"/>
  <c r="J33" i="91"/>
  <c r="J34" i="91"/>
  <c r="J35" i="91"/>
  <c r="J45" i="91"/>
  <c r="J46" i="91"/>
  <c r="J47" i="91"/>
  <c r="J48" i="91"/>
  <c r="J49" i="91"/>
  <c r="J50" i="91"/>
  <c r="J19" i="92"/>
  <c r="J18" i="92"/>
  <c r="AF18" i="90"/>
  <c r="J26" i="92"/>
  <c r="J27" i="92"/>
  <c r="J28" i="92"/>
  <c r="J29" i="92"/>
  <c r="K12" i="91"/>
  <c r="K13" i="91"/>
  <c r="K14" i="91"/>
  <c r="K15" i="91"/>
  <c r="K17" i="92"/>
  <c r="K17" i="91"/>
  <c r="K19" i="91"/>
  <c r="K20" i="91"/>
  <c r="K21" i="91"/>
  <c r="K22" i="91"/>
  <c r="K23" i="91"/>
  <c r="K24" i="91"/>
  <c r="K25" i="91"/>
  <c r="K31" i="92"/>
  <c r="K32" i="92"/>
  <c r="K33" i="92"/>
  <c r="K34" i="92"/>
  <c r="K21" i="92"/>
  <c r="K22" i="92"/>
  <c r="K23" i="92"/>
  <c r="K24" i="92"/>
  <c r="K11" i="92"/>
  <c r="K12" i="92"/>
  <c r="K13" i="92"/>
  <c r="K14" i="92"/>
  <c r="K37" i="91"/>
  <c r="K38" i="91"/>
  <c r="K40" i="91"/>
  <c r="K41" i="91"/>
  <c r="K42" i="91"/>
  <c r="K43" i="91"/>
  <c r="K27" i="91"/>
  <c r="K28" i="91"/>
  <c r="K29" i="91"/>
  <c r="K31" i="91"/>
  <c r="K30" i="91"/>
  <c r="K32" i="91"/>
  <c r="K33" i="91"/>
  <c r="K34" i="91"/>
  <c r="K35" i="91"/>
  <c r="K45" i="91"/>
  <c r="K46" i="91"/>
  <c r="K47" i="91"/>
  <c r="K48" i="91"/>
  <c r="K49" i="91"/>
  <c r="K50" i="91"/>
  <c r="K19" i="92"/>
  <c r="K18" i="92"/>
  <c r="K26" i="92"/>
  <c r="K27" i="92"/>
  <c r="K28" i="92"/>
  <c r="K29" i="92"/>
  <c r="L13" i="91"/>
  <c r="L14" i="91"/>
  <c r="L15" i="91"/>
  <c r="L17" i="92"/>
  <c r="L15" i="92"/>
  <c r="L17" i="91"/>
  <c r="L19" i="91"/>
  <c r="L20" i="91"/>
  <c r="L21" i="91"/>
  <c r="L22" i="91"/>
  <c r="L23" i="91"/>
  <c r="L24" i="91"/>
  <c r="L25" i="91"/>
  <c r="L31" i="92"/>
  <c r="L32" i="92"/>
  <c r="L33" i="92"/>
  <c r="L34" i="92"/>
  <c r="L21" i="92"/>
  <c r="L22" i="92"/>
  <c r="L23" i="92"/>
  <c r="L24" i="92"/>
  <c r="L11" i="92"/>
  <c r="L12" i="92"/>
  <c r="L13" i="92"/>
  <c r="L14" i="92"/>
  <c r="L37" i="91"/>
  <c r="L38" i="91"/>
  <c r="L40" i="91"/>
  <c r="L41" i="91"/>
  <c r="L42" i="91"/>
  <c r="L43" i="91"/>
  <c r="L27" i="91"/>
  <c r="L28" i="91"/>
  <c r="L29" i="91"/>
  <c r="L31" i="91"/>
  <c r="L30" i="91"/>
  <c r="L32" i="91"/>
  <c r="L33" i="91"/>
  <c r="L34" i="91"/>
  <c r="L35" i="91"/>
  <c r="L45" i="91"/>
  <c r="L46" i="91"/>
  <c r="L47" i="91"/>
  <c r="L48" i="91"/>
  <c r="L49" i="91"/>
  <c r="L50" i="91"/>
  <c r="L19" i="92"/>
  <c r="L18" i="92"/>
  <c r="L26" i="92"/>
  <c r="L27" i="92"/>
  <c r="L28" i="92"/>
  <c r="L29" i="92"/>
  <c r="M13" i="91"/>
  <c r="M14" i="91"/>
  <c r="M15" i="91"/>
  <c r="M17" i="92"/>
  <c r="M17" i="91"/>
  <c r="M19" i="91"/>
  <c r="M20" i="91"/>
  <c r="M21" i="91"/>
  <c r="M22" i="91"/>
  <c r="M23" i="91"/>
  <c r="M24" i="91"/>
  <c r="M25" i="91"/>
  <c r="M31" i="92"/>
  <c r="M32" i="92"/>
  <c r="M33" i="92"/>
  <c r="M34" i="92"/>
  <c r="M21" i="92"/>
  <c r="M22" i="92"/>
  <c r="M23" i="92"/>
  <c r="M20" i="92"/>
  <c r="M24" i="92"/>
  <c r="M11" i="92"/>
  <c r="M12" i="92"/>
  <c r="M13" i="92"/>
  <c r="M14" i="92"/>
  <c r="M37" i="91"/>
  <c r="M38" i="91"/>
  <c r="M40" i="91"/>
  <c r="M41" i="91"/>
  <c r="M42" i="91"/>
  <c r="M43" i="91"/>
  <c r="M27" i="91"/>
  <c r="M28" i="91"/>
  <c r="M29" i="91"/>
  <c r="M31" i="91"/>
  <c r="M30" i="91"/>
  <c r="M32" i="91"/>
  <c r="M33" i="91"/>
  <c r="M34" i="91"/>
  <c r="M35" i="91"/>
  <c r="M45" i="91"/>
  <c r="M46" i="91"/>
  <c r="M47" i="91"/>
  <c r="M48" i="91"/>
  <c r="M49" i="91"/>
  <c r="M50" i="91"/>
  <c r="M19" i="92"/>
  <c r="M18" i="92"/>
  <c r="M26" i="92"/>
  <c r="M27" i="92"/>
  <c r="M28" i="92"/>
  <c r="M29" i="92"/>
  <c r="N13" i="91"/>
  <c r="N14" i="91"/>
  <c r="N15" i="91"/>
  <c r="N17" i="92"/>
  <c r="N17" i="91"/>
  <c r="N19" i="91"/>
  <c r="N20" i="91"/>
  <c r="N21" i="91"/>
  <c r="N22" i="91"/>
  <c r="N23" i="91"/>
  <c r="N24" i="91"/>
  <c r="N25" i="91"/>
  <c r="N31" i="92"/>
  <c r="N32" i="92"/>
  <c r="N33" i="92"/>
  <c r="N34" i="92"/>
  <c r="N30" i="92"/>
  <c r="N21" i="92"/>
  <c r="N22" i="92"/>
  <c r="N23" i="92"/>
  <c r="N24" i="92"/>
  <c r="N11" i="92"/>
  <c r="N12" i="92"/>
  <c r="N13" i="92"/>
  <c r="N14" i="92"/>
  <c r="N37" i="91"/>
  <c r="N38" i="91"/>
  <c r="N40" i="91"/>
  <c r="N41" i="91"/>
  <c r="N42" i="91"/>
  <c r="N43" i="91"/>
  <c r="N27" i="91"/>
  <c r="N28" i="91"/>
  <c r="N29" i="91"/>
  <c r="N31" i="91"/>
  <c r="N30" i="91"/>
  <c r="N32" i="91"/>
  <c r="N33" i="91"/>
  <c r="N34" i="91"/>
  <c r="N35" i="91"/>
  <c r="N45" i="91"/>
  <c r="N44" i="91"/>
  <c r="N46" i="91"/>
  <c r="N47" i="91"/>
  <c r="N48" i="91"/>
  <c r="N49" i="91"/>
  <c r="N50" i="91"/>
  <c r="N19" i="92"/>
  <c r="N18" i="92"/>
  <c r="AF22" i="90"/>
  <c r="N26" i="92"/>
  <c r="N27" i="92"/>
  <c r="N28" i="92"/>
  <c r="N29" i="92"/>
  <c r="O12" i="91"/>
  <c r="O11" i="91"/>
  <c r="O13" i="91"/>
  <c r="O14" i="91"/>
  <c r="O15" i="91"/>
  <c r="O16" i="92"/>
  <c r="O17" i="92"/>
  <c r="O17" i="91"/>
  <c r="O19" i="91"/>
  <c r="O20" i="91"/>
  <c r="O21" i="91"/>
  <c r="O22" i="91"/>
  <c r="O23" i="91"/>
  <c r="O24" i="91"/>
  <c r="O25" i="91"/>
  <c r="O31" i="92"/>
  <c r="O32" i="92"/>
  <c r="O33" i="92"/>
  <c r="O34" i="92"/>
  <c r="O30" i="92"/>
  <c r="O21" i="92"/>
  <c r="O20" i="92"/>
  <c r="O22" i="92"/>
  <c r="O23" i="92"/>
  <c r="O24" i="92"/>
  <c r="O11" i="92"/>
  <c r="O10" i="92"/>
  <c r="O12" i="92"/>
  <c r="O13" i="92"/>
  <c r="O14" i="92"/>
  <c r="O37" i="91"/>
  <c r="O38" i="91"/>
  <c r="O40" i="91"/>
  <c r="O41" i="91"/>
  <c r="O42" i="91"/>
  <c r="O43" i="91"/>
  <c r="O27" i="91"/>
  <c r="O28" i="91"/>
  <c r="O29" i="91"/>
  <c r="O31" i="91"/>
  <c r="O30" i="91"/>
  <c r="O32" i="91"/>
  <c r="O33" i="91"/>
  <c r="O34" i="91"/>
  <c r="O35" i="91"/>
  <c r="O45" i="91"/>
  <c r="O46" i="91"/>
  <c r="O47" i="91"/>
  <c r="O48" i="91"/>
  <c r="O49" i="91"/>
  <c r="O50" i="91"/>
  <c r="O19" i="92"/>
  <c r="O18" i="92"/>
  <c r="AF23" i="90"/>
  <c r="O26" i="92"/>
  <c r="O27" i="92"/>
  <c r="O28" i="92"/>
  <c r="O29" i="92"/>
  <c r="O25" i="111"/>
  <c r="O17" i="111"/>
  <c r="O18" i="111"/>
  <c r="O19" i="111"/>
  <c r="O20" i="111"/>
  <c r="O21" i="111"/>
  <c r="O22" i="111"/>
  <c r="O23" i="111"/>
  <c r="O24" i="111"/>
  <c r="O13" i="111"/>
  <c r="O14" i="111"/>
  <c r="O15" i="111"/>
  <c r="O16" i="112"/>
  <c r="O17" i="112"/>
  <c r="O15" i="112"/>
  <c r="O31" i="112"/>
  <c r="O32" i="112"/>
  <c r="O33" i="112"/>
  <c r="O34" i="112"/>
  <c r="O21" i="112"/>
  <c r="O22" i="112"/>
  <c r="O23" i="112"/>
  <c r="O24" i="112"/>
  <c r="O11" i="112"/>
  <c r="O12" i="112"/>
  <c r="O13" i="112"/>
  <c r="O14" i="112"/>
  <c r="O37" i="111"/>
  <c r="O38" i="111"/>
  <c r="O40" i="111"/>
  <c r="O41" i="111"/>
  <c r="O42" i="111"/>
  <c r="O43" i="111"/>
  <c r="O27" i="111"/>
  <c r="O28" i="111"/>
  <c r="O29" i="111"/>
  <c r="O31" i="111"/>
  <c r="O30" i="111"/>
  <c r="O32" i="111"/>
  <c r="O33" i="111"/>
  <c r="O34" i="111"/>
  <c r="O35" i="111"/>
  <c r="O45" i="111"/>
  <c r="O46" i="111"/>
  <c r="O47" i="111"/>
  <c r="O48" i="111"/>
  <c r="O49" i="111"/>
  <c r="O50" i="111"/>
  <c r="O19" i="112"/>
  <c r="O18" i="112"/>
  <c r="O26" i="112"/>
  <c r="O27" i="112"/>
  <c r="O28" i="112"/>
  <c r="O29" i="112"/>
  <c r="O17" i="104"/>
  <c r="O31" i="104"/>
  <c r="O32" i="104"/>
  <c r="O33" i="104"/>
  <c r="O34" i="104"/>
  <c r="O21" i="104"/>
  <c r="O22" i="104"/>
  <c r="O23" i="104"/>
  <c r="O24" i="104"/>
  <c r="O20" i="104"/>
  <c r="O11" i="104"/>
  <c r="O12" i="104"/>
  <c r="O13" i="104"/>
  <c r="O14" i="104"/>
  <c r="O19" i="104"/>
  <c r="O18" i="104"/>
  <c r="O26" i="104"/>
  <c r="O27" i="104"/>
  <c r="O28" i="104"/>
  <c r="O29" i="104"/>
  <c r="O25" i="99"/>
  <c r="O17" i="99"/>
  <c r="O18" i="99"/>
  <c r="O19" i="99"/>
  <c r="O20" i="99"/>
  <c r="O21" i="99"/>
  <c r="O22" i="99"/>
  <c r="O23" i="99"/>
  <c r="O24" i="99"/>
  <c r="O12" i="99"/>
  <c r="O13" i="99"/>
  <c r="O14" i="99"/>
  <c r="O15" i="99"/>
  <c r="O16" i="100"/>
  <c r="O17" i="100"/>
  <c r="O31" i="100"/>
  <c r="O32" i="100"/>
  <c r="O33" i="100"/>
  <c r="O34" i="100"/>
  <c r="O21" i="100"/>
  <c r="O22" i="100"/>
  <c r="O23" i="100"/>
  <c r="O24" i="100"/>
  <c r="O11" i="100"/>
  <c r="O12" i="100"/>
  <c r="O13" i="100"/>
  <c r="O14" i="100"/>
  <c r="O10" i="100"/>
  <c r="O37" i="99"/>
  <c r="O38" i="99"/>
  <c r="O40" i="99"/>
  <c r="O41" i="99"/>
  <c r="O42" i="99"/>
  <c r="O43" i="99"/>
  <c r="O27" i="99"/>
  <c r="O28" i="99"/>
  <c r="O29" i="99"/>
  <c r="O31" i="99"/>
  <c r="O26" i="99"/>
  <c r="O30" i="99"/>
  <c r="O32" i="99"/>
  <c r="O33" i="99"/>
  <c r="O34" i="99"/>
  <c r="O35" i="99"/>
  <c r="O45" i="99"/>
  <c r="O46" i="99"/>
  <c r="O47" i="99"/>
  <c r="O48" i="99"/>
  <c r="O49" i="99"/>
  <c r="O50" i="99"/>
  <c r="O19" i="100"/>
  <c r="O18" i="100"/>
  <c r="O26" i="100"/>
  <c r="O27" i="100"/>
  <c r="O28" i="100"/>
  <c r="O29" i="100"/>
  <c r="P24" i="144"/>
  <c r="P16" i="144"/>
  <c r="P17" i="144"/>
  <c r="P18" i="144"/>
  <c r="P19" i="144"/>
  <c r="P20" i="144"/>
  <c r="P21" i="144"/>
  <c r="P22" i="144"/>
  <c r="P23" i="144"/>
  <c r="P12" i="144"/>
  <c r="P13" i="144"/>
  <c r="P14" i="144"/>
  <c r="P17" i="94"/>
  <c r="P31" i="94"/>
  <c r="P30" i="94"/>
  <c r="P32" i="94"/>
  <c r="P33" i="94"/>
  <c r="P34" i="94"/>
  <c r="P21" i="94"/>
  <c r="P22" i="94"/>
  <c r="P23" i="94"/>
  <c r="P24" i="94"/>
  <c r="P20" i="94"/>
  <c r="P11" i="94"/>
  <c r="P12" i="94"/>
  <c r="P13" i="94"/>
  <c r="P14" i="94"/>
  <c r="P36" i="144"/>
  <c r="P37" i="144"/>
  <c r="P38" i="144"/>
  <c r="P39" i="144"/>
  <c r="P40" i="144"/>
  <c r="P41" i="144"/>
  <c r="P42" i="144"/>
  <c r="P26" i="144"/>
  <c r="P27" i="144"/>
  <c r="P28" i="144"/>
  <c r="P30" i="144"/>
  <c r="P29" i="144"/>
  <c r="P31" i="144"/>
  <c r="P32" i="144"/>
  <c r="P33" i="144"/>
  <c r="P34" i="144"/>
  <c r="P44" i="144"/>
  <c r="P45" i="144"/>
  <c r="P46" i="144"/>
  <c r="P47" i="144"/>
  <c r="P43" i="144"/>
  <c r="P48" i="144"/>
  <c r="P49" i="144"/>
  <c r="P19" i="94"/>
  <c r="P18" i="94"/>
  <c r="P26" i="94"/>
  <c r="P27" i="94"/>
  <c r="P28" i="94"/>
  <c r="P29" i="94"/>
  <c r="O24" i="144"/>
  <c r="O16" i="144"/>
  <c r="O17" i="144"/>
  <c r="O18" i="144"/>
  <c r="O19" i="144"/>
  <c r="O20" i="144"/>
  <c r="O21" i="144"/>
  <c r="O22" i="144"/>
  <c r="O23" i="144"/>
  <c r="O12" i="144"/>
  <c r="O13" i="144"/>
  <c r="O14" i="144"/>
  <c r="O16" i="94"/>
  <c r="O17" i="94"/>
  <c r="O31" i="94"/>
  <c r="O32" i="94"/>
  <c r="O33" i="94"/>
  <c r="O34" i="94"/>
  <c r="O21" i="94"/>
  <c r="O22" i="94"/>
  <c r="O23" i="94"/>
  <c r="O24" i="94"/>
  <c r="O11" i="94"/>
  <c r="O12" i="94"/>
  <c r="O13" i="94"/>
  <c r="O14" i="94"/>
  <c r="O36" i="144"/>
  <c r="O37" i="144"/>
  <c r="O38" i="144"/>
  <c r="O39" i="144"/>
  <c r="O40" i="144"/>
  <c r="O41" i="144"/>
  <c r="O42" i="144"/>
  <c r="O26" i="144"/>
  <c r="O27" i="144"/>
  <c r="O28" i="144"/>
  <c r="O30" i="144"/>
  <c r="O29" i="144"/>
  <c r="O31" i="144"/>
  <c r="O32" i="144"/>
  <c r="O33" i="144"/>
  <c r="O34" i="144"/>
  <c r="O44" i="144"/>
  <c r="O45" i="144"/>
  <c r="O46" i="144"/>
  <c r="O47" i="144"/>
  <c r="O48" i="144"/>
  <c r="O43" i="144"/>
  <c r="O49" i="144"/>
  <c r="O19" i="94"/>
  <c r="O18" i="94"/>
  <c r="O26" i="94"/>
  <c r="O27" i="94"/>
  <c r="O28" i="94"/>
  <c r="O29" i="94"/>
  <c r="I24" i="144"/>
  <c r="I16" i="144"/>
  <c r="I17" i="144"/>
  <c r="I18" i="144"/>
  <c r="I19" i="144"/>
  <c r="I20" i="144"/>
  <c r="I21" i="144"/>
  <c r="I22" i="144"/>
  <c r="I23" i="144"/>
  <c r="I11" i="144"/>
  <c r="I12" i="144"/>
  <c r="I13" i="144"/>
  <c r="I10" i="144"/>
  <c r="I14" i="144"/>
  <c r="I17" i="94"/>
  <c r="I15" i="94"/>
  <c r="I31" i="94"/>
  <c r="I32" i="94"/>
  <c r="I33" i="94"/>
  <c r="I34" i="94"/>
  <c r="I21" i="94"/>
  <c r="I22" i="94"/>
  <c r="I23" i="94"/>
  <c r="I24" i="94"/>
  <c r="I11" i="94"/>
  <c r="I12" i="94"/>
  <c r="I13" i="94"/>
  <c r="I14" i="94"/>
  <c r="I36" i="144"/>
  <c r="I37" i="144"/>
  <c r="I38" i="144"/>
  <c r="I39" i="144"/>
  <c r="I40" i="144"/>
  <c r="I41" i="144"/>
  <c r="I42" i="144"/>
  <c r="I26" i="144"/>
  <c r="I27" i="144"/>
  <c r="I28" i="144"/>
  <c r="I30" i="144"/>
  <c r="I29" i="144"/>
  <c r="I31" i="144"/>
  <c r="I32" i="144"/>
  <c r="I33" i="144"/>
  <c r="I34" i="144"/>
  <c r="I44" i="144"/>
  <c r="I45" i="144"/>
  <c r="I46" i="144"/>
  <c r="I47" i="144"/>
  <c r="I48" i="144"/>
  <c r="I49" i="144"/>
  <c r="I19" i="94"/>
  <c r="I18" i="94"/>
  <c r="I26" i="94"/>
  <c r="I27" i="94"/>
  <c r="I28" i="94"/>
  <c r="I29" i="94"/>
  <c r="E24" i="144"/>
  <c r="E16" i="144"/>
  <c r="E17" i="144"/>
  <c r="E18" i="144"/>
  <c r="E15" i="144"/>
  <c r="E19" i="144"/>
  <c r="E20" i="144"/>
  <c r="E21" i="144"/>
  <c r="E22" i="144"/>
  <c r="E23" i="144"/>
  <c r="E11" i="144"/>
  <c r="E12" i="144"/>
  <c r="E13" i="144"/>
  <c r="E14" i="144"/>
  <c r="E17" i="94"/>
  <c r="E31" i="94"/>
  <c r="E32" i="94"/>
  <c r="E33" i="94"/>
  <c r="E34" i="94"/>
  <c r="E30" i="94"/>
  <c r="E21" i="94"/>
  <c r="E22" i="94"/>
  <c r="E23" i="94"/>
  <c r="E20" i="94"/>
  <c r="E24" i="94"/>
  <c r="E11" i="94"/>
  <c r="E12" i="94"/>
  <c r="E13" i="94"/>
  <c r="E14" i="94"/>
  <c r="E36" i="144"/>
  <c r="E37" i="144"/>
  <c r="E38" i="144"/>
  <c r="E39" i="144"/>
  <c r="E40" i="144"/>
  <c r="E41" i="144"/>
  <c r="E42" i="144"/>
  <c r="E26" i="144"/>
  <c r="E27" i="144"/>
  <c r="E28" i="144"/>
  <c r="E30" i="144"/>
  <c r="E29" i="144"/>
  <c r="E31" i="144"/>
  <c r="E32" i="144"/>
  <c r="E33" i="144"/>
  <c r="E34" i="144"/>
  <c r="E44" i="144"/>
  <c r="E45" i="144"/>
  <c r="E46" i="144"/>
  <c r="E47" i="144"/>
  <c r="E48" i="144"/>
  <c r="E49" i="144"/>
  <c r="E19" i="94"/>
  <c r="E18" i="94"/>
  <c r="E26" i="94"/>
  <c r="E27" i="94"/>
  <c r="E28" i="94"/>
  <c r="E29" i="94"/>
  <c r="Q25" i="91"/>
  <c r="I20" i="86"/>
  <c r="J20" i="86"/>
  <c r="Q17" i="91"/>
  <c r="Q19" i="91"/>
  <c r="I14" i="86"/>
  <c r="Q20" i="91"/>
  <c r="I15" i="86"/>
  <c r="Q21" i="91"/>
  <c r="I16" i="86"/>
  <c r="Q22" i="91"/>
  <c r="I17" i="86"/>
  <c r="Q24" i="91"/>
  <c r="I19" i="86"/>
  <c r="Q13" i="91"/>
  <c r="I8" i="86"/>
  <c r="Q14" i="91"/>
  <c r="I9" i="86"/>
  <c r="J9" i="86"/>
  <c r="Q15" i="91"/>
  <c r="I10" i="86"/>
  <c r="J10" i="86"/>
  <c r="Q17" i="92"/>
  <c r="I12" i="87"/>
  <c r="J12" i="87"/>
  <c r="Q31" i="92"/>
  <c r="I26" i="87"/>
  <c r="Q32" i="92"/>
  <c r="I27" i="87"/>
  <c r="J27" i="87"/>
  <c r="Q33" i="92"/>
  <c r="I28" i="87"/>
  <c r="J28" i="87"/>
  <c r="Q34" i="92"/>
  <c r="I29" i="87"/>
  <c r="Q21" i="92"/>
  <c r="Q22" i="92"/>
  <c r="Q23" i="92"/>
  <c r="I18" i="87"/>
  <c r="Q24" i="92"/>
  <c r="I19" i="87"/>
  <c r="Q11" i="92"/>
  <c r="I6" i="87"/>
  <c r="Q12" i="92"/>
  <c r="I7" i="87"/>
  <c r="J7" i="87"/>
  <c r="Q13" i="92"/>
  <c r="I8" i="87"/>
  <c r="Q14" i="92"/>
  <c r="I9" i="87"/>
  <c r="J9" i="87"/>
  <c r="Q37" i="91"/>
  <c r="Q39" i="91"/>
  <c r="I34" i="86"/>
  <c r="Q40" i="91"/>
  <c r="I35" i="86"/>
  <c r="Q41" i="91"/>
  <c r="I36" i="86"/>
  <c r="Q42" i="91"/>
  <c r="I37" i="86"/>
  <c r="Q43" i="91"/>
  <c r="I38" i="86"/>
  <c r="Q27" i="91"/>
  <c r="Q28" i="91"/>
  <c r="I23" i="86"/>
  <c r="Q29" i="91"/>
  <c r="I24" i="86"/>
  <c r="J24" i="86"/>
  <c r="Q31" i="91"/>
  <c r="I26" i="86"/>
  <c r="J26" i="86"/>
  <c r="Q30" i="91"/>
  <c r="I25" i="86"/>
  <c r="Q32" i="91"/>
  <c r="I27" i="86"/>
  <c r="Q33" i="91"/>
  <c r="I28" i="86"/>
  <c r="Q34" i="91"/>
  <c r="I29" i="86"/>
  <c r="J29" i="86"/>
  <c r="Q35" i="91"/>
  <c r="I30" i="86"/>
  <c r="J30" i="86"/>
  <c r="Q45" i="91"/>
  <c r="I40" i="86"/>
  <c r="J40" i="86"/>
  <c r="Q46" i="91"/>
  <c r="I41" i="86"/>
  <c r="J41" i="86"/>
  <c r="Q47" i="91"/>
  <c r="I42" i="86"/>
  <c r="Q48" i="91"/>
  <c r="I43" i="86"/>
  <c r="Q49" i="91"/>
  <c r="I44" i="86"/>
  <c r="J44" i="86"/>
  <c r="Q50" i="91"/>
  <c r="I45" i="86"/>
  <c r="Q19" i="92"/>
  <c r="I14" i="87"/>
  <c r="Q26" i="92"/>
  <c r="Q27" i="92"/>
  <c r="Q28" i="92"/>
  <c r="I23" i="87"/>
  <c r="Q29" i="92"/>
  <c r="I24" i="87"/>
  <c r="Q31" i="104"/>
  <c r="Q32" i="104"/>
  <c r="Q33" i="104"/>
  <c r="Q34" i="104"/>
  <c r="Q30" i="104"/>
  <c r="O28" i="88"/>
  <c r="P31" i="104"/>
  <c r="P32" i="104"/>
  <c r="P33" i="104"/>
  <c r="P34" i="104"/>
  <c r="F31" i="102"/>
  <c r="F32" i="102"/>
  <c r="F33" i="102"/>
  <c r="F34" i="102"/>
  <c r="G31" i="102"/>
  <c r="G32" i="102"/>
  <c r="G33" i="102"/>
  <c r="G34" i="102"/>
  <c r="H31" i="102"/>
  <c r="H32" i="102"/>
  <c r="H33" i="102"/>
  <c r="H34" i="102"/>
  <c r="J31" i="102"/>
  <c r="J32" i="102"/>
  <c r="J33" i="102"/>
  <c r="J34" i="102"/>
  <c r="K31" i="102"/>
  <c r="K32" i="102"/>
  <c r="K33" i="102"/>
  <c r="K34" i="102"/>
  <c r="L31" i="102"/>
  <c r="L32" i="102"/>
  <c r="L33" i="102"/>
  <c r="L34" i="102"/>
  <c r="M31" i="102"/>
  <c r="M32" i="102"/>
  <c r="M33" i="102"/>
  <c r="M34" i="102"/>
  <c r="N31" i="102"/>
  <c r="N32" i="102"/>
  <c r="N33" i="102"/>
  <c r="N34" i="102"/>
  <c r="D31" i="104"/>
  <c r="D32" i="104"/>
  <c r="D33" i="104"/>
  <c r="D34" i="104"/>
  <c r="E31" i="104"/>
  <c r="E32" i="104"/>
  <c r="E33" i="104"/>
  <c r="E34" i="104"/>
  <c r="G31" i="104"/>
  <c r="G32" i="104"/>
  <c r="G33" i="104"/>
  <c r="G34" i="104"/>
  <c r="H31" i="104"/>
  <c r="H32" i="104"/>
  <c r="H33" i="104"/>
  <c r="H34" i="104"/>
  <c r="I31" i="104"/>
  <c r="I32" i="104"/>
  <c r="I33" i="104"/>
  <c r="I34" i="104"/>
  <c r="J31" i="104"/>
  <c r="J32" i="104"/>
  <c r="J33" i="104"/>
  <c r="J34" i="104"/>
  <c r="K31" i="104"/>
  <c r="K32" i="104"/>
  <c r="K33" i="104"/>
  <c r="K34" i="104"/>
  <c r="L31" i="104"/>
  <c r="L32" i="104"/>
  <c r="L33" i="104"/>
  <c r="L34" i="104"/>
  <c r="M31" i="104"/>
  <c r="M32" i="104"/>
  <c r="M33" i="104"/>
  <c r="M34" i="104"/>
  <c r="N31" i="104"/>
  <c r="N32" i="104"/>
  <c r="N33" i="104"/>
  <c r="N34" i="104"/>
  <c r="Q26" i="104"/>
  <c r="Q27" i="104"/>
  <c r="Q28" i="104"/>
  <c r="Q29" i="104"/>
  <c r="P26" i="104"/>
  <c r="P27" i="104"/>
  <c r="P25" i="104"/>
  <c r="P28" i="104"/>
  <c r="P29" i="104"/>
  <c r="F26" i="102"/>
  <c r="F27" i="102"/>
  <c r="F28" i="102"/>
  <c r="F29" i="102"/>
  <c r="G26" i="102"/>
  <c r="G27" i="102"/>
  <c r="G28" i="102"/>
  <c r="G29" i="102"/>
  <c r="H26" i="102"/>
  <c r="H27" i="102"/>
  <c r="H28" i="102"/>
  <c r="H29" i="102"/>
  <c r="J26" i="102"/>
  <c r="J27" i="102"/>
  <c r="J28" i="102"/>
  <c r="J29" i="102"/>
  <c r="K26" i="102"/>
  <c r="K27" i="102"/>
  <c r="K28" i="102"/>
  <c r="K29" i="102"/>
  <c r="L26" i="102"/>
  <c r="L27" i="102"/>
  <c r="L28" i="102"/>
  <c r="L29" i="102"/>
  <c r="M26" i="102"/>
  <c r="M27" i="102"/>
  <c r="M28" i="102"/>
  <c r="M29" i="102"/>
  <c r="N26" i="102"/>
  <c r="N27" i="102"/>
  <c r="N25" i="102"/>
  <c r="N28" i="102"/>
  <c r="N29" i="102"/>
  <c r="D26" i="104"/>
  <c r="D27" i="104"/>
  <c r="D28" i="104"/>
  <c r="D25" i="104"/>
  <c r="D29" i="104"/>
  <c r="E26" i="104"/>
  <c r="E27" i="104"/>
  <c r="E28" i="104"/>
  <c r="E29" i="104"/>
  <c r="G26" i="104"/>
  <c r="G27" i="104"/>
  <c r="G28" i="104"/>
  <c r="G25" i="104"/>
  <c r="G29" i="104"/>
  <c r="H26" i="104"/>
  <c r="H27" i="104"/>
  <c r="H28" i="104"/>
  <c r="H29" i="104"/>
  <c r="I26" i="104"/>
  <c r="I27" i="104"/>
  <c r="I28" i="104"/>
  <c r="I25" i="104"/>
  <c r="I29" i="104"/>
  <c r="J26" i="104"/>
  <c r="J27" i="104"/>
  <c r="J28" i="104"/>
  <c r="J29" i="104"/>
  <c r="K26" i="104"/>
  <c r="K27" i="104"/>
  <c r="K28" i="104"/>
  <c r="K25" i="104"/>
  <c r="K29" i="104"/>
  <c r="L26" i="104"/>
  <c r="L27" i="104"/>
  <c r="L25" i="104"/>
  <c r="L28" i="104"/>
  <c r="L29" i="104"/>
  <c r="M26" i="104"/>
  <c r="M27" i="104"/>
  <c r="M28" i="104"/>
  <c r="M29" i="104"/>
  <c r="N26" i="104"/>
  <c r="N27" i="104"/>
  <c r="N28" i="104"/>
  <c r="N29" i="104"/>
  <c r="Q21" i="104"/>
  <c r="Q22" i="104"/>
  <c r="Q23" i="104"/>
  <c r="Q24" i="104"/>
  <c r="P21" i="104"/>
  <c r="P22" i="104"/>
  <c r="P23" i="104"/>
  <c r="P24" i="104"/>
  <c r="F21" i="102"/>
  <c r="F22" i="102"/>
  <c r="F23" i="102"/>
  <c r="F24" i="102"/>
  <c r="G21" i="102"/>
  <c r="G22" i="102"/>
  <c r="G23" i="102"/>
  <c r="G24" i="102"/>
  <c r="H21" i="102"/>
  <c r="H22" i="102"/>
  <c r="H23" i="102"/>
  <c r="H24" i="102"/>
  <c r="J21" i="102"/>
  <c r="J22" i="102"/>
  <c r="J23" i="102"/>
  <c r="J24" i="102"/>
  <c r="K21" i="102"/>
  <c r="K22" i="102"/>
  <c r="K23" i="102"/>
  <c r="K24" i="102"/>
  <c r="L21" i="102"/>
  <c r="L22" i="102"/>
  <c r="L23" i="102"/>
  <c r="L24" i="102"/>
  <c r="L20" i="102"/>
  <c r="M21" i="102"/>
  <c r="M22" i="102"/>
  <c r="M23" i="102"/>
  <c r="M24" i="102"/>
  <c r="N21" i="102"/>
  <c r="N22" i="102"/>
  <c r="N23" i="102"/>
  <c r="N24" i="102"/>
  <c r="D21" i="104"/>
  <c r="D22" i="104"/>
  <c r="D23" i="104"/>
  <c r="D24" i="104"/>
  <c r="E21" i="104"/>
  <c r="E22" i="104"/>
  <c r="E23" i="104"/>
  <c r="E24" i="104"/>
  <c r="G21" i="104"/>
  <c r="G22" i="104"/>
  <c r="G23" i="104"/>
  <c r="G24" i="104"/>
  <c r="H21" i="104"/>
  <c r="H22" i="104"/>
  <c r="H23" i="104"/>
  <c r="H24" i="104"/>
  <c r="H20" i="104"/>
  <c r="I21" i="104"/>
  <c r="I22" i="104"/>
  <c r="I23" i="104"/>
  <c r="I20" i="104"/>
  <c r="I24" i="104"/>
  <c r="J21" i="104"/>
  <c r="J22" i="104"/>
  <c r="J23" i="104"/>
  <c r="J24" i="104"/>
  <c r="K21" i="104"/>
  <c r="K22" i="104"/>
  <c r="K23" i="104"/>
  <c r="K24" i="104"/>
  <c r="L21" i="104"/>
  <c r="L22" i="104"/>
  <c r="L23" i="104"/>
  <c r="L24" i="104"/>
  <c r="M21" i="104"/>
  <c r="M22" i="104"/>
  <c r="M23" i="104"/>
  <c r="M24" i="104"/>
  <c r="N21" i="104"/>
  <c r="N22" i="104"/>
  <c r="N23" i="104"/>
  <c r="N20" i="104"/>
  <c r="N24" i="104"/>
  <c r="Q19" i="104"/>
  <c r="Q18" i="104"/>
  <c r="P19" i="104"/>
  <c r="P18" i="104"/>
  <c r="AF15" i="102"/>
  <c r="F19" i="102"/>
  <c r="F18" i="102"/>
  <c r="G19" i="102"/>
  <c r="G18" i="102"/>
  <c r="H19" i="102"/>
  <c r="H18" i="102"/>
  <c r="J19" i="102"/>
  <c r="J18" i="102"/>
  <c r="K19" i="102"/>
  <c r="K18" i="102"/>
  <c r="AF9" i="102"/>
  <c r="L19" i="102"/>
  <c r="L18" i="102"/>
  <c r="M19" i="102"/>
  <c r="M18" i="102"/>
  <c r="N19" i="102"/>
  <c r="N18" i="102"/>
  <c r="D19" i="104"/>
  <c r="D18" i="104"/>
  <c r="E19" i="104"/>
  <c r="E18" i="104"/>
  <c r="G19" i="104"/>
  <c r="G18" i="104"/>
  <c r="H19" i="104"/>
  <c r="H18" i="104"/>
  <c r="I19" i="104"/>
  <c r="I18" i="104"/>
  <c r="J19" i="104"/>
  <c r="J18" i="104"/>
  <c r="K19" i="104"/>
  <c r="K18" i="104"/>
  <c r="L19" i="104"/>
  <c r="L18" i="104"/>
  <c r="AF20" i="102"/>
  <c r="M19" i="104"/>
  <c r="M18" i="104"/>
  <c r="N19" i="104"/>
  <c r="N18" i="104"/>
  <c r="Q17" i="104"/>
  <c r="P17" i="104"/>
  <c r="P15" i="104"/>
  <c r="F17" i="102"/>
  <c r="G17" i="102"/>
  <c r="H16" i="102"/>
  <c r="H17" i="102"/>
  <c r="J17" i="102"/>
  <c r="J15" i="102"/>
  <c r="K17" i="102"/>
  <c r="L16" i="102"/>
  <c r="L17" i="102"/>
  <c r="M17" i="102"/>
  <c r="N17" i="102"/>
  <c r="N15" i="102"/>
  <c r="D17" i="104"/>
  <c r="E17" i="104"/>
  <c r="E15" i="104"/>
  <c r="G17" i="104"/>
  <c r="H17" i="104"/>
  <c r="H15" i="104"/>
  <c r="I17" i="104"/>
  <c r="J17" i="104"/>
  <c r="K16" i="104"/>
  <c r="K17" i="104"/>
  <c r="L17" i="104"/>
  <c r="L15" i="104"/>
  <c r="M17" i="104"/>
  <c r="N17" i="104"/>
  <c r="N15" i="104"/>
  <c r="Q11" i="104"/>
  <c r="Q12" i="104"/>
  <c r="Q13" i="104"/>
  <c r="Q14" i="104"/>
  <c r="P11" i="104"/>
  <c r="P12" i="104"/>
  <c r="P13" i="104"/>
  <c r="P14" i="104"/>
  <c r="F11" i="102"/>
  <c r="F12" i="102"/>
  <c r="F13" i="102"/>
  <c r="F14" i="102"/>
  <c r="G11" i="102"/>
  <c r="G12" i="102"/>
  <c r="G13" i="102"/>
  <c r="G14" i="102"/>
  <c r="H11" i="102"/>
  <c r="H12" i="102"/>
  <c r="H13" i="102"/>
  <c r="H14" i="102"/>
  <c r="J11" i="102"/>
  <c r="J12" i="102"/>
  <c r="J13" i="102"/>
  <c r="J14" i="102"/>
  <c r="K11" i="102"/>
  <c r="K12" i="102"/>
  <c r="K13" i="102"/>
  <c r="K14" i="102"/>
  <c r="L11" i="102"/>
  <c r="L12" i="102"/>
  <c r="L13" i="102"/>
  <c r="L14" i="102"/>
  <c r="M11" i="102"/>
  <c r="M12" i="102"/>
  <c r="M13" i="102"/>
  <c r="M14" i="102"/>
  <c r="N11" i="102"/>
  <c r="N12" i="102"/>
  <c r="N13" i="102"/>
  <c r="N14" i="102"/>
  <c r="D11" i="104"/>
  <c r="D12" i="104"/>
  <c r="D13" i="104"/>
  <c r="D14" i="104"/>
  <c r="E11" i="104"/>
  <c r="E12" i="104"/>
  <c r="E13" i="104"/>
  <c r="E14" i="104"/>
  <c r="G11" i="104"/>
  <c r="G12" i="104"/>
  <c r="G13" i="104"/>
  <c r="G14" i="104"/>
  <c r="H11" i="104"/>
  <c r="H12" i="104"/>
  <c r="H13" i="104"/>
  <c r="H14" i="104"/>
  <c r="I11" i="104"/>
  <c r="I12" i="104"/>
  <c r="I13" i="104"/>
  <c r="I14" i="104"/>
  <c r="J11" i="104"/>
  <c r="J12" i="104"/>
  <c r="J13" i="104"/>
  <c r="J14" i="104"/>
  <c r="K11" i="104"/>
  <c r="K12" i="104"/>
  <c r="K13" i="104"/>
  <c r="K14" i="104"/>
  <c r="L11" i="104"/>
  <c r="L12" i="104"/>
  <c r="L13" i="104"/>
  <c r="L14" i="104"/>
  <c r="M11" i="104"/>
  <c r="M12" i="104"/>
  <c r="M13" i="104"/>
  <c r="M14" i="104"/>
  <c r="N11" i="104"/>
  <c r="N12" i="104"/>
  <c r="N13" i="104"/>
  <c r="N14" i="104"/>
  <c r="D45" i="101"/>
  <c r="D46" i="101"/>
  <c r="D47" i="101"/>
  <c r="D48" i="101"/>
  <c r="D49" i="101"/>
  <c r="D50" i="101"/>
  <c r="F45" i="101"/>
  <c r="F46" i="101"/>
  <c r="F47" i="101"/>
  <c r="F48" i="101"/>
  <c r="F49" i="101"/>
  <c r="F50" i="101"/>
  <c r="G45" i="101"/>
  <c r="G46" i="101"/>
  <c r="G47" i="101"/>
  <c r="G48" i="101"/>
  <c r="G49" i="101"/>
  <c r="G50" i="101"/>
  <c r="H45" i="101"/>
  <c r="H46" i="101"/>
  <c r="H47" i="101"/>
  <c r="H48" i="101"/>
  <c r="H49" i="101"/>
  <c r="H50" i="101"/>
  <c r="J45" i="101"/>
  <c r="J46" i="101"/>
  <c r="J47" i="101"/>
  <c r="J48" i="101"/>
  <c r="J49" i="101"/>
  <c r="J50" i="101"/>
  <c r="K45" i="101"/>
  <c r="K46" i="101"/>
  <c r="K47" i="101"/>
  <c r="K48" i="101"/>
  <c r="K49" i="101"/>
  <c r="K50" i="101"/>
  <c r="L45" i="101"/>
  <c r="L46" i="101"/>
  <c r="L47" i="101"/>
  <c r="L48" i="101"/>
  <c r="L49" i="101"/>
  <c r="L50" i="101"/>
  <c r="M45" i="101"/>
  <c r="M46" i="101"/>
  <c r="M47" i="101"/>
  <c r="M48" i="101"/>
  <c r="M49" i="101"/>
  <c r="M50" i="101"/>
  <c r="N45" i="101"/>
  <c r="N46" i="101"/>
  <c r="N47" i="101"/>
  <c r="N48" i="101"/>
  <c r="N49" i="101"/>
  <c r="N50" i="101"/>
  <c r="D37" i="101"/>
  <c r="D38" i="101"/>
  <c r="D39" i="101"/>
  <c r="D40" i="101"/>
  <c r="D41" i="101"/>
  <c r="D42" i="101"/>
  <c r="D43" i="101"/>
  <c r="F37" i="101"/>
  <c r="F38" i="101"/>
  <c r="F39" i="101"/>
  <c r="F40" i="101"/>
  <c r="F41" i="101"/>
  <c r="F42" i="101"/>
  <c r="F43" i="101"/>
  <c r="G37" i="101"/>
  <c r="G38" i="101"/>
  <c r="G39" i="101"/>
  <c r="G40" i="101"/>
  <c r="G41" i="101"/>
  <c r="G42" i="101"/>
  <c r="G43" i="101"/>
  <c r="H37" i="101"/>
  <c r="H38" i="101"/>
  <c r="H39" i="101"/>
  <c r="H40" i="101"/>
  <c r="H41" i="101"/>
  <c r="H42" i="101"/>
  <c r="H43" i="101"/>
  <c r="J37" i="101"/>
  <c r="J38" i="101"/>
  <c r="J39" i="101"/>
  <c r="J40" i="101"/>
  <c r="J41" i="101"/>
  <c r="J42" i="101"/>
  <c r="J43" i="101"/>
  <c r="K37" i="101"/>
  <c r="K38" i="101"/>
  <c r="K39" i="101"/>
  <c r="K40" i="101"/>
  <c r="K41" i="101"/>
  <c r="K42" i="101"/>
  <c r="K43" i="101"/>
  <c r="L37" i="101"/>
  <c r="L38" i="101"/>
  <c r="L39" i="101"/>
  <c r="L40" i="101"/>
  <c r="L41" i="101"/>
  <c r="L42" i="101"/>
  <c r="L43" i="101"/>
  <c r="M37" i="101"/>
  <c r="M38" i="101"/>
  <c r="M39" i="101"/>
  <c r="M40" i="101"/>
  <c r="M41" i="101"/>
  <c r="M42" i="101"/>
  <c r="M43" i="101"/>
  <c r="N37" i="101"/>
  <c r="N38" i="101"/>
  <c r="N39" i="101"/>
  <c r="N40" i="101"/>
  <c r="N41" i="101"/>
  <c r="N42" i="101"/>
  <c r="N43" i="101"/>
  <c r="D27" i="101"/>
  <c r="D28" i="101"/>
  <c r="D29" i="101"/>
  <c r="D31" i="101"/>
  <c r="D30" i="101"/>
  <c r="D32" i="101"/>
  <c r="D33" i="101"/>
  <c r="D26" i="101"/>
  <c r="D34" i="101"/>
  <c r="D35" i="101"/>
  <c r="F27" i="101"/>
  <c r="F28" i="101"/>
  <c r="F29" i="101"/>
  <c r="F31" i="101"/>
  <c r="F30" i="101"/>
  <c r="F32" i="101"/>
  <c r="F33" i="101"/>
  <c r="F34" i="101"/>
  <c r="F35" i="101"/>
  <c r="G27" i="101"/>
  <c r="G28" i="101"/>
  <c r="G29" i="101"/>
  <c r="G31" i="101"/>
  <c r="G30" i="101"/>
  <c r="G32" i="101"/>
  <c r="G33" i="101"/>
  <c r="G34" i="101"/>
  <c r="G35" i="101"/>
  <c r="H27" i="101"/>
  <c r="H28" i="101"/>
  <c r="H29" i="101"/>
  <c r="H31" i="101"/>
  <c r="H30" i="101"/>
  <c r="H32" i="101"/>
  <c r="H33" i="101"/>
  <c r="H34" i="101"/>
  <c r="H35" i="101"/>
  <c r="J27" i="101"/>
  <c r="J28" i="101"/>
  <c r="J29" i="101"/>
  <c r="J31" i="101"/>
  <c r="J30" i="101"/>
  <c r="J32" i="101"/>
  <c r="J33" i="101"/>
  <c r="J34" i="101"/>
  <c r="J35" i="101"/>
  <c r="K27" i="101"/>
  <c r="K28" i="101"/>
  <c r="K29" i="101"/>
  <c r="K31" i="101"/>
  <c r="K30" i="101"/>
  <c r="K32" i="101"/>
  <c r="K33" i="101"/>
  <c r="K34" i="101"/>
  <c r="K35" i="101"/>
  <c r="L27" i="101"/>
  <c r="L28" i="101"/>
  <c r="L29" i="101"/>
  <c r="L31" i="101"/>
  <c r="L30" i="101"/>
  <c r="L32" i="101"/>
  <c r="L33" i="101"/>
  <c r="L34" i="101"/>
  <c r="L35" i="101"/>
  <c r="M27" i="101"/>
  <c r="M28" i="101"/>
  <c r="M29" i="101"/>
  <c r="M31" i="101"/>
  <c r="M30" i="101"/>
  <c r="M32" i="101"/>
  <c r="M33" i="101"/>
  <c r="M34" i="101"/>
  <c r="M35" i="101"/>
  <c r="N27" i="101"/>
  <c r="N28" i="101"/>
  <c r="N29" i="101"/>
  <c r="N31" i="101"/>
  <c r="N30" i="101"/>
  <c r="N33" i="101"/>
  <c r="N34" i="101"/>
  <c r="N35" i="101"/>
  <c r="D25" i="101"/>
  <c r="D17" i="101"/>
  <c r="D18" i="101"/>
  <c r="D19" i="101"/>
  <c r="D20" i="101"/>
  <c r="D21" i="101"/>
  <c r="D22" i="101"/>
  <c r="D23" i="101"/>
  <c r="D24" i="101"/>
  <c r="F25" i="101"/>
  <c r="F17" i="101"/>
  <c r="F18" i="101"/>
  <c r="F19" i="101"/>
  <c r="F20" i="101"/>
  <c r="F21" i="101"/>
  <c r="F22" i="101"/>
  <c r="F23" i="101"/>
  <c r="F24" i="101"/>
  <c r="G25" i="101"/>
  <c r="G17" i="101"/>
  <c r="G18" i="101"/>
  <c r="G19" i="101"/>
  <c r="G20" i="101"/>
  <c r="G21" i="101"/>
  <c r="G22" i="101"/>
  <c r="G24" i="101"/>
  <c r="H25" i="101"/>
  <c r="H17" i="101"/>
  <c r="H18" i="101"/>
  <c r="H19" i="101"/>
  <c r="H20" i="101"/>
  <c r="H21" i="101"/>
  <c r="H22" i="101"/>
  <c r="H23" i="101"/>
  <c r="H24" i="101"/>
  <c r="J25" i="101"/>
  <c r="J17" i="101"/>
  <c r="J18" i="101"/>
  <c r="J19" i="101"/>
  <c r="J20" i="101"/>
  <c r="J21" i="101"/>
  <c r="J22" i="101"/>
  <c r="J23" i="101"/>
  <c r="J24" i="101"/>
  <c r="K25" i="101"/>
  <c r="K17" i="101"/>
  <c r="K18" i="101"/>
  <c r="K19" i="101"/>
  <c r="K20" i="101"/>
  <c r="K21" i="101"/>
  <c r="K22" i="101"/>
  <c r="K24" i="101"/>
  <c r="L25" i="101"/>
  <c r="L17" i="101"/>
  <c r="L18" i="101"/>
  <c r="L19" i="101"/>
  <c r="L20" i="101"/>
  <c r="L21" i="101"/>
  <c r="L22" i="101"/>
  <c r="L23" i="101"/>
  <c r="L24" i="101"/>
  <c r="M25" i="101"/>
  <c r="M17" i="101"/>
  <c r="M18" i="101"/>
  <c r="M19" i="101"/>
  <c r="M20" i="101"/>
  <c r="M21" i="101"/>
  <c r="M22" i="101"/>
  <c r="M24" i="101"/>
  <c r="N25" i="101"/>
  <c r="N17" i="101"/>
  <c r="N18" i="101"/>
  <c r="N19" i="101"/>
  <c r="N20" i="101"/>
  <c r="N21" i="101"/>
  <c r="N22" i="101"/>
  <c r="N23" i="101"/>
  <c r="N24" i="101"/>
  <c r="D13" i="101"/>
  <c r="D14" i="101"/>
  <c r="D15" i="101"/>
  <c r="F13" i="101"/>
  <c r="F14" i="101"/>
  <c r="F11" i="101"/>
  <c r="F15" i="101"/>
  <c r="G13" i="101"/>
  <c r="G14" i="101"/>
  <c r="G15" i="101"/>
  <c r="G11" i="101"/>
  <c r="H13" i="101"/>
  <c r="H14" i="101"/>
  <c r="H15" i="101"/>
  <c r="J13" i="101"/>
  <c r="J14" i="101"/>
  <c r="J15" i="101"/>
  <c r="K13" i="101"/>
  <c r="K14" i="101"/>
  <c r="K15" i="101"/>
  <c r="L13" i="101"/>
  <c r="L14" i="101"/>
  <c r="L15" i="101"/>
  <c r="M13" i="101"/>
  <c r="M14" i="101"/>
  <c r="M15" i="101"/>
  <c r="N13" i="101"/>
  <c r="N14" i="101"/>
  <c r="N15" i="101"/>
  <c r="P31" i="92"/>
  <c r="P32" i="92"/>
  <c r="P33" i="92"/>
  <c r="P34" i="92"/>
  <c r="P26" i="92"/>
  <c r="P27" i="92"/>
  <c r="P28" i="92"/>
  <c r="P29" i="92"/>
  <c r="P21" i="92"/>
  <c r="P22" i="92"/>
  <c r="P23" i="92"/>
  <c r="P24" i="92"/>
  <c r="P19" i="92"/>
  <c r="P18" i="92"/>
  <c r="P17" i="92"/>
  <c r="P15" i="92"/>
  <c r="P11" i="92"/>
  <c r="P12" i="92"/>
  <c r="P13" i="92"/>
  <c r="P14" i="92"/>
  <c r="P45" i="91"/>
  <c r="P46" i="91"/>
  <c r="P47" i="91"/>
  <c r="P48" i="91"/>
  <c r="P49" i="91"/>
  <c r="P50" i="91"/>
  <c r="P37" i="91"/>
  <c r="P38" i="91"/>
  <c r="P40" i="91"/>
  <c r="P41" i="91"/>
  <c r="P42" i="91"/>
  <c r="P43" i="91"/>
  <c r="P27" i="91"/>
  <c r="P28" i="91"/>
  <c r="P29" i="91"/>
  <c r="P31" i="91"/>
  <c r="P30" i="91"/>
  <c r="P32" i="91"/>
  <c r="P33" i="91"/>
  <c r="P34" i="91"/>
  <c r="P35" i="91"/>
  <c r="P13" i="91"/>
  <c r="P14" i="91"/>
  <c r="P15" i="91"/>
  <c r="P25" i="91"/>
  <c r="P17" i="91"/>
  <c r="P19" i="91"/>
  <c r="P20" i="91"/>
  <c r="P21" i="91"/>
  <c r="P22" i="91"/>
  <c r="P24" i="91"/>
  <c r="Q29" i="100"/>
  <c r="G24" i="87"/>
  <c r="Q29" i="96"/>
  <c r="E24" i="87"/>
  <c r="D24" i="87"/>
  <c r="D9" i="87"/>
  <c r="Q50" i="99"/>
  <c r="G45" i="86"/>
  <c r="Q49" i="99"/>
  <c r="G44" i="86"/>
  <c r="Q48" i="99"/>
  <c r="G43" i="86"/>
  <c r="Q48" i="95"/>
  <c r="E43" i="86"/>
  <c r="F43" i="86"/>
  <c r="Q49" i="95"/>
  <c r="E44" i="86"/>
  <c r="F44" i="86"/>
  <c r="Q50" i="95"/>
  <c r="E45" i="86"/>
  <c r="D45" i="86"/>
  <c r="H45" i="86"/>
  <c r="D44" i="86"/>
  <c r="D43" i="86"/>
  <c r="D27" i="109"/>
  <c r="D28" i="109"/>
  <c r="D29" i="109"/>
  <c r="D31" i="109"/>
  <c r="D30" i="109"/>
  <c r="D32" i="109"/>
  <c r="D33" i="109"/>
  <c r="D34" i="109"/>
  <c r="D35" i="109"/>
  <c r="D49" i="109"/>
  <c r="D45" i="109"/>
  <c r="D46" i="109"/>
  <c r="D47" i="109"/>
  <c r="D48" i="109"/>
  <c r="D50" i="109"/>
  <c r="D17" i="109"/>
  <c r="D25" i="109"/>
  <c r="D18" i="109"/>
  <c r="D19" i="109"/>
  <c r="D20" i="109"/>
  <c r="D21" i="109"/>
  <c r="D22" i="109"/>
  <c r="D23" i="109"/>
  <c r="D24" i="109"/>
  <c r="D12" i="109"/>
  <c r="D13" i="109"/>
  <c r="D14" i="109"/>
  <c r="D15" i="109"/>
  <c r="D16" i="110"/>
  <c r="D15" i="110"/>
  <c r="D17" i="110"/>
  <c r="D31" i="110"/>
  <c r="D32" i="110"/>
  <c r="D33" i="110"/>
  <c r="D34" i="110"/>
  <c r="D21" i="110"/>
  <c r="D22" i="110"/>
  <c r="D23" i="110"/>
  <c r="D24" i="110"/>
  <c r="D11" i="110"/>
  <c r="D12" i="110"/>
  <c r="D13" i="110"/>
  <c r="D14" i="110"/>
  <c r="D37" i="109"/>
  <c r="D38" i="109"/>
  <c r="D39" i="109"/>
  <c r="D40" i="109"/>
  <c r="D41" i="109"/>
  <c r="D42" i="109"/>
  <c r="D43" i="109"/>
  <c r="D19" i="110"/>
  <c r="D18" i="110"/>
  <c r="D26" i="110"/>
  <c r="D27" i="110"/>
  <c r="D28" i="110"/>
  <c r="D29" i="110"/>
  <c r="F27" i="109"/>
  <c r="F28" i="109"/>
  <c r="F29" i="109"/>
  <c r="F31" i="109"/>
  <c r="F30" i="109"/>
  <c r="F32" i="109"/>
  <c r="F33" i="109"/>
  <c r="F34" i="109"/>
  <c r="F35" i="109"/>
  <c r="F49" i="109"/>
  <c r="F45" i="109"/>
  <c r="F46" i="109"/>
  <c r="F47" i="109"/>
  <c r="F48" i="109"/>
  <c r="F50" i="109"/>
  <c r="F17" i="109"/>
  <c r="F25" i="109"/>
  <c r="F18" i="109"/>
  <c r="F19" i="109"/>
  <c r="F20" i="109"/>
  <c r="F21" i="109"/>
  <c r="F22" i="109"/>
  <c r="F23" i="109"/>
  <c r="F24" i="109"/>
  <c r="F13" i="109"/>
  <c r="F14" i="109"/>
  <c r="F15" i="109"/>
  <c r="F11" i="109"/>
  <c r="F17" i="110"/>
  <c r="F31" i="110"/>
  <c r="F32" i="110"/>
  <c r="F33" i="110"/>
  <c r="F34" i="110"/>
  <c r="F30" i="110"/>
  <c r="F21" i="110"/>
  <c r="F22" i="110"/>
  <c r="F23" i="110"/>
  <c r="F24" i="110"/>
  <c r="F11" i="110"/>
  <c r="F12" i="110"/>
  <c r="F13" i="110"/>
  <c r="F14" i="110"/>
  <c r="F37" i="109"/>
  <c r="F38" i="109"/>
  <c r="F39" i="109"/>
  <c r="F40" i="109"/>
  <c r="F41" i="109"/>
  <c r="F42" i="109"/>
  <c r="F43" i="109"/>
  <c r="F19" i="110"/>
  <c r="F18" i="110"/>
  <c r="F26" i="110"/>
  <c r="F27" i="110"/>
  <c r="F28" i="110"/>
  <c r="F29" i="110"/>
  <c r="G27" i="109"/>
  <c r="G28" i="109"/>
  <c r="G29" i="109"/>
  <c r="G31" i="109"/>
  <c r="G30" i="109"/>
  <c r="G32" i="109"/>
  <c r="G33" i="109"/>
  <c r="G34" i="109"/>
  <c r="G35" i="109"/>
  <c r="G49" i="109"/>
  <c r="G45" i="109"/>
  <c r="G46" i="109"/>
  <c r="G47" i="109"/>
  <c r="G48" i="109"/>
  <c r="G50" i="109"/>
  <c r="G17" i="109"/>
  <c r="G25" i="109"/>
  <c r="G18" i="109"/>
  <c r="G19" i="109"/>
  <c r="G20" i="109"/>
  <c r="G21" i="109"/>
  <c r="G22" i="109"/>
  <c r="G23" i="109"/>
  <c r="G24" i="109"/>
  <c r="G13" i="109"/>
  <c r="G14" i="109"/>
  <c r="G15" i="109"/>
  <c r="G16" i="110"/>
  <c r="G17" i="110"/>
  <c r="G31" i="110"/>
  <c r="G32" i="110"/>
  <c r="G33" i="110"/>
  <c r="G34" i="110"/>
  <c r="G21" i="110"/>
  <c r="G22" i="110"/>
  <c r="G23" i="110"/>
  <c r="G24" i="110"/>
  <c r="G11" i="110"/>
  <c r="G12" i="110"/>
  <c r="G13" i="110"/>
  <c r="G14" i="110"/>
  <c r="G37" i="109"/>
  <c r="G38" i="109"/>
  <c r="G39" i="109"/>
  <c r="G40" i="109"/>
  <c r="G41" i="109"/>
  <c r="G42" i="109"/>
  <c r="G43" i="109"/>
  <c r="G19" i="110"/>
  <c r="G18" i="110"/>
  <c r="G26" i="110"/>
  <c r="G27" i="110"/>
  <c r="G28" i="110"/>
  <c r="G25" i="110"/>
  <c r="G29" i="110"/>
  <c r="H27" i="109"/>
  <c r="H28" i="109"/>
  <c r="H29" i="109"/>
  <c r="H31" i="109"/>
  <c r="H30" i="109"/>
  <c r="H32" i="109"/>
  <c r="H33" i="109"/>
  <c r="H34" i="109"/>
  <c r="H35" i="109"/>
  <c r="H49" i="109"/>
  <c r="H45" i="109"/>
  <c r="H44" i="109"/>
  <c r="H46" i="109"/>
  <c r="H47" i="109"/>
  <c r="H48" i="109"/>
  <c r="H50" i="109"/>
  <c r="H17" i="109"/>
  <c r="H25" i="109"/>
  <c r="H18" i="109"/>
  <c r="H19" i="109"/>
  <c r="H20" i="109"/>
  <c r="H21" i="109"/>
  <c r="H22" i="109"/>
  <c r="H23" i="109"/>
  <c r="H24" i="109"/>
  <c r="H13" i="109"/>
  <c r="H14" i="109"/>
  <c r="H15" i="109"/>
  <c r="H16" i="110"/>
  <c r="H17" i="110"/>
  <c r="H31" i="110"/>
  <c r="H32" i="110"/>
  <c r="H33" i="110"/>
  <c r="H34" i="110"/>
  <c r="H21" i="110"/>
  <c r="H22" i="110"/>
  <c r="H20" i="110"/>
  <c r="H23" i="110"/>
  <c r="H24" i="110"/>
  <c r="H11" i="110"/>
  <c r="H12" i="110"/>
  <c r="H13" i="110"/>
  <c r="H14" i="110"/>
  <c r="H37" i="109"/>
  <c r="H38" i="109"/>
  <c r="H39" i="109"/>
  <c r="H40" i="109"/>
  <c r="H41" i="109"/>
  <c r="H42" i="109"/>
  <c r="H43" i="109"/>
  <c r="H19" i="110"/>
  <c r="H18" i="110"/>
  <c r="H26" i="110"/>
  <c r="H27" i="110"/>
  <c r="H28" i="110"/>
  <c r="H29" i="110"/>
  <c r="J27" i="109"/>
  <c r="J28" i="109"/>
  <c r="J29" i="109"/>
  <c r="J31" i="109"/>
  <c r="J30" i="109"/>
  <c r="J32" i="109"/>
  <c r="J33" i="109"/>
  <c r="J34" i="109"/>
  <c r="J35" i="109"/>
  <c r="J49" i="109"/>
  <c r="J45" i="109"/>
  <c r="J46" i="109"/>
  <c r="J47" i="109"/>
  <c r="J48" i="109"/>
  <c r="J50" i="109"/>
  <c r="J17" i="109"/>
  <c r="J25" i="109"/>
  <c r="J18" i="109"/>
  <c r="J19" i="109"/>
  <c r="J20" i="109"/>
  <c r="J21" i="109"/>
  <c r="J22" i="109"/>
  <c r="J23" i="109"/>
  <c r="J24" i="109"/>
  <c r="J12" i="109"/>
  <c r="J13" i="109"/>
  <c r="J14" i="109"/>
  <c r="J15" i="109"/>
  <c r="J17" i="110"/>
  <c r="J15" i="110"/>
  <c r="J31" i="110"/>
  <c r="J32" i="110"/>
  <c r="J33" i="110"/>
  <c r="J34" i="110"/>
  <c r="J30" i="110"/>
  <c r="J21" i="110"/>
  <c r="J22" i="110"/>
  <c r="J23" i="110"/>
  <c r="J24" i="110"/>
  <c r="J20" i="110"/>
  <c r="J11" i="110"/>
  <c r="J12" i="110"/>
  <c r="J13" i="110"/>
  <c r="J14" i="110"/>
  <c r="J37" i="109"/>
  <c r="J38" i="109"/>
  <c r="J39" i="109"/>
  <c r="J40" i="109"/>
  <c r="J41" i="109"/>
  <c r="J42" i="109"/>
  <c r="J43" i="109"/>
  <c r="J19" i="110"/>
  <c r="J18" i="110"/>
  <c r="J26" i="110"/>
  <c r="J27" i="110"/>
  <c r="J28" i="110"/>
  <c r="J29" i="110"/>
  <c r="K27" i="109"/>
  <c r="K28" i="109"/>
  <c r="K29" i="109"/>
  <c r="K31" i="109"/>
  <c r="K30" i="109"/>
  <c r="K32" i="109"/>
  <c r="K33" i="109"/>
  <c r="K34" i="109"/>
  <c r="K35" i="109"/>
  <c r="K49" i="109"/>
  <c r="K45" i="109"/>
  <c r="K46" i="109"/>
  <c r="K47" i="109"/>
  <c r="K48" i="109"/>
  <c r="K50" i="109"/>
  <c r="K17" i="109"/>
  <c r="K25" i="109"/>
  <c r="K18" i="109"/>
  <c r="K19" i="109"/>
  <c r="K20" i="109"/>
  <c r="K21" i="109"/>
  <c r="K22" i="109"/>
  <c r="K23" i="109"/>
  <c r="K24" i="109"/>
  <c r="K13" i="109"/>
  <c r="K14" i="109"/>
  <c r="K15" i="109"/>
  <c r="K16" i="110"/>
  <c r="K17" i="110"/>
  <c r="K31" i="110"/>
  <c r="K32" i="110"/>
  <c r="K33" i="110"/>
  <c r="K34" i="110"/>
  <c r="K21" i="110"/>
  <c r="K22" i="110"/>
  <c r="K23" i="110"/>
  <c r="K24" i="110"/>
  <c r="K11" i="110"/>
  <c r="K12" i="110"/>
  <c r="K13" i="110"/>
  <c r="K14" i="110"/>
  <c r="K10" i="110"/>
  <c r="K37" i="109"/>
  <c r="K38" i="109"/>
  <c r="K39" i="109"/>
  <c r="K40" i="109"/>
  <c r="K41" i="109"/>
  <c r="K42" i="109"/>
  <c r="K43" i="109"/>
  <c r="K19" i="110"/>
  <c r="K18" i="110"/>
  <c r="K26" i="110"/>
  <c r="K27" i="110"/>
  <c r="K28" i="110"/>
  <c r="K25" i="110"/>
  <c r="K29" i="110"/>
  <c r="L27" i="109"/>
  <c r="L28" i="109"/>
  <c r="L29" i="109"/>
  <c r="L31" i="109"/>
  <c r="L30" i="109"/>
  <c r="L32" i="109"/>
  <c r="L33" i="109"/>
  <c r="L34" i="109"/>
  <c r="L35" i="109"/>
  <c r="L49" i="109"/>
  <c r="L45" i="109"/>
  <c r="L46" i="109"/>
  <c r="L47" i="109"/>
  <c r="L48" i="109"/>
  <c r="L50" i="109"/>
  <c r="L17" i="109"/>
  <c r="L25" i="109"/>
  <c r="L18" i="109"/>
  <c r="L19" i="109"/>
  <c r="L20" i="109"/>
  <c r="L21" i="109"/>
  <c r="L22" i="109"/>
  <c r="L23" i="109"/>
  <c r="L24" i="109"/>
  <c r="L13" i="109"/>
  <c r="L14" i="109"/>
  <c r="L11" i="109"/>
  <c r="L15" i="109"/>
  <c r="L16" i="110"/>
  <c r="L17" i="110"/>
  <c r="L15" i="110"/>
  <c r="L31" i="110"/>
  <c r="L32" i="110"/>
  <c r="L33" i="110"/>
  <c r="L34" i="110"/>
  <c r="L21" i="110"/>
  <c r="L22" i="110"/>
  <c r="L23" i="110"/>
  <c r="L24" i="110"/>
  <c r="L11" i="110"/>
  <c r="L12" i="110"/>
  <c r="L13" i="110"/>
  <c r="L14" i="110"/>
  <c r="L37" i="109"/>
  <c r="L38" i="109"/>
  <c r="L39" i="109"/>
  <c r="L40" i="109"/>
  <c r="L41" i="109"/>
  <c r="L42" i="109"/>
  <c r="L36" i="109"/>
  <c r="L43" i="109"/>
  <c r="L19" i="110"/>
  <c r="L18" i="110"/>
  <c r="L26" i="110"/>
  <c r="L27" i="110"/>
  <c r="L28" i="110"/>
  <c r="L29" i="110"/>
  <c r="M27" i="109"/>
  <c r="M28" i="109"/>
  <c r="M29" i="109"/>
  <c r="M31" i="109"/>
  <c r="M30" i="109"/>
  <c r="M32" i="109"/>
  <c r="M33" i="109"/>
  <c r="M34" i="109"/>
  <c r="M35" i="109"/>
  <c r="M49" i="109"/>
  <c r="M45" i="109"/>
  <c r="M46" i="109"/>
  <c r="M47" i="109"/>
  <c r="M48" i="109"/>
  <c r="M50" i="109"/>
  <c r="M17" i="109"/>
  <c r="M25" i="109"/>
  <c r="M18" i="109"/>
  <c r="M19" i="109"/>
  <c r="M20" i="109"/>
  <c r="M21" i="109"/>
  <c r="M22" i="109"/>
  <c r="M23" i="109"/>
  <c r="M24" i="109"/>
  <c r="M12" i="109"/>
  <c r="M13" i="109"/>
  <c r="M14" i="109"/>
  <c r="M15" i="109"/>
  <c r="M17" i="110"/>
  <c r="M31" i="110"/>
  <c r="M32" i="110"/>
  <c r="M33" i="110"/>
  <c r="M34" i="110"/>
  <c r="M21" i="110"/>
  <c r="M22" i="110"/>
  <c r="M20" i="110"/>
  <c r="M23" i="110"/>
  <c r="M24" i="110"/>
  <c r="M11" i="110"/>
  <c r="M10" i="110"/>
  <c r="M12" i="110"/>
  <c r="M13" i="110"/>
  <c r="M14" i="110"/>
  <c r="M37" i="109"/>
  <c r="M38" i="109"/>
  <c r="M39" i="109"/>
  <c r="M40" i="109"/>
  <c r="M41" i="109"/>
  <c r="M42" i="109"/>
  <c r="M43" i="109"/>
  <c r="M19" i="110"/>
  <c r="M18" i="110"/>
  <c r="M26" i="110"/>
  <c r="M27" i="110"/>
  <c r="M28" i="110"/>
  <c r="M29" i="110"/>
  <c r="N27" i="109"/>
  <c r="N28" i="109"/>
  <c r="N29" i="109"/>
  <c r="N31" i="109"/>
  <c r="N30" i="109"/>
  <c r="N32" i="109"/>
  <c r="N33" i="109"/>
  <c r="N34" i="109"/>
  <c r="N35" i="109"/>
  <c r="N49" i="109"/>
  <c r="N45" i="109"/>
  <c r="N46" i="109"/>
  <c r="N47" i="109"/>
  <c r="N48" i="109"/>
  <c r="N50" i="109"/>
  <c r="N17" i="109"/>
  <c r="N25" i="109"/>
  <c r="N18" i="109"/>
  <c r="N19" i="109"/>
  <c r="N20" i="109"/>
  <c r="N21" i="109"/>
  <c r="N22" i="109"/>
  <c r="N23" i="109"/>
  <c r="N24" i="109"/>
  <c r="N13" i="109"/>
  <c r="N14" i="109"/>
  <c r="N15" i="109"/>
  <c r="N16" i="110"/>
  <c r="N15" i="110"/>
  <c r="N17" i="110"/>
  <c r="N31" i="110"/>
  <c r="N32" i="110"/>
  <c r="N33" i="110"/>
  <c r="N34" i="110"/>
  <c r="N30" i="110"/>
  <c r="N21" i="110"/>
  <c r="N22" i="110"/>
  <c r="N23" i="110"/>
  <c r="N24" i="110"/>
  <c r="N11" i="110"/>
  <c r="N12" i="110"/>
  <c r="N13" i="110"/>
  <c r="N10" i="110"/>
  <c r="N14" i="110"/>
  <c r="N37" i="109"/>
  <c r="N38" i="109"/>
  <c r="N39" i="109"/>
  <c r="N40" i="109"/>
  <c r="N41" i="109"/>
  <c r="N42" i="109"/>
  <c r="N43" i="109"/>
  <c r="N19" i="110"/>
  <c r="N18" i="110"/>
  <c r="N26" i="110"/>
  <c r="N27" i="110"/>
  <c r="N28" i="110"/>
  <c r="N29" i="110"/>
  <c r="D27" i="111"/>
  <c r="D28" i="111"/>
  <c r="D29" i="111"/>
  <c r="D31" i="111"/>
  <c r="D30" i="111"/>
  <c r="D32" i="111"/>
  <c r="D33" i="111"/>
  <c r="D34" i="111"/>
  <c r="D35" i="111"/>
  <c r="D49" i="111"/>
  <c r="D45" i="111"/>
  <c r="D46" i="111"/>
  <c r="D47" i="111"/>
  <c r="D48" i="111"/>
  <c r="D50" i="111"/>
  <c r="D17" i="111"/>
  <c r="D25" i="111"/>
  <c r="D18" i="111"/>
  <c r="D19" i="111"/>
  <c r="D20" i="111"/>
  <c r="D21" i="111"/>
  <c r="D22" i="111"/>
  <c r="D23" i="111"/>
  <c r="D24" i="111"/>
  <c r="D12" i="111"/>
  <c r="D13" i="111"/>
  <c r="D14" i="111"/>
  <c r="D15" i="111"/>
  <c r="D17" i="112"/>
  <c r="D31" i="112"/>
  <c r="D30" i="112"/>
  <c r="D32" i="112"/>
  <c r="D33" i="112"/>
  <c r="D34" i="112"/>
  <c r="D21" i="112"/>
  <c r="D22" i="112"/>
  <c r="D23" i="112"/>
  <c r="D24" i="112"/>
  <c r="D11" i="112"/>
  <c r="D12" i="112"/>
  <c r="D13" i="112"/>
  <c r="D14" i="112"/>
  <c r="D37" i="111"/>
  <c r="D38" i="111"/>
  <c r="D39" i="111"/>
  <c r="D40" i="111"/>
  <c r="D41" i="111"/>
  <c r="D42" i="111"/>
  <c r="D43" i="111"/>
  <c r="D19" i="112"/>
  <c r="D18" i="112"/>
  <c r="D26" i="112"/>
  <c r="D27" i="112"/>
  <c r="D28" i="112"/>
  <c r="D29" i="112"/>
  <c r="E27" i="111"/>
  <c r="E28" i="111"/>
  <c r="E29" i="111"/>
  <c r="E31" i="111"/>
  <c r="E30" i="111"/>
  <c r="E32" i="111"/>
  <c r="E33" i="111"/>
  <c r="E34" i="111"/>
  <c r="E35" i="111"/>
  <c r="E49" i="111"/>
  <c r="E45" i="111"/>
  <c r="E46" i="111"/>
  <c r="E47" i="111"/>
  <c r="E48" i="111"/>
  <c r="E50" i="111"/>
  <c r="E17" i="111"/>
  <c r="E25" i="111"/>
  <c r="E18" i="111"/>
  <c r="E19" i="111"/>
  <c r="E20" i="111"/>
  <c r="E21" i="111"/>
  <c r="E22" i="111"/>
  <c r="E23" i="111"/>
  <c r="E24" i="111"/>
  <c r="E12" i="111"/>
  <c r="E13" i="111"/>
  <c r="E11" i="111"/>
  <c r="E14" i="111"/>
  <c r="E15" i="111"/>
  <c r="E16" i="112"/>
  <c r="E17" i="112"/>
  <c r="E31" i="112"/>
  <c r="E32" i="112"/>
  <c r="E33" i="112"/>
  <c r="E34" i="112"/>
  <c r="E30" i="112"/>
  <c r="E21" i="112"/>
  <c r="E22" i="112"/>
  <c r="E23" i="112"/>
  <c r="E24" i="112"/>
  <c r="E11" i="112"/>
  <c r="E12" i="112"/>
  <c r="E13" i="112"/>
  <c r="E14" i="112"/>
  <c r="E37" i="111"/>
  <c r="E38" i="111"/>
  <c r="E39" i="111"/>
  <c r="E40" i="111"/>
  <c r="E41" i="111"/>
  <c r="E42" i="111"/>
  <c r="E43" i="111"/>
  <c r="E19" i="112"/>
  <c r="E18" i="112"/>
  <c r="E26" i="112"/>
  <c r="E27" i="112"/>
  <c r="E28" i="112"/>
  <c r="E29" i="112"/>
  <c r="G27" i="111"/>
  <c r="G28" i="111"/>
  <c r="G29" i="111"/>
  <c r="G31" i="111"/>
  <c r="G30" i="111"/>
  <c r="G32" i="111"/>
  <c r="G33" i="111"/>
  <c r="G34" i="111"/>
  <c r="G35" i="111"/>
  <c r="G49" i="111"/>
  <c r="G45" i="111"/>
  <c r="G46" i="111"/>
  <c r="G47" i="111"/>
  <c r="G48" i="111"/>
  <c r="G44" i="111"/>
  <c r="G50" i="111"/>
  <c r="G17" i="111"/>
  <c r="G25" i="111"/>
  <c r="G18" i="111"/>
  <c r="G19" i="111"/>
  <c r="G20" i="111"/>
  <c r="G21" i="111"/>
  <c r="G22" i="111"/>
  <c r="G23" i="111"/>
  <c r="G24" i="111"/>
  <c r="G13" i="111"/>
  <c r="G14" i="111"/>
  <c r="G15" i="111"/>
  <c r="G17" i="112"/>
  <c r="G31" i="112"/>
  <c r="G32" i="112"/>
  <c r="G33" i="112"/>
  <c r="G34" i="112"/>
  <c r="G21" i="112"/>
  <c r="G22" i="112"/>
  <c r="G23" i="112"/>
  <c r="G24" i="112"/>
  <c r="G11" i="112"/>
  <c r="G12" i="112"/>
  <c r="G13" i="112"/>
  <c r="G14" i="112"/>
  <c r="G37" i="111"/>
  <c r="G38" i="111"/>
  <c r="G39" i="111"/>
  <c r="G40" i="111"/>
  <c r="G41" i="111"/>
  <c r="G42" i="111"/>
  <c r="G43" i="111"/>
  <c r="G19" i="112"/>
  <c r="G18" i="112"/>
  <c r="G26" i="112"/>
  <c r="G27" i="112"/>
  <c r="G28" i="112"/>
  <c r="G29" i="112"/>
  <c r="H27" i="111"/>
  <c r="H28" i="111"/>
  <c r="H29" i="111"/>
  <c r="H31" i="111"/>
  <c r="H30" i="111"/>
  <c r="H32" i="111"/>
  <c r="H33" i="111"/>
  <c r="H34" i="111"/>
  <c r="H35" i="111"/>
  <c r="H49" i="111"/>
  <c r="H45" i="111"/>
  <c r="H46" i="111"/>
  <c r="H47" i="111"/>
  <c r="H48" i="111"/>
  <c r="H50" i="111"/>
  <c r="H17" i="111"/>
  <c r="H25" i="111"/>
  <c r="H18" i="111"/>
  <c r="H19" i="111"/>
  <c r="H20" i="111"/>
  <c r="H21" i="111"/>
  <c r="H22" i="111"/>
  <c r="H23" i="111"/>
  <c r="H24" i="111"/>
  <c r="H12" i="111"/>
  <c r="H13" i="111"/>
  <c r="H14" i="111"/>
  <c r="H15" i="111"/>
  <c r="H11" i="111"/>
  <c r="H17" i="112"/>
  <c r="H31" i="112"/>
  <c r="H32" i="112"/>
  <c r="H33" i="112"/>
  <c r="H34" i="112"/>
  <c r="H21" i="112"/>
  <c r="H22" i="112"/>
  <c r="H23" i="112"/>
  <c r="H24" i="112"/>
  <c r="H11" i="112"/>
  <c r="H12" i="112"/>
  <c r="H13" i="112"/>
  <c r="H14" i="112"/>
  <c r="H37" i="111"/>
  <c r="H38" i="111"/>
  <c r="H39" i="111"/>
  <c r="H40" i="111"/>
  <c r="H41" i="111"/>
  <c r="H42" i="111"/>
  <c r="H43" i="111"/>
  <c r="H19" i="112"/>
  <c r="H18" i="112"/>
  <c r="H26" i="112"/>
  <c r="H27" i="112"/>
  <c r="H28" i="112"/>
  <c r="H29" i="112"/>
  <c r="I27" i="111"/>
  <c r="I28" i="111"/>
  <c r="I29" i="111"/>
  <c r="I31" i="111"/>
  <c r="I30" i="111"/>
  <c r="I32" i="111"/>
  <c r="I33" i="111"/>
  <c r="I34" i="111"/>
  <c r="I35" i="111"/>
  <c r="I49" i="111"/>
  <c r="I45" i="111"/>
  <c r="I46" i="111"/>
  <c r="I47" i="111"/>
  <c r="I48" i="111"/>
  <c r="I50" i="111"/>
  <c r="I17" i="111"/>
  <c r="I25" i="111"/>
  <c r="I18" i="111"/>
  <c r="I19" i="111"/>
  <c r="I20" i="111"/>
  <c r="I21" i="111"/>
  <c r="I22" i="111"/>
  <c r="I23" i="111"/>
  <c r="I24" i="111"/>
  <c r="I12" i="111"/>
  <c r="I13" i="111"/>
  <c r="I14" i="111"/>
  <c r="I15" i="111"/>
  <c r="I11" i="111"/>
  <c r="I17" i="112"/>
  <c r="I31" i="112"/>
  <c r="I32" i="112"/>
  <c r="I33" i="112"/>
  <c r="I34" i="112"/>
  <c r="I21" i="112"/>
  <c r="I22" i="112"/>
  <c r="I23" i="112"/>
  <c r="I20" i="112"/>
  <c r="I24" i="112"/>
  <c r="I11" i="112"/>
  <c r="I12" i="112"/>
  <c r="I13" i="112"/>
  <c r="I14" i="112"/>
  <c r="I37" i="111"/>
  <c r="I38" i="111"/>
  <c r="I40" i="111"/>
  <c r="I41" i="111"/>
  <c r="I42" i="111"/>
  <c r="I43" i="111"/>
  <c r="I19" i="112"/>
  <c r="I18" i="112"/>
  <c r="I26" i="112"/>
  <c r="I27" i="112"/>
  <c r="I25" i="112"/>
  <c r="I28" i="112"/>
  <c r="I29" i="112"/>
  <c r="J27" i="111"/>
  <c r="J28" i="111"/>
  <c r="J29" i="111"/>
  <c r="J31" i="111"/>
  <c r="J30" i="111"/>
  <c r="J32" i="111"/>
  <c r="J33" i="111"/>
  <c r="J34" i="111"/>
  <c r="J35" i="111"/>
  <c r="J49" i="111"/>
  <c r="J45" i="111"/>
  <c r="J46" i="111"/>
  <c r="J47" i="111"/>
  <c r="J48" i="111"/>
  <c r="J50" i="111"/>
  <c r="J17" i="111"/>
  <c r="J25" i="111"/>
  <c r="J18" i="111"/>
  <c r="J19" i="111"/>
  <c r="J20" i="111"/>
  <c r="J21" i="111"/>
  <c r="J22" i="111"/>
  <c r="J23" i="111"/>
  <c r="J24" i="111"/>
  <c r="J12" i="111"/>
  <c r="J13" i="111"/>
  <c r="J14" i="111"/>
  <c r="J15" i="111"/>
  <c r="J17" i="112"/>
  <c r="J31" i="112"/>
  <c r="J32" i="112"/>
  <c r="J33" i="112"/>
  <c r="J34" i="112"/>
  <c r="J21" i="112"/>
  <c r="J22" i="112"/>
  <c r="J23" i="112"/>
  <c r="J24" i="112"/>
  <c r="J11" i="112"/>
  <c r="J12" i="112"/>
  <c r="J13" i="112"/>
  <c r="J10" i="112"/>
  <c r="J14" i="112"/>
  <c r="J37" i="111"/>
  <c r="J38" i="111"/>
  <c r="J40" i="111"/>
  <c r="J41" i="111"/>
  <c r="J42" i="111"/>
  <c r="J43" i="111"/>
  <c r="J19" i="112"/>
  <c r="J18" i="112"/>
  <c r="J26" i="112"/>
  <c r="J27" i="112"/>
  <c r="J28" i="112"/>
  <c r="J29" i="112"/>
  <c r="K27" i="111"/>
  <c r="K28" i="111"/>
  <c r="K29" i="111"/>
  <c r="K31" i="111"/>
  <c r="K30" i="111"/>
  <c r="K32" i="111"/>
  <c r="K33" i="111"/>
  <c r="K34" i="111"/>
  <c r="K35" i="111"/>
  <c r="K49" i="111"/>
  <c r="K45" i="111"/>
  <c r="K46" i="111"/>
  <c r="K47" i="111"/>
  <c r="K48" i="111"/>
  <c r="K50" i="111"/>
  <c r="K17" i="111"/>
  <c r="K25" i="111"/>
  <c r="K19" i="111"/>
  <c r="K20" i="111"/>
  <c r="K21" i="111"/>
  <c r="K22" i="111"/>
  <c r="K23" i="111"/>
  <c r="K24" i="111"/>
  <c r="K13" i="111"/>
  <c r="K14" i="111"/>
  <c r="K15" i="111"/>
  <c r="K16" i="112"/>
  <c r="K17" i="112"/>
  <c r="K15" i="112"/>
  <c r="K31" i="112"/>
  <c r="K32" i="112"/>
  <c r="K33" i="112"/>
  <c r="K34" i="112"/>
  <c r="K21" i="112"/>
  <c r="K22" i="112"/>
  <c r="K23" i="112"/>
  <c r="K24" i="112"/>
  <c r="K11" i="112"/>
  <c r="K12" i="112"/>
  <c r="K13" i="112"/>
  <c r="K14" i="112"/>
  <c r="K37" i="111"/>
  <c r="K38" i="111"/>
  <c r="K40" i="111"/>
  <c r="K41" i="111"/>
  <c r="K42" i="111"/>
  <c r="K43" i="111"/>
  <c r="K19" i="112"/>
  <c r="K18" i="112"/>
  <c r="K26" i="112"/>
  <c r="K27" i="112"/>
  <c r="K28" i="112"/>
  <c r="K29" i="112"/>
  <c r="L27" i="111"/>
  <c r="L28" i="111"/>
  <c r="L29" i="111"/>
  <c r="L31" i="111"/>
  <c r="L30" i="111"/>
  <c r="L32" i="111"/>
  <c r="L33" i="111"/>
  <c r="L34" i="111"/>
  <c r="L35" i="111"/>
  <c r="L49" i="111"/>
  <c r="L45" i="111"/>
  <c r="L46" i="111"/>
  <c r="L47" i="111"/>
  <c r="L48" i="111"/>
  <c r="L50" i="111"/>
  <c r="L17" i="111"/>
  <c r="L25" i="111"/>
  <c r="L19" i="111"/>
  <c r="L20" i="111"/>
  <c r="L21" i="111"/>
  <c r="L22" i="111"/>
  <c r="L23" i="111"/>
  <c r="L24" i="111"/>
  <c r="L13" i="111"/>
  <c r="L14" i="111"/>
  <c r="L15" i="111"/>
  <c r="L16" i="112"/>
  <c r="L17" i="112"/>
  <c r="L15" i="112"/>
  <c r="L31" i="112"/>
  <c r="L32" i="112"/>
  <c r="L33" i="112"/>
  <c r="L34" i="112"/>
  <c r="L21" i="112"/>
  <c r="L22" i="112"/>
  <c r="L23" i="112"/>
  <c r="L24" i="112"/>
  <c r="L11" i="112"/>
  <c r="L12" i="112"/>
  <c r="L10" i="112"/>
  <c r="L13" i="112"/>
  <c r="L14" i="112"/>
  <c r="L37" i="111"/>
  <c r="L38" i="111"/>
  <c r="L40" i="111"/>
  <c r="L41" i="111"/>
  <c r="L42" i="111"/>
  <c r="L43" i="111"/>
  <c r="L19" i="112"/>
  <c r="L18" i="112"/>
  <c r="L26" i="112"/>
  <c r="L27" i="112"/>
  <c r="L28" i="112"/>
  <c r="L29" i="112"/>
  <c r="L25" i="112"/>
  <c r="M27" i="111"/>
  <c r="M28" i="111"/>
  <c r="M29" i="111"/>
  <c r="M31" i="111"/>
  <c r="M30" i="111"/>
  <c r="M32" i="111"/>
  <c r="M33" i="111"/>
  <c r="M34" i="111"/>
  <c r="M35" i="111"/>
  <c r="M49" i="111"/>
  <c r="M45" i="111"/>
  <c r="M46" i="111"/>
  <c r="M47" i="111"/>
  <c r="M48" i="111"/>
  <c r="M50" i="111"/>
  <c r="M17" i="111"/>
  <c r="M25" i="111"/>
  <c r="M18" i="111"/>
  <c r="M19" i="111"/>
  <c r="M20" i="111"/>
  <c r="M21" i="111"/>
  <c r="M22" i="111"/>
  <c r="M23" i="111"/>
  <c r="M24" i="111"/>
  <c r="M12" i="111"/>
  <c r="M13" i="111"/>
  <c r="M14" i="111"/>
  <c r="M15" i="111"/>
  <c r="M17" i="112"/>
  <c r="M31" i="112"/>
  <c r="M32" i="112"/>
  <c r="M33" i="112"/>
  <c r="M34" i="112"/>
  <c r="M21" i="112"/>
  <c r="M22" i="112"/>
  <c r="M23" i="112"/>
  <c r="M24" i="112"/>
  <c r="M20" i="112"/>
  <c r="M11" i="112"/>
  <c r="M12" i="112"/>
  <c r="M13" i="112"/>
  <c r="M14" i="112"/>
  <c r="M37" i="111"/>
  <c r="M38" i="111"/>
  <c r="M40" i="111"/>
  <c r="M41" i="111"/>
  <c r="M42" i="111"/>
  <c r="M43" i="111"/>
  <c r="M19" i="112"/>
  <c r="M18" i="112"/>
  <c r="M26" i="112"/>
  <c r="M27" i="112"/>
  <c r="M28" i="112"/>
  <c r="M29" i="112"/>
  <c r="N27" i="111"/>
  <c r="N28" i="111"/>
  <c r="N29" i="111"/>
  <c r="N31" i="111"/>
  <c r="N30" i="111"/>
  <c r="N32" i="111"/>
  <c r="N33" i="111"/>
  <c r="N34" i="111"/>
  <c r="N35" i="111"/>
  <c r="N49" i="111"/>
  <c r="N45" i="111"/>
  <c r="N46" i="111"/>
  <c r="N47" i="111"/>
  <c r="N48" i="111"/>
  <c r="N50" i="111"/>
  <c r="N17" i="111"/>
  <c r="N25" i="111"/>
  <c r="N18" i="111"/>
  <c r="N19" i="111"/>
  <c r="N20" i="111"/>
  <c r="N21" i="111"/>
  <c r="N22" i="111"/>
  <c r="N23" i="111"/>
  <c r="N24" i="111"/>
  <c r="N12" i="111"/>
  <c r="N13" i="111"/>
  <c r="N14" i="111"/>
  <c r="N15" i="111"/>
  <c r="N17" i="112"/>
  <c r="N31" i="112"/>
  <c r="N32" i="112"/>
  <c r="N33" i="112"/>
  <c r="N34" i="112"/>
  <c r="N30" i="112"/>
  <c r="N21" i="112"/>
  <c r="N22" i="112"/>
  <c r="N23" i="112"/>
  <c r="N20" i="112"/>
  <c r="N24" i="112"/>
  <c r="N11" i="112"/>
  <c r="N12" i="112"/>
  <c r="N13" i="112"/>
  <c r="N14" i="112"/>
  <c r="N37" i="111"/>
  <c r="N38" i="111"/>
  <c r="N40" i="111"/>
  <c r="N41" i="111"/>
  <c r="N42" i="111"/>
  <c r="N43" i="111"/>
  <c r="N19" i="112"/>
  <c r="N18" i="112"/>
  <c r="N26" i="112"/>
  <c r="N27" i="112"/>
  <c r="N25" i="112"/>
  <c r="N28" i="112"/>
  <c r="N29" i="112"/>
  <c r="D27" i="97"/>
  <c r="D28" i="97"/>
  <c r="D29" i="97"/>
  <c r="D31" i="97"/>
  <c r="D30" i="97"/>
  <c r="D32" i="97"/>
  <c r="D33" i="97"/>
  <c r="D34" i="97"/>
  <c r="D35" i="97"/>
  <c r="D49" i="97"/>
  <c r="D45" i="97"/>
  <c r="D46" i="97"/>
  <c r="D47" i="97"/>
  <c r="D48" i="97"/>
  <c r="D50" i="97"/>
  <c r="D17" i="97"/>
  <c r="D25" i="97"/>
  <c r="D18" i="97"/>
  <c r="D19" i="97"/>
  <c r="D20" i="97"/>
  <c r="D21" i="97"/>
  <c r="D22" i="97"/>
  <c r="D23" i="97"/>
  <c r="D24" i="97"/>
  <c r="D12" i="97"/>
  <c r="D13" i="97"/>
  <c r="D14" i="97"/>
  <c r="D15" i="97"/>
  <c r="D17" i="98"/>
  <c r="D31" i="98"/>
  <c r="D32" i="98"/>
  <c r="D33" i="98"/>
  <c r="D34" i="98"/>
  <c r="D21" i="98"/>
  <c r="D22" i="98"/>
  <c r="D23" i="98"/>
  <c r="D24" i="98"/>
  <c r="D11" i="98"/>
  <c r="D12" i="98"/>
  <c r="D13" i="98"/>
  <c r="D14" i="98"/>
  <c r="D37" i="97"/>
  <c r="D38" i="97"/>
  <c r="D39" i="97"/>
  <c r="D40" i="97"/>
  <c r="D41" i="97"/>
  <c r="D42" i="97"/>
  <c r="D43" i="97"/>
  <c r="D36" i="97"/>
  <c r="D19" i="98"/>
  <c r="D18" i="98"/>
  <c r="D26" i="98"/>
  <c r="D27" i="98"/>
  <c r="D28" i="98"/>
  <c r="D29" i="98"/>
  <c r="F27" i="97"/>
  <c r="F28" i="97"/>
  <c r="F29" i="97"/>
  <c r="F31" i="97"/>
  <c r="F30" i="97"/>
  <c r="F32" i="97"/>
  <c r="F33" i="97"/>
  <c r="F34" i="97"/>
  <c r="F35" i="97"/>
  <c r="F49" i="97"/>
  <c r="F45" i="97"/>
  <c r="F46" i="97"/>
  <c r="F47" i="97"/>
  <c r="F48" i="97"/>
  <c r="F50" i="97"/>
  <c r="F17" i="97"/>
  <c r="F25" i="97"/>
  <c r="F18" i="97"/>
  <c r="F19" i="97"/>
  <c r="F20" i="97"/>
  <c r="F21" i="97"/>
  <c r="F22" i="97"/>
  <c r="F23" i="97"/>
  <c r="F24" i="97"/>
  <c r="F12" i="97"/>
  <c r="F13" i="97"/>
  <c r="F14" i="97"/>
  <c r="F15" i="97"/>
  <c r="F16" i="98"/>
  <c r="F17" i="98"/>
  <c r="F15" i="98"/>
  <c r="F31" i="98"/>
  <c r="F32" i="98"/>
  <c r="F33" i="98"/>
  <c r="F34" i="98"/>
  <c r="F21" i="98"/>
  <c r="F22" i="98"/>
  <c r="F23" i="98"/>
  <c r="F24" i="98"/>
  <c r="F11" i="98"/>
  <c r="F12" i="98"/>
  <c r="F13" i="98"/>
  <c r="F14" i="98"/>
  <c r="F37" i="97"/>
  <c r="F38" i="97"/>
  <c r="F39" i="97"/>
  <c r="F40" i="97"/>
  <c r="F41" i="97"/>
  <c r="F42" i="97"/>
  <c r="F43" i="97"/>
  <c r="F19" i="98"/>
  <c r="F18" i="98"/>
  <c r="F26" i="98"/>
  <c r="F27" i="98"/>
  <c r="F28" i="98"/>
  <c r="F29" i="98"/>
  <c r="G27" i="97"/>
  <c r="G28" i="97"/>
  <c r="G29" i="97"/>
  <c r="G31" i="97"/>
  <c r="G30" i="97"/>
  <c r="G32" i="97"/>
  <c r="G33" i="97"/>
  <c r="G34" i="97"/>
  <c r="G35" i="97"/>
  <c r="G49" i="97"/>
  <c r="G44" i="97"/>
  <c r="G45" i="97"/>
  <c r="G46" i="97"/>
  <c r="G47" i="97"/>
  <c r="G48" i="97"/>
  <c r="G50" i="97"/>
  <c r="G17" i="97"/>
  <c r="G25" i="97"/>
  <c r="G18" i="97"/>
  <c r="G19" i="97"/>
  <c r="G20" i="97"/>
  <c r="G21" i="97"/>
  <c r="G22" i="97"/>
  <c r="G23" i="97"/>
  <c r="G24" i="97"/>
  <c r="G13" i="97"/>
  <c r="G14" i="97"/>
  <c r="G15" i="97"/>
  <c r="G17" i="98"/>
  <c r="G31" i="98"/>
  <c r="G32" i="98"/>
  <c r="G33" i="98"/>
  <c r="G34" i="98"/>
  <c r="G30" i="98"/>
  <c r="G21" i="98"/>
  <c r="G22" i="98"/>
  <c r="G23" i="98"/>
  <c r="G20" i="98"/>
  <c r="G24" i="98"/>
  <c r="G11" i="98"/>
  <c r="G12" i="98"/>
  <c r="G13" i="98"/>
  <c r="G14" i="98"/>
  <c r="G37" i="97"/>
  <c r="G38" i="97"/>
  <c r="G39" i="97"/>
  <c r="G40" i="97"/>
  <c r="G41" i="97"/>
  <c r="G42" i="97"/>
  <c r="G43" i="97"/>
  <c r="G19" i="98"/>
  <c r="G18" i="98"/>
  <c r="G26" i="98"/>
  <c r="G27" i="98"/>
  <c r="G28" i="98"/>
  <c r="G29" i="98"/>
  <c r="H27" i="97"/>
  <c r="H28" i="97"/>
  <c r="H29" i="97"/>
  <c r="H31" i="97"/>
  <c r="H30" i="97"/>
  <c r="H32" i="97"/>
  <c r="H33" i="97"/>
  <c r="H34" i="97"/>
  <c r="H35" i="97"/>
  <c r="H49" i="97"/>
  <c r="H45" i="97"/>
  <c r="H46" i="97"/>
  <c r="H47" i="97"/>
  <c r="H48" i="97"/>
  <c r="H50" i="97"/>
  <c r="H17" i="97"/>
  <c r="H25" i="97"/>
  <c r="H18" i="97"/>
  <c r="H19" i="97"/>
  <c r="H20" i="97"/>
  <c r="H21" i="97"/>
  <c r="H22" i="97"/>
  <c r="H23" i="97"/>
  <c r="H24" i="97"/>
  <c r="H12" i="97"/>
  <c r="H13" i="97"/>
  <c r="H14" i="97"/>
  <c r="H15" i="97"/>
  <c r="H11" i="97"/>
  <c r="H17" i="98"/>
  <c r="H31" i="98"/>
  <c r="H32" i="98"/>
  <c r="H33" i="98"/>
  <c r="H34" i="98"/>
  <c r="H21" i="98"/>
  <c r="H22" i="98"/>
  <c r="H23" i="98"/>
  <c r="H24" i="98"/>
  <c r="H11" i="98"/>
  <c r="H12" i="98"/>
  <c r="H13" i="98"/>
  <c r="H14" i="98"/>
  <c r="H37" i="97"/>
  <c r="H38" i="97"/>
  <c r="H36" i="97"/>
  <c r="H39" i="97"/>
  <c r="H40" i="97"/>
  <c r="H41" i="97"/>
  <c r="H42" i="97"/>
  <c r="H43" i="97"/>
  <c r="H19" i="98"/>
  <c r="H18" i="98"/>
  <c r="H26" i="98"/>
  <c r="H27" i="98"/>
  <c r="H28" i="98"/>
  <c r="H29" i="98"/>
  <c r="J27" i="97"/>
  <c r="J28" i="97"/>
  <c r="J29" i="97"/>
  <c r="J31" i="97"/>
  <c r="J30" i="97"/>
  <c r="J32" i="97"/>
  <c r="J33" i="97"/>
  <c r="J34" i="97"/>
  <c r="J35" i="97"/>
  <c r="J49" i="97"/>
  <c r="J45" i="97"/>
  <c r="J46" i="97"/>
  <c r="J47" i="97"/>
  <c r="J44" i="97"/>
  <c r="J48" i="97"/>
  <c r="J50" i="97"/>
  <c r="J17" i="97"/>
  <c r="J25" i="97"/>
  <c r="J18" i="97"/>
  <c r="J19" i="97"/>
  <c r="J20" i="97"/>
  <c r="J21" i="97"/>
  <c r="J22" i="97"/>
  <c r="J23" i="97"/>
  <c r="J24" i="97"/>
  <c r="J13" i="97"/>
  <c r="J11" i="97"/>
  <c r="J14" i="97"/>
  <c r="J15" i="97"/>
  <c r="J16" i="98"/>
  <c r="J17" i="98"/>
  <c r="J31" i="98"/>
  <c r="J32" i="98"/>
  <c r="J30" i="98"/>
  <c r="J33" i="98"/>
  <c r="J34" i="98"/>
  <c r="J21" i="98"/>
  <c r="J22" i="98"/>
  <c r="J23" i="98"/>
  <c r="J24" i="98"/>
  <c r="J11" i="98"/>
  <c r="J12" i="98"/>
  <c r="J13" i="98"/>
  <c r="J14" i="98"/>
  <c r="J37" i="97"/>
  <c r="J38" i="97"/>
  <c r="J39" i="97"/>
  <c r="J40" i="97"/>
  <c r="J41" i="97"/>
  <c r="J42" i="97"/>
  <c r="J43" i="97"/>
  <c r="J19" i="98"/>
  <c r="J18" i="98"/>
  <c r="J26" i="98"/>
  <c r="J27" i="98"/>
  <c r="J28" i="98"/>
  <c r="J29" i="98"/>
  <c r="K27" i="97"/>
  <c r="K28" i="97"/>
  <c r="K29" i="97"/>
  <c r="K31" i="97"/>
  <c r="K30" i="97"/>
  <c r="K32" i="97"/>
  <c r="K33" i="97"/>
  <c r="K34" i="97"/>
  <c r="K35" i="97"/>
  <c r="K49" i="97"/>
  <c r="K45" i="97"/>
  <c r="K46" i="97"/>
  <c r="K47" i="97"/>
  <c r="K48" i="97"/>
  <c r="K50" i="97"/>
  <c r="K17" i="97"/>
  <c r="K25" i="97"/>
  <c r="K18" i="97"/>
  <c r="K19" i="97"/>
  <c r="K20" i="97"/>
  <c r="K21" i="97"/>
  <c r="K22" i="97"/>
  <c r="K23" i="97"/>
  <c r="K24" i="97"/>
  <c r="K13" i="97"/>
  <c r="K14" i="97"/>
  <c r="K15" i="97"/>
  <c r="K16" i="98"/>
  <c r="K17" i="98"/>
  <c r="K15" i="98"/>
  <c r="K31" i="98"/>
  <c r="K32" i="98"/>
  <c r="K33" i="98"/>
  <c r="K34" i="98"/>
  <c r="K21" i="98"/>
  <c r="K22" i="98"/>
  <c r="K23" i="98"/>
  <c r="K24" i="98"/>
  <c r="K11" i="98"/>
  <c r="K10" i="98"/>
  <c r="K12" i="98"/>
  <c r="K13" i="98"/>
  <c r="K14" i="98"/>
  <c r="K37" i="97"/>
  <c r="K38" i="97"/>
  <c r="K39" i="97"/>
  <c r="K40" i="97"/>
  <c r="K41" i="97"/>
  <c r="K42" i="97"/>
  <c r="K43" i="97"/>
  <c r="K19" i="98"/>
  <c r="K18" i="98"/>
  <c r="K26" i="98"/>
  <c r="K27" i="98"/>
  <c r="K28" i="98"/>
  <c r="K29" i="98"/>
  <c r="L27" i="97"/>
  <c r="L28" i="97"/>
  <c r="L29" i="97"/>
  <c r="L31" i="97"/>
  <c r="L30" i="97"/>
  <c r="L32" i="97"/>
  <c r="L33" i="97"/>
  <c r="L34" i="97"/>
  <c r="L35" i="97"/>
  <c r="L49" i="97"/>
  <c r="L45" i="97"/>
  <c r="L46" i="97"/>
  <c r="L47" i="97"/>
  <c r="L44" i="97"/>
  <c r="L48" i="97"/>
  <c r="L50" i="97"/>
  <c r="L17" i="97"/>
  <c r="L25" i="97"/>
  <c r="L18" i="97"/>
  <c r="L19" i="97"/>
  <c r="L20" i="97"/>
  <c r="L21" i="97"/>
  <c r="L22" i="97"/>
  <c r="L23" i="97"/>
  <c r="L24" i="97"/>
  <c r="L12" i="97"/>
  <c r="L13" i="97"/>
  <c r="L14" i="97"/>
  <c r="L15" i="97"/>
  <c r="L16" i="98"/>
  <c r="L17" i="98"/>
  <c r="L31" i="98"/>
  <c r="L32" i="98"/>
  <c r="L33" i="98"/>
  <c r="L34" i="98"/>
  <c r="L30" i="98"/>
  <c r="L21" i="98"/>
  <c r="L22" i="98"/>
  <c r="L23" i="98"/>
  <c r="L24" i="98"/>
  <c r="L11" i="98"/>
  <c r="L12" i="98"/>
  <c r="L13" i="98"/>
  <c r="L14" i="98"/>
  <c r="L37" i="97"/>
  <c r="L38" i="97"/>
  <c r="L39" i="97"/>
  <c r="L40" i="97"/>
  <c r="L41" i="97"/>
  <c r="L42" i="97"/>
  <c r="L43" i="97"/>
  <c r="L19" i="98"/>
  <c r="L18" i="98"/>
  <c r="L26" i="98"/>
  <c r="L27" i="98"/>
  <c r="L28" i="98"/>
  <c r="L29" i="98"/>
  <c r="M27" i="97"/>
  <c r="M28" i="97"/>
  <c r="M29" i="97"/>
  <c r="M31" i="97"/>
  <c r="M30" i="97"/>
  <c r="M32" i="97"/>
  <c r="M33" i="97"/>
  <c r="M34" i="97"/>
  <c r="M35" i="97"/>
  <c r="M49" i="97"/>
  <c r="M45" i="97"/>
  <c r="M46" i="97"/>
  <c r="M47" i="97"/>
  <c r="M48" i="97"/>
  <c r="M50" i="97"/>
  <c r="M17" i="97"/>
  <c r="M25" i="97"/>
  <c r="M18" i="97"/>
  <c r="M19" i="97"/>
  <c r="M20" i="97"/>
  <c r="M21" i="97"/>
  <c r="M22" i="97"/>
  <c r="M23" i="97"/>
  <c r="M24" i="97"/>
  <c r="M13" i="97"/>
  <c r="M14" i="97"/>
  <c r="M15" i="97"/>
  <c r="M11" i="97"/>
  <c r="M16" i="98"/>
  <c r="M17" i="98"/>
  <c r="M15" i="98"/>
  <c r="M31" i="98"/>
  <c r="M30" i="98"/>
  <c r="M32" i="98"/>
  <c r="M33" i="98"/>
  <c r="M34" i="98"/>
  <c r="M21" i="98"/>
  <c r="M22" i="98"/>
  <c r="M23" i="98"/>
  <c r="M24" i="98"/>
  <c r="M11" i="98"/>
  <c r="M12" i="98"/>
  <c r="M13" i="98"/>
  <c r="M14" i="98"/>
  <c r="M37" i="97"/>
  <c r="M38" i="97"/>
  <c r="M39" i="97"/>
  <c r="M40" i="97"/>
  <c r="M41" i="97"/>
  <c r="M42" i="97"/>
  <c r="M43" i="97"/>
  <c r="M19" i="98"/>
  <c r="M18" i="98"/>
  <c r="M26" i="98"/>
  <c r="M27" i="98"/>
  <c r="M28" i="98"/>
  <c r="M25" i="98"/>
  <c r="M29" i="98"/>
  <c r="N27" i="97"/>
  <c r="N28" i="97"/>
  <c r="N29" i="97"/>
  <c r="N31" i="97"/>
  <c r="N30" i="97"/>
  <c r="N32" i="97"/>
  <c r="N33" i="97"/>
  <c r="N34" i="97"/>
  <c r="N35" i="97"/>
  <c r="N49" i="97"/>
  <c r="N45" i="97"/>
  <c r="N46" i="97"/>
  <c r="N47" i="97"/>
  <c r="N48" i="97"/>
  <c r="N50" i="97"/>
  <c r="N17" i="97"/>
  <c r="N25" i="97"/>
  <c r="N18" i="97"/>
  <c r="N19" i="97"/>
  <c r="N20" i="97"/>
  <c r="N21" i="97"/>
  <c r="N22" i="97"/>
  <c r="N23" i="97"/>
  <c r="N24" i="97"/>
  <c r="N12" i="97"/>
  <c r="N13" i="97"/>
  <c r="N14" i="97"/>
  <c r="N15" i="97"/>
  <c r="N17" i="98"/>
  <c r="N15" i="98"/>
  <c r="N31" i="98"/>
  <c r="N32" i="98"/>
  <c r="N33" i="98"/>
  <c r="N34" i="98"/>
  <c r="N21" i="98"/>
  <c r="N22" i="98"/>
  <c r="N23" i="98"/>
  <c r="N24" i="98"/>
  <c r="N11" i="98"/>
  <c r="N12" i="98"/>
  <c r="N13" i="98"/>
  <c r="N14" i="98"/>
  <c r="N37" i="97"/>
  <c r="N38" i="97"/>
  <c r="N39" i="97"/>
  <c r="N40" i="97"/>
  <c r="N41" i="97"/>
  <c r="N42" i="97"/>
  <c r="N43" i="97"/>
  <c r="N19" i="98"/>
  <c r="N18" i="98"/>
  <c r="N26" i="98"/>
  <c r="N27" i="98"/>
  <c r="N28" i="98"/>
  <c r="N29" i="98"/>
  <c r="D27" i="99"/>
  <c r="D28" i="99"/>
  <c r="D29" i="99"/>
  <c r="D31" i="99"/>
  <c r="D30" i="99"/>
  <c r="D32" i="99"/>
  <c r="D33" i="99"/>
  <c r="D34" i="99"/>
  <c r="D35" i="99"/>
  <c r="D49" i="99"/>
  <c r="D45" i="99"/>
  <c r="D46" i="99"/>
  <c r="D47" i="99"/>
  <c r="D48" i="99"/>
  <c r="D50" i="99"/>
  <c r="D17" i="99"/>
  <c r="D25" i="99"/>
  <c r="D18" i="99"/>
  <c r="D19" i="99"/>
  <c r="D20" i="99"/>
  <c r="D21" i="99"/>
  <c r="D22" i="99"/>
  <c r="D23" i="99"/>
  <c r="D24" i="99"/>
  <c r="D13" i="99"/>
  <c r="D14" i="99"/>
  <c r="D15" i="99"/>
  <c r="D16" i="100"/>
  <c r="D17" i="100"/>
  <c r="D31" i="100"/>
  <c r="D32" i="100"/>
  <c r="D33" i="100"/>
  <c r="D34" i="100"/>
  <c r="D21" i="100"/>
  <c r="D22" i="100"/>
  <c r="D20" i="100"/>
  <c r="D23" i="100"/>
  <c r="D24" i="100"/>
  <c r="D11" i="100"/>
  <c r="D12" i="100"/>
  <c r="D13" i="100"/>
  <c r="D14" i="100"/>
  <c r="D37" i="99"/>
  <c r="D38" i="99"/>
  <c r="D39" i="99"/>
  <c r="D40" i="99"/>
  <c r="D41" i="99"/>
  <c r="D42" i="99"/>
  <c r="D43" i="99"/>
  <c r="D19" i="100"/>
  <c r="D18" i="100"/>
  <c r="D26" i="100"/>
  <c r="D27" i="100"/>
  <c r="D28" i="100"/>
  <c r="D29" i="100"/>
  <c r="E27" i="99"/>
  <c r="E28" i="99"/>
  <c r="E29" i="99"/>
  <c r="E31" i="99"/>
  <c r="E30" i="99"/>
  <c r="E32" i="99"/>
  <c r="E33" i="99"/>
  <c r="E34" i="99"/>
  <c r="E35" i="99"/>
  <c r="E49" i="99"/>
  <c r="E45" i="99"/>
  <c r="E46" i="99"/>
  <c r="E47" i="99"/>
  <c r="E48" i="99"/>
  <c r="E50" i="99"/>
  <c r="E17" i="99"/>
  <c r="E25" i="99"/>
  <c r="E18" i="99"/>
  <c r="E19" i="99"/>
  <c r="E20" i="99"/>
  <c r="E21" i="99"/>
  <c r="E22" i="99"/>
  <c r="E23" i="99"/>
  <c r="E24" i="99"/>
  <c r="E12" i="99"/>
  <c r="E13" i="99"/>
  <c r="E14" i="99"/>
  <c r="E15" i="99"/>
  <c r="E16" i="100"/>
  <c r="E17" i="100"/>
  <c r="E31" i="100"/>
  <c r="E32" i="100"/>
  <c r="E33" i="100"/>
  <c r="E34" i="100"/>
  <c r="E21" i="100"/>
  <c r="E22" i="100"/>
  <c r="E23" i="100"/>
  <c r="E24" i="100"/>
  <c r="E11" i="100"/>
  <c r="E12" i="100"/>
  <c r="E10" i="100"/>
  <c r="E13" i="100"/>
  <c r="E14" i="100"/>
  <c r="E37" i="99"/>
  <c r="E38" i="99"/>
  <c r="E39" i="99"/>
  <c r="E40" i="99"/>
  <c r="E41" i="99"/>
  <c r="E42" i="99"/>
  <c r="E43" i="99"/>
  <c r="E19" i="100"/>
  <c r="E18" i="100"/>
  <c r="E26" i="100"/>
  <c r="E27" i="100"/>
  <c r="E28" i="100"/>
  <c r="E29" i="100"/>
  <c r="G27" i="99"/>
  <c r="G28" i="99"/>
  <c r="G29" i="99"/>
  <c r="G31" i="99"/>
  <c r="G30" i="99"/>
  <c r="G32" i="99"/>
  <c r="G33" i="99"/>
  <c r="G34" i="99"/>
  <c r="G35" i="99"/>
  <c r="G49" i="99"/>
  <c r="G45" i="99"/>
  <c r="G46" i="99"/>
  <c r="G47" i="99"/>
  <c r="G48" i="99"/>
  <c r="G50" i="99"/>
  <c r="G17" i="99"/>
  <c r="G25" i="99"/>
  <c r="G18" i="99"/>
  <c r="G19" i="99"/>
  <c r="G20" i="99"/>
  <c r="G21" i="99"/>
  <c r="G22" i="99"/>
  <c r="G23" i="99"/>
  <c r="G24" i="99"/>
  <c r="G13" i="99"/>
  <c r="G14" i="99"/>
  <c r="G15" i="99"/>
  <c r="G16" i="100"/>
  <c r="G17" i="100"/>
  <c r="G15" i="100"/>
  <c r="G31" i="100"/>
  <c r="G32" i="100"/>
  <c r="G33" i="100"/>
  <c r="G34" i="100"/>
  <c r="G21" i="100"/>
  <c r="G22" i="100"/>
  <c r="G20" i="100"/>
  <c r="G23" i="100"/>
  <c r="G24" i="100"/>
  <c r="G11" i="100"/>
  <c r="G12" i="100"/>
  <c r="G13" i="100"/>
  <c r="G14" i="100"/>
  <c r="G37" i="99"/>
  <c r="G38" i="99"/>
  <c r="G39" i="99"/>
  <c r="G40" i="99"/>
  <c r="G41" i="99"/>
  <c r="G42" i="99"/>
  <c r="G43" i="99"/>
  <c r="G19" i="100"/>
  <c r="G18" i="100"/>
  <c r="G26" i="100"/>
  <c r="G27" i="100"/>
  <c r="G28" i="100"/>
  <c r="G29" i="100"/>
  <c r="H27" i="99"/>
  <c r="H28" i="99"/>
  <c r="H29" i="99"/>
  <c r="H31" i="99"/>
  <c r="H30" i="99"/>
  <c r="H32" i="99"/>
  <c r="H33" i="99"/>
  <c r="H34" i="99"/>
  <c r="H35" i="99"/>
  <c r="H49" i="99"/>
  <c r="H45" i="99"/>
  <c r="H46" i="99"/>
  <c r="H47" i="99"/>
  <c r="H48" i="99"/>
  <c r="H50" i="99"/>
  <c r="H17" i="99"/>
  <c r="H25" i="99"/>
  <c r="H18" i="99"/>
  <c r="H19" i="99"/>
  <c r="H20" i="99"/>
  <c r="H21" i="99"/>
  <c r="H22" i="99"/>
  <c r="H23" i="99"/>
  <c r="H24" i="99"/>
  <c r="H13" i="99"/>
  <c r="H14" i="99"/>
  <c r="H15" i="99"/>
  <c r="H16" i="100"/>
  <c r="H17" i="100"/>
  <c r="H15" i="100"/>
  <c r="H31" i="100"/>
  <c r="H32" i="100"/>
  <c r="H33" i="100"/>
  <c r="H34" i="100"/>
  <c r="H21" i="100"/>
  <c r="H22" i="100"/>
  <c r="H23" i="100"/>
  <c r="H24" i="100"/>
  <c r="H11" i="100"/>
  <c r="H12" i="100"/>
  <c r="H13" i="100"/>
  <c r="H14" i="100"/>
  <c r="H37" i="99"/>
  <c r="H38" i="99"/>
  <c r="H39" i="99"/>
  <c r="H40" i="99"/>
  <c r="H41" i="99"/>
  <c r="H42" i="99"/>
  <c r="H43" i="99"/>
  <c r="H19" i="100"/>
  <c r="H18" i="100"/>
  <c r="H26" i="100"/>
  <c r="H27" i="100"/>
  <c r="H25" i="100"/>
  <c r="H28" i="100"/>
  <c r="H29" i="100"/>
  <c r="I27" i="99"/>
  <c r="I28" i="99"/>
  <c r="I29" i="99"/>
  <c r="I31" i="99"/>
  <c r="I30" i="99"/>
  <c r="I32" i="99"/>
  <c r="I33" i="99"/>
  <c r="I34" i="99"/>
  <c r="I35" i="99"/>
  <c r="I49" i="99"/>
  <c r="I45" i="99"/>
  <c r="I46" i="99"/>
  <c r="I47" i="99"/>
  <c r="I48" i="99"/>
  <c r="I50" i="99"/>
  <c r="I17" i="99"/>
  <c r="I25" i="99"/>
  <c r="I19" i="99"/>
  <c r="I20" i="99"/>
  <c r="I21" i="99"/>
  <c r="I22" i="99"/>
  <c r="I23" i="99"/>
  <c r="I24" i="99"/>
  <c r="I13" i="99"/>
  <c r="I14" i="99"/>
  <c r="I15" i="99"/>
  <c r="I16" i="100"/>
  <c r="I17" i="100"/>
  <c r="I15" i="100"/>
  <c r="I31" i="100"/>
  <c r="I32" i="100"/>
  <c r="I33" i="100"/>
  <c r="I34" i="100"/>
  <c r="I21" i="100"/>
  <c r="I22" i="100"/>
  <c r="I23" i="100"/>
  <c r="I24" i="100"/>
  <c r="I20" i="100"/>
  <c r="I11" i="100"/>
  <c r="I12" i="100"/>
  <c r="I13" i="100"/>
  <c r="I14" i="100"/>
  <c r="I37" i="99"/>
  <c r="I38" i="99"/>
  <c r="I40" i="99"/>
  <c r="I41" i="99"/>
  <c r="I42" i="99"/>
  <c r="I43" i="99"/>
  <c r="I19" i="100"/>
  <c r="I18" i="100"/>
  <c r="I26" i="100"/>
  <c r="I27" i="100"/>
  <c r="I28" i="100"/>
  <c r="I29" i="100"/>
  <c r="J27" i="99"/>
  <c r="J28" i="99"/>
  <c r="J29" i="99"/>
  <c r="J31" i="99"/>
  <c r="J30" i="99"/>
  <c r="J32" i="99"/>
  <c r="J33" i="99"/>
  <c r="J34" i="99"/>
  <c r="J35" i="99"/>
  <c r="J49" i="99"/>
  <c r="J44" i="99"/>
  <c r="J45" i="99"/>
  <c r="J46" i="99"/>
  <c r="J47" i="99"/>
  <c r="J48" i="99"/>
  <c r="J50" i="99"/>
  <c r="J17" i="99"/>
  <c r="J25" i="99"/>
  <c r="J18" i="99"/>
  <c r="J19" i="99"/>
  <c r="J20" i="99"/>
  <c r="J21" i="99"/>
  <c r="J22" i="99"/>
  <c r="J23" i="99"/>
  <c r="J24" i="99"/>
  <c r="J12" i="99"/>
  <c r="J13" i="99"/>
  <c r="J14" i="99"/>
  <c r="J15" i="99"/>
  <c r="J16" i="100"/>
  <c r="J17" i="100"/>
  <c r="J31" i="100"/>
  <c r="J32" i="100"/>
  <c r="J33" i="100"/>
  <c r="J34" i="100"/>
  <c r="J21" i="100"/>
  <c r="J22" i="100"/>
  <c r="J20" i="100"/>
  <c r="J23" i="100"/>
  <c r="J24" i="100"/>
  <c r="J11" i="100"/>
  <c r="J12" i="100"/>
  <c r="J13" i="100"/>
  <c r="J14" i="100"/>
  <c r="J37" i="99"/>
  <c r="J38" i="99"/>
  <c r="J40" i="99"/>
  <c r="J41" i="99"/>
  <c r="J42" i="99"/>
  <c r="J43" i="99"/>
  <c r="J19" i="100"/>
  <c r="J18" i="100"/>
  <c r="J26" i="100"/>
  <c r="J27" i="100"/>
  <c r="J28" i="100"/>
  <c r="J29" i="100"/>
  <c r="K27" i="99"/>
  <c r="K28" i="99"/>
  <c r="K29" i="99"/>
  <c r="K31" i="99"/>
  <c r="K30" i="99"/>
  <c r="K32" i="99"/>
  <c r="K33" i="99"/>
  <c r="K34" i="99"/>
  <c r="K35" i="99"/>
  <c r="K49" i="99"/>
  <c r="K45" i="99"/>
  <c r="K46" i="99"/>
  <c r="K47" i="99"/>
  <c r="K48" i="99"/>
  <c r="K50" i="99"/>
  <c r="K17" i="99"/>
  <c r="K25" i="99"/>
  <c r="K18" i="99"/>
  <c r="K19" i="99"/>
  <c r="K20" i="99"/>
  <c r="K21" i="99"/>
  <c r="K22" i="99"/>
  <c r="K23" i="99"/>
  <c r="K24" i="99"/>
  <c r="K12" i="99"/>
  <c r="K13" i="99"/>
  <c r="K14" i="99"/>
  <c r="K15" i="99"/>
  <c r="K16" i="100"/>
  <c r="K17" i="100"/>
  <c r="K31" i="100"/>
  <c r="K32" i="100"/>
  <c r="K33" i="100"/>
  <c r="K34" i="100"/>
  <c r="K30" i="100"/>
  <c r="K21" i="100"/>
  <c r="K22" i="100"/>
  <c r="K23" i="100"/>
  <c r="K24" i="100"/>
  <c r="K11" i="100"/>
  <c r="K12" i="100"/>
  <c r="K13" i="100"/>
  <c r="K14" i="100"/>
  <c r="K37" i="99"/>
  <c r="K38" i="99"/>
  <c r="K40" i="99"/>
  <c r="K41" i="99"/>
  <c r="K42" i="99"/>
  <c r="K43" i="99"/>
  <c r="K19" i="100"/>
  <c r="K18" i="100"/>
  <c r="K26" i="100"/>
  <c r="K27" i="100"/>
  <c r="K28" i="100"/>
  <c r="K25" i="100"/>
  <c r="K29" i="100"/>
  <c r="L27" i="99"/>
  <c r="L28" i="99"/>
  <c r="L29" i="99"/>
  <c r="L31" i="99"/>
  <c r="L30" i="99"/>
  <c r="L32" i="99"/>
  <c r="L33" i="99"/>
  <c r="L34" i="99"/>
  <c r="L35" i="99"/>
  <c r="L49" i="99"/>
  <c r="L45" i="99"/>
  <c r="L46" i="99"/>
  <c r="L47" i="99"/>
  <c r="L48" i="99"/>
  <c r="L50" i="99"/>
  <c r="L17" i="99"/>
  <c r="L25" i="99"/>
  <c r="L19" i="99"/>
  <c r="L20" i="99"/>
  <c r="L21" i="99"/>
  <c r="L22" i="99"/>
  <c r="L23" i="99"/>
  <c r="L24" i="99"/>
  <c r="L12" i="99"/>
  <c r="L13" i="99"/>
  <c r="L14" i="99"/>
  <c r="L15" i="99"/>
  <c r="L17" i="100"/>
  <c r="L31" i="100"/>
  <c r="L32" i="100"/>
  <c r="L33" i="100"/>
  <c r="L34" i="100"/>
  <c r="L21" i="100"/>
  <c r="L22" i="100"/>
  <c r="L23" i="100"/>
  <c r="L20" i="100"/>
  <c r="L24" i="100"/>
  <c r="L11" i="100"/>
  <c r="L12" i="100"/>
  <c r="L13" i="100"/>
  <c r="L14" i="100"/>
  <c r="L37" i="99"/>
  <c r="L38" i="99"/>
  <c r="L40" i="99"/>
  <c r="L41" i="99"/>
  <c r="L42" i="99"/>
  <c r="L43" i="99"/>
  <c r="L19" i="100"/>
  <c r="L18" i="100"/>
  <c r="L26" i="100"/>
  <c r="L27" i="100"/>
  <c r="L28" i="100"/>
  <c r="L29" i="100"/>
  <c r="M27" i="99"/>
  <c r="M28" i="99"/>
  <c r="M29" i="99"/>
  <c r="M31" i="99"/>
  <c r="M30" i="99"/>
  <c r="M32" i="99"/>
  <c r="M33" i="99"/>
  <c r="M34" i="99"/>
  <c r="M35" i="99"/>
  <c r="M49" i="99"/>
  <c r="M45" i="99"/>
  <c r="M46" i="99"/>
  <c r="M47" i="99"/>
  <c r="M48" i="99"/>
  <c r="M50" i="99"/>
  <c r="M17" i="99"/>
  <c r="M25" i="99"/>
  <c r="M19" i="99"/>
  <c r="M20" i="99"/>
  <c r="M21" i="99"/>
  <c r="M22" i="99"/>
  <c r="M23" i="99"/>
  <c r="M24" i="99"/>
  <c r="M13" i="99"/>
  <c r="M14" i="99"/>
  <c r="M15" i="99"/>
  <c r="M16" i="100"/>
  <c r="M17" i="100"/>
  <c r="M15" i="100"/>
  <c r="M31" i="100"/>
  <c r="M32" i="100"/>
  <c r="M33" i="100"/>
  <c r="M34" i="100"/>
  <c r="M30" i="100"/>
  <c r="M21" i="100"/>
  <c r="M22" i="100"/>
  <c r="M23" i="100"/>
  <c r="M24" i="100"/>
  <c r="M11" i="100"/>
  <c r="M12" i="100"/>
  <c r="M13" i="100"/>
  <c r="M14" i="100"/>
  <c r="M37" i="99"/>
  <c r="M38" i="99"/>
  <c r="M40" i="99"/>
  <c r="M41" i="99"/>
  <c r="M42" i="99"/>
  <c r="M43" i="99"/>
  <c r="M19" i="100"/>
  <c r="M18" i="100"/>
  <c r="M26" i="100"/>
  <c r="M27" i="100"/>
  <c r="M28" i="100"/>
  <c r="M29" i="100"/>
  <c r="N27" i="99"/>
  <c r="N28" i="99"/>
  <c r="N29" i="99"/>
  <c r="N31" i="99"/>
  <c r="N30" i="99"/>
  <c r="N32" i="99"/>
  <c r="N33" i="99"/>
  <c r="N34" i="99"/>
  <c r="N35" i="99"/>
  <c r="N49" i="99"/>
  <c r="N45" i="99"/>
  <c r="N46" i="99"/>
  <c r="N47" i="99"/>
  <c r="N48" i="99"/>
  <c r="N50" i="99"/>
  <c r="N17" i="99"/>
  <c r="N25" i="99"/>
  <c r="N18" i="99"/>
  <c r="N19" i="99"/>
  <c r="N20" i="99"/>
  <c r="N21" i="99"/>
  <c r="N22" i="99"/>
  <c r="N23" i="99"/>
  <c r="N24" i="99"/>
  <c r="N13" i="99"/>
  <c r="N14" i="99"/>
  <c r="N15" i="99"/>
  <c r="N16" i="100"/>
  <c r="N17" i="100"/>
  <c r="N15" i="100"/>
  <c r="N31" i="100"/>
  <c r="N32" i="100"/>
  <c r="N33" i="100"/>
  <c r="N34" i="100"/>
  <c r="N21" i="100"/>
  <c r="N22" i="100"/>
  <c r="N23" i="100"/>
  <c r="N24" i="100"/>
  <c r="N11" i="100"/>
  <c r="N12" i="100"/>
  <c r="N13" i="100"/>
  <c r="N14" i="100"/>
  <c r="N37" i="99"/>
  <c r="N38" i="99"/>
  <c r="N40" i="99"/>
  <c r="N41" i="99"/>
  <c r="N42" i="99"/>
  <c r="N43" i="99"/>
  <c r="N19" i="100"/>
  <c r="N18" i="100"/>
  <c r="N26" i="100"/>
  <c r="N27" i="100"/>
  <c r="N28" i="100"/>
  <c r="N29" i="100"/>
  <c r="F16" i="104"/>
  <c r="F17" i="104"/>
  <c r="F31" i="104"/>
  <c r="F32" i="104"/>
  <c r="F33" i="104"/>
  <c r="F34" i="104"/>
  <c r="F21" i="104"/>
  <c r="F22" i="104"/>
  <c r="F20" i="104"/>
  <c r="F23" i="104"/>
  <c r="F24" i="104"/>
  <c r="F11" i="104"/>
  <c r="F12" i="104"/>
  <c r="F13" i="104"/>
  <c r="F14" i="104"/>
  <c r="F19" i="104"/>
  <c r="F18" i="104"/>
  <c r="F26" i="104"/>
  <c r="F27" i="104"/>
  <c r="F28" i="104"/>
  <c r="F29" i="104"/>
  <c r="P27" i="101"/>
  <c r="P28" i="101"/>
  <c r="P29" i="101"/>
  <c r="P31" i="101"/>
  <c r="P30" i="101"/>
  <c r="P32" i="101"/>
  <c r="P33" i="101"/>
  <c r="P34" i="101"/>
  <c r="P35" i="101"/>
  <c r="P49" i="101"/>
  <c r="P44" i="101"/>
  <c r="P45" i="101"/>
  <c r="P46" i="101"/>
  <c r="P47" i="101"/>
  <c r="P48" i="101"/>
  <c r="P50" i="101"/>
  <c r="P17" i="101"/>
  <c r="P25" i="101"/>
  <c r="P18" i="101"/>
  <c r="P19" i="101"/>
  <c r="P20" i="101"/>
  <c r="P21" i="101"/>
  <c r="P22" i="101"/>
  <c r="P23" i="101"/>
  <c r="P24" i="101"/>
  <c r="P13" i="101"/>
  <c r="P14" i="101"/>
  <c r="P11" i="101"/>
  <c r="P15" i="101"/>
  <c r="P17" i="102"/>
  <c r="P15" i="102"/>
  <c r="P31" i="102"/>
  <c r="P32" i="102"/>
  <c r="P33" i="102"/>
  <c r="P34" i="102"/>
  <c r="P21" i="102"/>
  <c r="P22" i="102"/>
  <c r="P23" i="102"/>
  <c r="P24" i="102"/>
  <c r="P11" i="102"/>
  <c r="P12" i="102"/>
  <c r="P13" i="102"/>
  <c r="P14" i="102"/>
  <c r="P37" i="101"/>
  <c r="P38" i="101"/>
  <c r="P39" i="101"/>
  <c r="P40" i="101"/>
  <c r="P41" i="101"/>
  <c r="P42" i="101"/>
  <c r="P43" i="101"/>
  <c r="P19" i="102"/>
  <c r="P18" i="102"/>
  <c r="P26" i="102"/>
  <c r="P27" i="102"/>
  <c r="P25" i="102"/>
  <c r="P28" i="102"/>
  <c r="P29" i="102"/>
  <c r="O27" i="101"/>
  <c r="O28" i="101"/>
  <c r="O29" i="101"/>
  <c r="O31" i="101"/>
  <c r="O30" i="101"/>
  <c r="O32" i="101"/>
  <c r="O33" i="101"/>
  <c r="O34" i="101"/>
  <c r="O35" i="101"/>
  <c r="O49" i="101"/>
  <c r="O45" i="101"/>
  <c r="O46" i="101"/>
  <c r="O47" i="101"/>
  <c r="O48" i="101"/>
  <c r="O50" i="101"/>
  <c r="O17" i="101"/>
  <c r="O25" i="101"/>
  <c r="O18" i="101"/>
  <c r="O19" i="101"/>
  <c r="O20" i="101"/>
  <c r="O21" i="101"/>
  <c r="O22" i="101"/>
  <c r="O23" i="101"/>
  <c r="O24" i="101"/>
  <c r="O13" i="101"/>
  <c r="O14" i="101"/>
  <c r="O15" i="101"/>
  <c r="O16" i="102"/>
  <c r="O17" i="102"/>
  <c r="O31" i="102"/>
  <c r="O32" i="102"/>
  <c r="O30" i="102"/>
  <c r="O33" i="102"/>
  <c r="O34" i="102"/>
  <c r="O21" i="102"/>
  <c r="O22" i="102"/>
  <c r="O23" i="102"/>
  <c r="O24" i="102"/>
  <c r="O11" i="102"/>
  <c r="O12" i="102"/>
  <c r="O13" i="102"/>
  <c r="O14" i="102"/>
  <c r="O37" i="101"/>
  <c r="O38" i="101"/>
  <c r="O39" i="101"/>
  <c r="O40" i="101"/>
  <c r="O41" i="101"/>
  <c r="O42" i="101"/>
  <c r="O43" i="101"/>
  <c r="O36" i="101"/>
  <c r="O19" i="102"/>
  <c r="O18" i="102"/>
  <c r="O26" i="102"/>
  <c r="O27" i="102"/>
  <c r="O28" i="102"/>
  <c r="O29" i="102"/>
  <c r="I27" i="101"/>
  <c r="I28" i="101"/>
  <c r="I31" i="101"/>
  <c r="I30" i="101"/>
  <c r="I32" i="101"/>
  <c r="I33" i="101"/>
  <c r="I34" i="101"/>
  <c r="I35" i="101"/>
  <c r="I49" i="101"/>
  <c r="I45" i="101"/>
  <c r="I46" i="101"/>
  <c r="I47" i="101"/>
  <c r="I48" i="101"/>
  <c r="I50" i="101"/>
  <c r="I17" i="101"/>
  <c r="I25" i="101"/>
  <c r="I18" i="101"/>
  <c r="I19" i="101"/>
  <c r="I20" i="101"/>
  <c r="I21" i="101"/>
  <c r="I22" i="101"/>
  <c r="I23" i="101"/>
  <c r="I24" i="101"/>
  <c r="I13" i="101"/>
  <c r="I14" i="101"/>
  <c r="I15" i="101"/>
  <c r="I17" i="102"/>
  <c r="I31" i="102"/>
  <c r="I32" i="102"/>
  <c r="I33" i="102"/>
  <c r="I34" i="102"/>
  <c r="I21" i="102"/>
  <c r="I22" i="102"/>
  <c r="I23" i="102"/>
  <c r="I24" i="102"/>
  <c r="I11" i="102"/>
  <c r="I12" i="102"/>
  <c r="I13" i="102"/>
  <c r="I14" i="102"/>
  <c r="I37" i="101"/>
  <c r="I38" i="101"/>
  <c r="I39" i="101"/>
  <c r="I40" i="101"/>
  <c r="I41" i="101"/>
  <c r="I42" i="101"/>
  <c r="I43" i="101"/>
  <c r="I19" i="102"/>
  <c r="I18" i="102"/>
  <c r="I26" i="102"/>
  <c r="I27" i="102"/>
  <c r="I28" i="102"/>
  <c r="I29" i="102"/>
  <c r="E27" i="101"/>
  <c r="E28" i="101"/>
  <c r="E31" i="101"/>
  <c r="E30" i="101"/>
  <c r="E32" i="101"/>
  <c r="E33" i="101"/>
  <c r="E34" i="101"/>
  <c r="E35" i="101"/>
  <c r="E49" i="101"/>
  <c r="E45" i="101"/>
  <c r="E46" i="101"/>
  <c r="E47" i="101"/>
  <c r="E48" i="101"/>
  <c r="E44" i="101"/>
  <c r="E50" i="101"/>
  <c r="E17" i="101"/>
  <c r="E25" i="101"/>
  <c r="E18" i="101"/>
  <c r="E19" i="101"/>
  <c r="E20" i="101"/>
  <c r="E21" i="101"/>
  <c r="E22" i="101"/>
  <c r="E23" i="101"/>
  <c r="E24" i="101"/>
  <c r="E13" i="101"/>
  <c r="E14" i="101"/>
  <c r="E15" i="101"/>
  <c r="E16" i="102"/>
  <c r="E17" i="102"/>
  <c r="E15" i="102"/>
  <c r="E31" i="102"/>
  <c r="E32" i="102"/>
  <c r="E30" i="102"/>
  <c r="E33" i="102"/>
  <c r="E34" i="102"/>
  <c r="E21" i="102"/>
  <c r="E22" i="102"/>
  <c r="E23" i="102"/>
  <c r="E24" i="102"/>
  <c r="E11" i="102"/>
  <c r="E12" i="102"/>
  <c r="E13" i="102"/>
  <c r="E14" i="102"/>
  <c r="E37" i="101"/>
  <c r="E38" i="101"/>
  <c r="E39" i="101"/>
  <c r="E40" i="101"/>
  <c r="E41" i="101"/>
  <c r="E42" i="101"/>
  <c r="E43" i="101"/>
  <c r="E19" i="102"/>
  <c r="E18" i="102"/>
  <c r="E26" i="102"/>
  <c r="E27" i="102"/>
  <c r="E28" i="102"/>
  <c r="E29" i="102"/>
  <c r="F27" i="91"/>
  <c r="F28" i="91"/>
  <c r="F29" i="91"/>
  <c r="F31" i="91"/>
  <c r="F30" i="91"/>
  <c r="F33" i="91"/>
  <c r="F34" i="91"/>
  <c r="F35" i="91"/>
  <c r="F49" i="91"/>
  <c r="F45" i="91"/>
  <c r="F46" i="91"/>
  <c r="F47" i="91"/>
  <c r="F48" i="91"/>
  <c r="F50" i="91"/>
  <c r="F17" i="91"/>
  <c r="F25" i="91"/>
  <c r="F18" i="91"/>
  <c r="F19" i="91"/>
  <c r="F20" i="91"/>
  <c r="F21" i="91"/>
  <c r="F22" i="91"/>
  <c r="F24" i="91"/>
  <c r="F13" i="91"/>
  <c r="F14" i="91"/>
  <c r="F15" i="91"/>
  <c r="F17" i="92"/>
  <c r="F31" i="92"/>
  <c r="F32" i="92"/>
  <c r="F33" i="92"/>
  <c r="F34" i="92"/>
  <c r="F21" i="92"/>
  <c r="F22" i="92"/>
  <c r="F23" i="92"/>
  <c r="F24" i="92"/>
  <c r="F11" i="92"/>
  <c r="F12" i="92"/>
  <c r="F13" i="92"/>
  <c r="F14" i="92"/>
  <c r="F37" i="91"/>
  <c r="F38" i="91"/>
  <c r="F39" i="91"/>
  <c r="F40" i="91"/>
  <c r="F41" i="91"/>
  <c r="F42" i="91"/>
  <c r="F43" i="91"/>
  <c r="F19" i="92"/>
  <c r="F18" i="92"/>
  <c r="F26" i="92"/>
  <c r="F27" i="92"/>
  <c r="F28" i="92"/>
  <c r="F29" i="92"/>
  <c r="P27" i="89"/>
  <c r="P28" i="89"/>
  <c r="P29" i="89"/>
  <c r="P31" i="89"/>
  <c r="P30" i="89"/>
  <c r="P32" i="89"/>
  <c r="P33" i="89"/>
  <c r="P34" i="89"/>
  <c r="P35" i="89"/>
  <c r="P49" i="89"/>
  <c r="P45" i="89"/>
  <c r="P46" i="89"/>
  <c r="P47" i="89"/>
  <c r="P44" i="89"/>
  <c r="P48" i="89"/>
  <c r="P50" i="89"/>
  <c r="P17" i="89"/>
  <c r="P25" i="89"/>
  <c r="P18" i="89"/>
  <c r="P19" i="89"/>
  <c r="P20" i="89"/>
  <c r="P21" i="89"/>
  <c r="P22" i="89"/>
  <c r="P23" i="89"/>
  <c r="P24" i="89"/>
  <c r="P13" i="89"/>
  <c r="P14" i="89"/>
  <c r="P15" i="89"/>
  <c r="P16" i="90"/>
  <c r="P17" i="90"/>
  <c r="P31" i="90"/>
  <c r="P32" i="90"/>
  <c r="P33" i="90"/>
  <c r="P34" i="90"/>
  <c r="P21" i="90"/>
  <c r="P22" i="90"/>
  <c r="P23" i="90"/>
  <c r="P24" i="90"/>
  <c r="P11" i="90"/>
  <c r="P10" i="90"/>
  <c r="P12" i="90"/>
  <c r="P13" i="90"/>
  <c r="P14" i="90"/>
  <c r="P37" i="89"/>
  <c r="P38" i="89"/>
  <c r="P39" i="89"/>
  <c r="P40" i="89"/>
  <c r="P41" i="89"/>
  <c r="P42" i="89"/>
  <c r="P43" i="89"/>
  <c r="P19" i="90"/>
  <c r="P18" i="90"/>
  <c r="P26" i="90"/>
  <c r="P27" i="90"/>
  <c r="P28" i="90"/>
  <c r="P29" i="90"/>
  <c r="O27" i="89"/>
  <c r="O28" i="89"/>
  <c r="O29" i="89"/>
  <c r="O31" i="89"/>
  <c r="O30" i="89"/>
  <c r="O33" i="89"/>
  <c r="O34" i="89"/>
  <c r="O35" i="89"/>
  <c r="O49" i="89"/>
  <c r="O45" i="89"/>
  <c r="O46" i="89"/>
  <c r="O47" i="89"/>
  <c r="O48" i="89"/>
  <c r="O50" i="89"/>
  <c r="O17" i="89"/>
  <c r="O25" i="89"/>
  <c r="O18" i="89"/>
  <c r="O19" i="89"/>
  <c r="O20" i="89"/>
  <c r="O21" i="89"/>
  <c r="O22" i="89"/>
  <c r="O23" i="89"/>
  <c r="O24" i="89"/>
  <c r="O13" i="89"/>
  <c r="O14" i="89"/>
  <c r="O15" i="89"/>
  <c r="O17" i="90"/>
  <c r="O15" i="90"/>
  <c r="O31" i="90"/>
  <c r="O32" i="90"/>
  <c r="O33" i="90"/>
  <c r="O34" i="90"/>
  <c r="O21" i="90"/>
  <c r="O22" i="90"/>
  <c r="O23" i="90"/>
  <c r="O20" i="90"/>
  <c r="O24" i="90"/>
  <c r="O11" i="90"/>
  <c r="O12" i="90"/>
  <c r="O13" i="90"/>
  <c r="O14" i="90"/>
  <c r="O37" i="89"/>
  <c r="O38" i="89"/>
  <c r="O36" i="89"/>
  <c r="O39" i="89"/>
  <c r="O40" i="89"/>
  <c r="O41" i="89"/>
  <c r="O42" i="89"/>
  <c r="O43" i="89"/>
  <c r="O19" i="90"/>
  <c r="O18" i="90"/>
  <c r="O26" i="90"/>
  <c r="O27" i="90"/>
  <c r="O28" i="90"/>
  <c r="O29" i="90"/>
  <c r="I27" i="89"/>
  <c r="I28" i="89"/>
  <c r="I29" i="89"/>
  <c r="I31" i="89"/>
  <c r="I30" i="89"/>
  <c r="I32" i="89"/>
  <c r="I33" i="89"/>
  <c r="I34" i="89"/>
  <c r="I35" i="89"/>
  <c r="I49" i="89"/>
  <c r="I45" i="89"/>
  <c r="I46" i="89"/>
  <c r="I47" i="89"/>
  <c r="I48" i="89"/>
  <c r="I50" i="89"/>
  <c r="I17" i="89"/>
  <c r="I25" i="89"/>
  <c r="I18" i="89"/>
  <c r="I19" i="89"/>
  <c r="I20" i="89"/>
  <c r="I21" i="89"/>
  <c r="I22" i="89"/>
  <c r="I23" i="89"/>
  <c r="I24" i="89"/>
  <c r="I13" i="89"/>
  <c r="I14" i="89"/>
  <c r="I15" i="89"/>
  <c r="I11" i="89"/>
  <c r="I17" i="90"/>
  <c r="I15" i="90"/>
  <c r="I31" i="90"/>
  <c r="I32" i="90"/>
  <c r="I33" i="90"/>
  <c r="I34" i="90"/>
  <c r="I21" i="90"/>
  <c r="I22" i="90"/>
  <c r="I23" i="90"/>
  <c r="I24" i="90"/>
  <c r="I20" i="90"/>
  <c r="I11" i="90"/>
  <c r="I12" i="90"/>
  <c r="I13" i="90"/>
  <c r="I14" i="90"/>
  <c r="I37" i="89"/>
  <c r="I38" i="89"/>
  <c r="I39" i="89"/>
  <c r="I40" i="89"/>
  <c r="I41" i="89"/>
  <c r="I36" i="89"/>
  <c r="I42" i="89"/>
  <c r="I43" i="89"/>
  <c r="I19" i="90"/>
  <c r="I18" i="90"/>
  <c r="I26" i="90"/>
  <c r="I27" i="90"/>
  <c r="I28" i="90"/>
  <c r="I29" i="90"/>
  <c r="F27" i="111"/>
  <c r="F28" i="111"/>
  <c r="F29" i="111"/>
  <c r="F31" i="111"/>
  <c r="F30" i="111"/>
  <c r="F32" i="111"/>
  <c r="F33" i="111"/>
  <c r="F34" i="111"/>
  <c r="F35" i="111"/>
  <c r="F49" i="111"/>
  <c r="F45" i="111"/>
  <c r="F46" i="111"/>
  <c r="F47" i="111"/>
  <c r="F48" i="111"/>
  <c r="F50" i="111"/>
  <c r="F17" i="111"/>
  <c r="F25" i="111"/>
  <c r="F18" i="111"/>
  <c r="F19" i="111"/>
  <c r="F20" i="111"/>
  <c r="F21" i="111"/>
  <c r="F22" i="111"/>
  <c r="F23" i="111"/>
  <c r="F24" i="111"/>
  <c r="F13" i="111"/>
  <c r="F14" i="111"/>
  <c r="F15" i="111"/>
  <c r="F16" i="112"/>
  <c r="F17" i="112"/>
  <c r="F15" i="112"/>
  <c r="F31" i="112"/>
  <c r="F32" i="112"/>
  <c r="F33" i="112"/>
  <c r="F34" i="112"/>
  <c r="F21" i="112"/>
  <c r="F22" i="112"/>
  <c r="F20" i="112"/>
  <c r="F23" i="112"/>
  <c r="F24" i="112"/>
  <c r="F11" i="112"/>
  <c r="F10" i="112"/>
  <c r="F12" i="112"/>
  <c r="F13" i="112"/>
  <c r="F14" i="112"/>
  <c r="F37" i="111"/>
  <c r="F38" i="111"/>
  <c r="F39" i="111"/>
  <c r="F40" i="111"/>
  <c r="F41" i="111"/>
  <c r="F42" i="111"/>
  <c r="F43" i="111"/>
  <c r="F19" i="112"/>
  <c r="F18" i="112"/>
  <c r="F26" i="112"/>
  <c r="F27" i="112"/>
  <c r="F28" i="112"/>
  <c r="F29" i="112"/>
  <c r="P27" i="109"/>
  <c r="P28" i="109"/>
  <c r="P29" i="109"/>
  <c r="P31" i="109"/>
  <c r="P30" i="109"/>
  <c r="P32" i="109"/>
  <c r="P33" i="109"/>
  <c r="P34" i="109"/>
  <c r="P35" i="109"/>
  <c r="P49" i="109"/>
  <c r="P45" i="109"/>
  <c r="P46" i="109"/>
  <c r="P47" i="109"/>
  <c r="P48" i="109"/>
  <c r="P50" i="109"/>
  <c r="P17" i="109"/>
  <c r="P25" i="109"/>
  <c r="P18" i="109"/>
  <c r="P19" i="109"/>
  <c r="P20" i="109"/>
  <c r="P21" i="109"/>
  <c r="P22" i="109"/>
  <c r="P23" i="109"/>
  <c r="P24" i="109"/>
  <c r="P13" i="109"/>
  <c r="P14" i="109"/>
  <c r="P15" i="109"/>
  <c r="P17" i="110"/>
  <c r="P31" i="110"/>
  <c r="P32" i="110"/>
  <c r="P33" i="110"/>
  <c r="P34" i="110"/>
  <c r="P21" i="110"/>
  <c r="P22" i="110"/>
  <c r="P23" i="110"/>
  <c r="P20" i="110"/>
  <c r="P24" i="110"/>
  <c r="P11" i="110"/>
  <c r="P12" i="110"/>
  <c r="P13" i="110"/>
  <c r="P14" i="110"/>
  <c r="P37" i="109"/>
  <c r="P38" i="109"/>
  <c r="P36" i="109"/>
  <c r="P39" i="109"/>
  <c r="P40" i="109"/>
  <c r="P41" i="109"/>
  <c r="P42" i="109"/>
  <c r="P43" i="109"/>
  <c r="P19" i="110"/>
  <c r="P18" i="110"/>
  <c r="P26" i="110"/>
  <c r="P27" i="110"/>
  <c r="P28" i="110"/>
  <c r="P29" i="110"/>
  <c r="O27" i="109"/>
  <c r="O28" i="109"/>
  <c r="O29" i="109"/>
  <c r="O31" i="109"/>
  <c r="O30" i="109"/>
  <c r="O26" i="109"/>
  <c r="O32" i="109"/>
  <c r="O33" i="109"/>
  <c r="O34" i="109"/>
  <c r="O35" i="109"/>
  <c r="O49" i="109"/>
  <c r="O45" i="109"/>
  <c r="O46" i="109"/>
  <c r="O47" i="109"/>
  <c r="O48" i="109"/>
  <c r="O50" i="109"/>
  <c r="O17" i="109"/>
  <c r="O25" i="109"/>
  <c r="O18" i="109"/>
  <c r="O19" i="109"/>
  <c r="O20" i="109"/>
  <c r="O21" i="109"/>
  <c r="O22" i="109"/>
  <c r="O23" i="109"/>
  <c r="O24" i="109"/>
  <c r="O13" i="109"/>
  <c r="O14" i="109"/>
  <c r="O15" i="109"/>
  <c r="O16" i="110"/>
  <c r="O17" i="110"/>
  <c r="O31" i="110"/>
  <c r="O32" i="110"/>
  <c r="O33" i="110"/>
  <c r="O34" i="110"/>
  <c r="O30" i="110"/>
  <c r="O21" i="110"/>
  <c r="O22" i="110"/>
  <c r="O23" i="110"/>
  <c r="O20" i="110"/>
  <c r="O24" i="110"/>
  <c r="O11" i="110"/>
  <c r="O12" i="110"/>
  <c r="O13" i="110"/>
  <c r="O14" i="110"/>
  <c r="O37" i="109"/>
  <c r="O38" i="109"/>
  <c r="O36" i="109"/>
  <c r="O39" i="109"/>
  <c r="O40" i="109"/>
  <c r="O41" i="109"/>
  <c r="O42" i="109"/>
  <c r="O43" i="109"/>
  <c r="O19" i="110"/>
  <c r="O18" i="110"/>
  <c r="O26" i="110"/>
  <c r="O27" i="110"/>
  <c r="O28" i="110"/>
  <c r="O29" i="110"/>
  <c r="I27" i="109"/>
  <c r="I28" i="109"/>
  <c r="I29" i="109"/>
  <c r="I31" i="109"/>
  <c r="I30" i="109"/>
  <c r="I32" i="109"/>
  <c r="I33" i="109"/>
  <c r="I34" i="109"/>
  <c r="I35" i="109"/>
  <c r="I49" i="109"/>
  <c r="I45" i="109"/>
  <c r="I46" i="109"/>
  <c r="I47" i="109"/>
  <c r="I48" i="109"/>
  <c r="I50" i="109"/>
  <c r="I17" i="109"/>
  <c r="I25" i="109"/>
  <c r="I18" i="109"/>
  <c r="I19" i="109"/>
  <c r="I20" i="109"/>
  <c r="I21" i="109"/>
  <c r="I22" i="109"/>
  <c r="I23" i="109"/>
  <c r="I24" i="109"/>
  <c r="I12" i="109"/>
  <c r="I13" i="109"/>
  <c r="I14" i="109"/>
  <c r="I15" i="109"/>
  <c r="I16" i="110"/>
  <c r="I17" i="110"/>
  <c r="I31" i="110"/>
  <c r="I32" i="110"/>
  <c r="I33" i="110"/>
  <c r="I34" i="110"/>
  <c r="I21" i="110"/>
  <c r="I22" i="110"/>
  <c r="I23" i="110"/>
  <c r="I24" i="110"/>
  <c r="I11" i="110"/>
  <c r="I12" i="110"/>
  <c r="I13" i="110"/>
  <c r="I14" i="110"/>
  <c r="I37" i="109"/>
  <c r="I38" i="109"/>
  <c r="I39" i="109"/>
  <c r="I40" i="109"/>
  <c r="I41" i="109"/>
  <c r="I42" i="109"/>
  <c r="I43" i="109"/>
  <c r="I19" i="110"/>
  <c r="I18" i="110"/>
  <c r="I26" i="110"/>
  <c r="I27" i="110"/>
  <c r="I25" i="110"/>
  <c r="I28" i="110"/>
  <c r="I29" i="110"/>
  <c r="E27" i="109"/>
  <c r="E28" i="109"/>
  <c r="E29" i="109"/>
  <c r="E31" i="109"/>
  <c r="E30" i="109"/>
  <c r="E32" i="109"/>
  <c r="E33" i="109"/>
  <c r="E34" i="109"/>
  <c r="E35" i="109"/>
  <c r="E49" i="109"/>
  <c r="E44" i="109"/>
  <c r="E45" i="109"/>
  <c r="E46" i="109"/>
  <c r="E47" i="109"/>
  <c r="E48" i="109"/>
  <c r="E50" i="109"/>
  <c r="E17" i="109"/>
  <c r="E25" i="109"/>
  <c r="E18" i="109"/>
  <c r="E19" i="109"/>
  <c r="E20" i="109"/>
  <c r="E21" i="109"/>
  <c r="E22" i="109"/>
  <c r="E23" i="109"/>
  <c r="E24" i="109"/>
  <c r="E12" i="109"/>
  <c r="E13" i="109"/>
  <c r="E14" i="109"/>
  <c r="E15" i="109"/>
  <c r="E11" i="109"/>
  <c r="E16" i="110"/>
  <c r="E17" i="110"/>
  <c r="E31" i="110"/>
  <c r="E32" i="110"/>
  <c r="E33" i="110"/>
  <c r="E30" i="110"/>
  <c r="E34" i="110"/>
  <c r="E21" i="110"/>
  <c r="E22" i="110"/>
  <c r="E23" i="110"/>
  <c r="E24" i="110"/>
  <c r="E11" i="110"/>
  <c r="E12" i="110"/>
  <c r="E13" i="110"/>
  <c r="E14" i="110"/>
  <c r="E37" i="109"/>
  <c r="E38" i="109"/>
  <c r="E39" i="109"/>
  <c r="E40" i="109"/>
  <c r="E41" i="109"/>
  <c r="E42" i="109"/>
  <c r="E43" i="109"/>
  <c r="E19" i="110"/>
  <c r="E18" i="110"/>
  <c r="E26" i="110"/>
  <c r="E27" i="110"/>
  <c r="E28" i="110"/>
  <c r="E29" i="110"/>
  <c r="F27" i="99"/>
  <c r="F28" i="99"/>
  <c r="F29" i="99"/>
  <c r="F31" i="99"/>
  <c r="F30" i="99"/>
  <c r="F32" i="99"/>
  <c r="F33" i="99"/>
  <c r="F34" i="99"/>
  <c r="F35" i="99"/>
  <c r="F49" i="99"/>
  <c r="F45" i="99"/>
  <c r="F46" i="99"/>
  <c r="F47" i="99"/>
  <c r="F48" i="99"/>
  <c r="F50" i="99"/>
  <c r="F17" i="99"/>
  <c r="F25" i="99"/>
  <c r="F18" i="99"/>
  <c r="F19" i="99"/>
  <c r="F20" i="99"/>
  <c r="F21" i="99"/>
  <c r="F22" i="99"/>
  <c r="F23" i="99"/>
  <c r="F24" i="99"/>
  <c r="F12" i="99"/>
  <c r="F13" i="99"/>
  <c r="F14" i="99"/>
  <c r="F11" i="99"/>
  <c r="F15" i="99"/>
  <c r="F16" i="100"/>
  <c r="F17" i="100"/>
  <c r="F31" i="100"/>
  <c r="F32" i="100"/>
  <c r="F33" i="100"/>
  <c r="F34" i="100"/>
  <c r="F21" i="100"/>
  <c r="F22" i="100"/>
  <c r="F23" i="100"/>
  <c r="F24" i="100"/>
  <c r="F11" i="100"/>
  <c r="F12" i="100"/>
  <c r="F13" i="100"/>
  <c r="F14" i="100"/>
  <c r="F37" i="99"/>
  <c r="F38" i="99"/>
  <c r="F39" i="99"/>
  <c r="F40" i="99"/>
  <c r="F41" i="99"/>
  <c r="F42" i="99"/>
  <c r="F43" i="99"/>
  <c r="F19" i="100"/>
  <c r="F18" i="100"/>
  <c r="F26" i="100"/>
  <c r="F27" i="100"/>
  <c r="F28" i="100"/>
  <c r="F29" i="100"/>
  <c r="P27" i="97"/>
  <c r="P28" i="97"/>
  <c r="P29" i="97"/>
  <c r="P31" i="97"/>
  <c r="P30" i="97"/>
  <c r="P32" i="97"/>
  <c r="P33" i="97"/>
  <c r="P34" i="97"/>
  <c r="P35" i="97"/>
  <c r="P49" i="97"/>
  <c r="P45" i="97"/>
  <c r="P46" i="97"/>
  <c r="P47" i="97"/>
  <c r="P48" i="97"/>
  <c r="P50" i="97"/>
  <c r="P17" i="97"/>
  <c r="P25" i="97"/>
  <c r="P18" i="97"/>
  <c r="P19" i="97"/>
  <c r="P20" i="97"/>
  <c r="P21" i="97"/>
  <c r="P22" i="97"/>
  <c r="P23" i="97"/>
  <c r="P24" i="97"/>
  <c r="P13" i="97"/>
  <c r="P14" i="97"/>
  <c r="P15" i="97"/>
  <c r="P11" i="97"/>
  <c r="P16" i="98"/>
  <c r="P17" i="98"/>
  <c r="P31" i="98"/>
  <c r="P32" i="98"/>
  <c r="P33" i="98"/>
  <c r="P34" i="98"/>
  <c r="P21" i="98"/>
  <c r="P22" i="98"/>
  <c r="P23" i="98"/>
  <c r="P24" i="98"/>
  <c r="P11" i="98"/>
  <c r="P12" i="98"/>
  <c r="P13" i="98"/>
  <c r="P14" i="98"/>
  <c r="P37" i="97"/>
  <c r="P38" i="97"/>
  <c r="P39" i="97"/>
  <c r="P40" i="97"/>
  <c r="P41" i="97"/>
  <c r="P42" i="97"/>
  <c r="P43" i="97"/>
  <c r="P36" i="97"/>
  <c r="P19" i="98"/>
  <c r="P18" i="98"/>
  <c r="P26" i="98"/>
  <c r="P27" i="98"/>
  <c r="P28" i="98"/>
  <c r="P29" i="98"/>
  <c r="O27" i="97"/>
  <c r="O28" i="97"/>
  <c r="O29" i="97"/>
  <c r="O31" i="97"/>
  <c r="O30" i="97"/>
  <c r="O32" i="97"/>
  <c r="O33" i="97"/>
  <c r="O34" i="97"/>
  <c r="O35" i="97"/>
  <c r="O49" i="97"/>
  <c r="O45" i="97"/>
  <c r="O46" i="97"/>
  <c r="O47" i="97"/>
  <c r="O48" i="97"/>
  <c r="O50" i="97"/>
  <c r="O17" i="97"/>
  <c r="O25" i="97"/>
  <c r="O18" i="97"/>
  <c r="O19" i="97"/>
  <c r="O20" i="97"/>
  <c r="O21" i="97"/>
  <c r="O22" i="97"/>
  <c r="O23" i="97"/>
  <c r="O24" i="97"/>
  <c r="O12" i="97"/>
  <c r="O13" i="97"/>
  <c r="O14" i="97"/>
  <c r="O15" i="97"/>
  <c r="O17" i="98"/>
  <c r="O31" i="98"/>
  <c r="O32" i="98"/>
  <c r="O30" i="98"/>
  <c r="O33" i="98"/>
  <c r="O34" i="98"/>
  <c r="O21" i="98"/>
  <c r="O22" i="98"/>
  <c r="O23" i="98"/>
  <c r="O20" i="98"/>
  <c r="O24" i="98"/>
  <c r="O11" i="98"/>
  <c r="O12" i="98"/>
  <c r="O13" i="98"/>
  <c r="O14" i="98"/>
  <c r="O37" i="97"/>
  <c r="O38" i="97"/>
  <c r="O39" i="97"/>
  <c r="O40" i="97"/>
  <c r="O41" i="97"/>
  <c r="O42" i="97"/>
  <c r="O43" i="97"/>
  <c r="O19" i="98"/>
  <c r="O18" i="98"/>
  <c r="O26" i="98"/>
  <c r="O27" i="98"/>
  <c r="O28" i="98"/>
  <c r="O29" i="98"/>
  <c r="I27" i="97"/>
  <c r="I28" i="97"/>
  <c r="I29" i="97"/>
  <c r="I31" i="97"/>
  <c r="I26" i="97"/>
  <c r="I30" i="97"/>
  <c r="I32" i="97"/>
  <c r="I33" i="97"/>
  <c r="I34" i="97"/>
  <c r="I35" i="97"/>
  <c r="I49" i="97"/>
  <c r="I45" i="97"/>
  <c r="I46" i="97"/>
  <c r="I47" i="97"/>
  <c r="I44" i="97"/>
  <c r="I48" i="97"/>
  <c r="I50" i="97"/>
  <c r="I17" i="97"/>
  <c r="I25" i="97"/>
  <c r="I18" i="97"/>
  <c r="I19" i="97"/>
  <c r="I20" i="97"/>
  <c r="I21" i="97"/>
  <c r="I22" i="97"/>
  <c r="I23" i="97"/>
  <c r="I24" i="97"/>
  <c r="I13" i="97"/>
  <c r="I14" i="97"/>
  <c r="I15" i="97"/>
  <c r="I16" i="98"/>
  <c r="I17" i="98"/>
  <c r="I31" i="98"/>
  <c r="I32" i="98"/>
  <c r="I33" i="98"/>
  <c r="I34" i="98"/>
  <c r="I21" i="98"/>
  <c r="I22" i="98"/>
  <c r="I23" i="98"/>
  <c r="I24" i="98"/>
  <c r="I11" i="98"/>
  <c r="I12" i="98"/>
  <c r="I13" i="98"/>
  <c r="I14" i="98"/>
  <c r="I37" i="97"/>
  <c r="I38" i="97"/>
  <c r="I39" i="97"/>
  <c r="I40" i="97"/>
  <c r="I41" i="97"/>
  <c r="I42" i="97"/>
  <c r="I43" i="97"/>
  <c r="I19" i="98"/>
  <c r="I18" i="98"/>
  <c r="I26" i="98"/>
  <c r="I27" i="98"/>
  <c r="I28" i="98"/>
  <c r="I29" i="98"/>
  <c r="E27" i="97"/>
  <c r="E28" i="97"/>
  <c r="E29" i="97"/>
  <c r="E31" i="97"/>
  <c r="E30" i="97"/>
  <c r="E32" i="97"/>
  <c r="E33" i="97"/>
  <c r="E34" i="97"/>
  <c r="E35" i="97"/>
  <c r="E49" i="97"/>
  <c r="E44" i="97"/>
  <c r="E45" i="97"/>
  <c r="E46" i="97"/>
  <c r="E47" i="97"/>
  <c r="E48" i="97"/>
  <c r="E50" i="97"/>
  <c r="E17" i="97"/>
  <c r="E25" i="97"/>
  <c r="E18" i="97"/>
  <c r="E19" i="97"/>
  <c r="E20" i="97"/>
  <c r="E21" i="97"/>
  <c r="E22" i="97"/>
  <c r="E23" i="97"/>
  <c r="E24" i="97"/>
  <c r="E13" i="97"/>
  <c r="E14" i="97"/>
  <c r="E15" i="97"/>
  <c r="E16" i="98"/>
  <c r="E17" i="98"/>
  <c r="E31" i="98"/>
  <c r="E32" i="98"/>
  <c r="E33" i="98"/>
  <c r="E34" i="98"/>
  <c r="E21" i="98"/>
  <c r="E22" i="98"/>
  <c r="E23" i="98"/>
  <c r="E20" i="98"/>
  <c r="E24" i="98"/>
  <c r="E11" i="98"/>
  <c r="E10" i="98"/>
  <c r="E12" i="98"/>
  <c r="E13" i="98"/>
  <c r="E14" i="98"/>
  <c r="E37" i="97"/>
  <c r="E38" i="97"/>
  <c r="E39" i="97"/>
  <c r="E40" i="97"/>
  <c r="E41" i="97"/>
  <c r="E42" i="97"/>
  <c r="E43" i="97"/>
  <c r="E19" i="98"/>
  <c r="E18" i="98"/>
  <c r="E26" i="98"/>
  <c r="E27" i="98"/>
  <c r="E28" i="98"/>
  <c r="E29" i="98"/>
  <c r="F27" i="107"/>
  <c r="F28" i="107"/>
  <c r="F29" i="107"/>
  <c r="F31" i="107"/>
  <c r="F30" i="107"/>
  <c r="F32" i="107"/>
  <c r="F33" i="107"/>
  <c r="F34" i="107"/>
  <c r="F35" i="107"/>
  <c r="F49" i="107"/>
  <c r="F45" i="107"/>
  <c r="F44" i="107"/>
  <c r="F46" i="107"/>
  <c r="F47" i="107"/>
  <c r="F48" i="107"/>
  <c r="F50" i="107"/>
  <c r="F17" i="107"/>
  <c r="F25" i="107"/>
  <c r="F18" i="107"/>
  <c r="F19" i="107"/>
  <c r="F20" i="107"/>
  <c r="F21" i="107"/>
  <c r="F22" i="107"/>
  <c r="F23" i="107"/>
  <c r="F24" i="107"/>
  <c r="F13" i="107"/>
  <c r="F14" i="107"/>
  <c r="F15" i="107"/>
  <c r="F16" i="108"/>
  <c r="F17" i="108"/>
  <c r="F15" i="108"/>
  <c r="F31" i="108"/>
  <c r="F32" i="108"/>
  <c r="F33" i="108"/>
  <c r="F34" i="108"/>
  <c r="F21" i="108"/>
  <c r="F22" i="108"/>
  <c r="F23" i="108"/>
  <c r="F24" i="108"/>
  <c r="F11" i="108"/>
  <c r="F12" i="108"/>
  <c r="F13" i="108"/>
  <c r="F14" i="108"/>
  <c r="F37" i="107"/>
  <c r="F38" i="107"/>
  <c r="F36" i="107"/>
  <c r="F39" i="107"/>
  <c r="F40" i="107"/>
  <c r="F41" i="107"/>
  <c r="F42" i="107"/>
  <c r="F43" i="107"/>
  <c r="F19" i="108"/>
  <c r="F18" i="108"/>
  <c r="F26" i="108"/>
  <c r="F27" i="108"/>
  <c r="F28" i="108"/>
  <c r="F29" i="108"/>
  <c r="P27" i="105"/>
  <c r="P28" i="105"/>
  <c r="P29" i="105"/>
  <c r="P31" i="105"/>
  <c r="P30" i="105"/>
  <c r="P32" i="105"/>
  <c r="P33" i="105"/>
  <c r="P34" i="105"/>
  <c r="P35" i="105"/>
  <c r="P49" i="105"/>
  <c r="P45" i="105"/>
  <c r="P46" i="105"/>
  <c r="P47" i="105"/>
  <c r="P48" i="105"/>
  <c r="P50" i="105"/>
  <c r="P17" i="105"/>
  <c r="P25" i="105"/>
  <c r="P18" i="105"/>
  <c r="P19" i="105"/>
  <c r="P20" i="105"/>
  <c r="P21" i="105"/>
  <c r="P22" i="105"/>
  <c r="P23" i="105"/>
  <c r="P24" i="105"/>
  <c r="P12" i="105"/>
  <c r="P13" i="105"/>
  <c r="P11" i="105"/>
  <c r="P14" i="105"/>
  <c r="P15" i="105"/>
  <c r="P16" i="106"/>
  <c r="P17" i="106"/>
  <c r="P31" i="106"/>
  <c r="P32" i="106"/>
  <c r="P33" i="106"/>
  <c r="P34" i="106"/>
  <c r="P21" i="106"/>
  <c r="P22" i="106"/>
  <c r="P23" i="106"/>
  <c r="P24" i="106"/>
  <c r="P11" i="106"/>
  <c r="P12" i="106"/>
  <c r="P13" i="106"/>
  <c r="P14" i="106"/>
  <c r="P37" i="105"/>
  <c r="P38" i="105"/>
  <c r="P39" i="105"/>
  <c r="P40" i="105"/>
  <c r="P41" i="105"/>
  <c r="P42" i="105"/>
  <c r="P43" i="105"/>
  <c r="P19" i="106"/>
  <c r="P18" i="106"/>
  <c r="P26" i="106"/>
  <c r="P27" i="106"/>
  <c r="P25" i="106"/>
  <c r="P28" i="106"/>
  <c r="P29" i="106"/>
  <c r="O27" i="105"/>
  <c r="O28" i="105"/>
  <c r="O29" i="105"/>
  <c r="O31" i="105"/>
  <c r="O30" i="105"/>
  <c r="O32" i="105"/>
  <c r="O33" i="105"/>
  <c r="O34" i="105"/>
  <c r="O35" i="105"/>
  <c r="O49" i="105"/>
  <c r="O45" i="105"/>
  <c r="O46" i="105"/>
  <c r="O47" i="105"/>
  <c r="O48" i="105"/>
  <c r="O50" i="105"/>
  <c r="O17" i="105"/>
  <c r="O25" i="105"/>
  <c r="O18" i="105"/>
  <c r="O19" i="105"/>
  <c r="O20" i="105"/>
  <c r="O21" i="105"/>
  <c r="O22" i="105"/>
  <c r="O23" i="105"/>
  <c r="O24" i="105"/>
  <c r="O13" i="105"/>
  <c r="O14" i="105"/>
  <c r="O15" i="105"/>
  <c r="O16" i="106"/>
  <c r="O17" i="106"/>
  <c r="O31" i="106"/>
  <c r="O32" i="106"/>
  <c r="O33" i="106"/>
  <c r="O34" i="106"/>
  <c r="O21" i="106"/>
  <c r="O22" i="106"/>
  <c r="O23" i="106"/>
  <c r="O24" i="106"/>
  <c r="O11" i="106"/>
  <c r="O12" i="106"/>
  <c r="O13" i="106"/>
  <c r="O14" i="106"/>
  <c r="O37" i="105"/>
  <c r="O38" i="105"/>
  <c r="O39" i="105"/>
  <c r="O40" i="105"/>
  <c r="O41" i="105"/>
  <c r="O42" i="105"/>
  <c r="O36" i="105"/>
  <c r="O43" i="105"/>
  <c r="O19" i="106"/>
  <c r="O18" i="106"/>
  <c r="O26" i="106"/>
  <c r="O27" i="106"/>
  <c r="O28" i="106"/>
  <c r="O29" i="106"/>
  <c r="I27" i="105"/>
  <c r="I28" i="105"/>
  <c r="I29" i="105"/>
  <c r="I31" i="105"/>
  <c r="I30" i="105"/>
  <c r="I32" i="105"/>
  <c r="I33" i="105"/>
  <c r="I34" i="105"/>
  <c r="I35" i="105"/>
  <c r="I49" i="105"/>
  <c r="I45" i="105"/>
  <c r="I46" i="105"/>
  <c r="I47" i="105"/>
  <c r="I48" i="105"/>
  <c r="I50" i="105"/>
  <c r="I17" i="105"/>
  <c r="I25" i="105"/>
  <c r="I18" i="105"/>
  <c r="I19" i="105"/>
  <c r="I20" i="105"/>
  <c r="I21" i="105"/>
  <c r="I22" i="105"/>
  <c r="I23" i="105"/>
  <c r="I24" i="105"/>
  <c r="I13" i="105"/>
  <c r="I14" i="105"/>
  <c r="I15" i="105"/>
  <c r="I16" i="106"/>
  <c r="I17" i="106"/>
  <c r="I31" i="106"/>
  <c r="I32" i="106"/>
  <c r="I33" i="106"/>
  <c r="I34" i="106"/>
  <c r="I21" i="106"/>
  <c r="I22" i="106"/>
  <c r="I23" i="106"/>
  <c r="I24" i="106"/>
  <c r="I11" i="106"/>
  <c r="I12" i="106"/>
  <c r="I13" i="106"/>
  <c r="I14" i="106"/>
  <c r="I37" i="105"/>
  <c r="I38" i="105"/>
  <c r="I39" i="105"/>
  <c r="I40" i="105"/>
  <c r="I41" i="105"/>
  <c r="I42" i="105"/>
  <c r="I43" i="105"/>
  <c r="I19" i="106"/>
  <c r="I18" i="106"/>
  <c r="I26" i="106"/>
  <c r="I27" i="106"/>
  <c r="I25" i="106"/>
  <c r="I28" i="106"/>
  <c r="I29" i="106"/>
  <c r="E27" i="105"/>
  <c r="E28" i="105"/>
  <c r="E29" i="105"/>
  <c r="E31" i="105"/>
  <c r="E30" i="105"/>
  <c r="E32" i="105"/>
  <c r="E33" i="105"/>
  <c r="E34" i="105"/>
  <c r="E35" i="105"/>
  <c r="E26" i="105"/>
  <c r="E49" i="105"/>
  <c r="E45" i="105"/>
  <c r="E46" i="105"/>
  <c r="E47" i="105"/>
  <c r="E48" i="105"/>
  <c r="E50" i="105"/>
  <c r="E17" i="105"/>
  <c r="E25" i="105"/>
  <c r="E18" i="105"/>
  <c r="E19" i="105"/>
  <c r="E20" i="105"/>
  <c r="E21" i="105"/>
  <c r="E22" i="105"/>
  <c r="E23" i="105"/>
  <c r="E24" i="105"/>
  <c r="E13" i="105"/>
  <c r="E14" i="105"/>
  <c r="E15" i="105"/>
  <c r="E11" i="105"/>
  <c r="E16" i="106"/>
  <c r="E17" i="106"/>
  <c r="E31" i="106"/>
  <c r="E32" i="106"/>
  <c r="E33" i="106"/>
  <c r="E34" i="106"/>
  <c r="E21" i="106"/>
  <c r="E22" i="106"/>
  <c r="E23" i="106"/>
  <c r="E24" i="106"/>
  <c r="E11" i="106"/>
  <c r="E12" i="106"/>
  <c r="E13" i="106"/>
  <c r="E14" i="106"/>
  <c r="E37" i="105"/>
  <c r="E38" i="105"/>
  <c r="E39" i="105"/>
  <c r="E40" i="105"/>
  <c r="E41" i="105"/>
  <c r="E42" i="105"/>
  <c r="E43" i="105"/>
  <c r="E19" i="106"/>
  <c r="E18" i="106"/>
  <c r="E26" i="106"/>
  <c r="E27" i="106"/>
  <c r="E28" i="106"/>
  <c r="E29" i="106"/>
  <c r="F27" i="95"/>
  <c r="F28" i="95"/>
  <c r="F29" i="95"/>
  <c r="F31" i="95"/>
  <c r="F30" i="95"/>
  <c r="F32" i="95"/>
  <c r="F33" i="95"/>
  <c r="F34" i="95"/>
  <c r="F35" i="95"/>
  <c r="F49" i="95"/>
  <c r="F44" i="95"/>
  <c r="F45" i="95"/>
  <c r="F46" i="95"/>
  <c r="F47" i="95"/>
  <c r="F48" i="95"/>
  <c r="F50" i="95"/>
  <c r="F17" i="95"/>
  <c r="F25" i="95"/>
  <c r="F18" i="95"/>
  <c r="F19" i="95"/>
  <c r="F20" i="95"/>
  <c r="F21" i="95"/>
  <c r="F22" i="95"/>
  <c r="F23" i="95"/>
  <c r="F24" i="95"/>
  <c r="F13" i="95"/>
  <c r="F14" i="95"/>
  <c r="F15" i="95"/>
  <c r="F16" i="96"/>
  <c r="F17" i="96"/>
  <c r="F31" i="96"/>
  <c r="F32" i="96"/>
  <c r="F33" i="96"/>
  <c r="F34" i="96"/>
  <c r="F21" i="96"/>
  <c r="F22" i="96"/>
  <c r="F23" i="96"/>
  <c r="F24" i="96"/>
  <c r="F11" i="96"/>
  <c r="F12" i="96"/>
  <c r="F13" i="96"/>
  <c r="F14" i="96"/>
  <c r="F37" i="95"/>
  <c r="F38" i="95"/>
  <c r="F39" i="95"/>
  <c r="F40" i="95"/>
  <c r="F41" i="95"/>
  <c r="F42" i="95"/>
  <c r="F43" i="95"/>
  <c r="F19" i="96"/>
  <c r="F18" i="96"/>
  <c r="F26" i="96"/>
  <c r="F27" i="96"/>
  <c r="F28" i="96"/>
  <c r="F29" i="96"/>
  <c r="P11" i="112"/>
  <c r="P12" i="112"/>
  <c r="P13" i="112"/>
  <c r="P14" i="112"/>
  <c r="P16" i="112"/>
  <c r="P17" i="112"/>
  <c r="P15" i="112"/>
  <c r="P19" i="112"/>
  <c r="P18" i="112"/>
  <c r="P21" i="112"/>
  <c r="P22" i="112"/>
  <c r="P23" i="112"/>
  <c r="P24" i="112"/>
  <c r="P26" i="112"/>
  <c r="P27" i="112"/>
  <c r="P28" i="112"/>
  <c r="P29" i="112"/>
  <c r="P31" i="112"/>
  <c r="P32" i="112"/>
  <c r="P33" i="112"/>
  <c r="P34" i="112"/>
  <c r="Q29" i="112"/>
  <c r="Q14" i="112"/>
  <c r="Q50" i="111"/>
  <c r="Q49" i="111"/>
  <c r="Q48" i="111"/>
  <c r="P50" i="111"/>
  <c r="P49" i="111"/>
  <c r="P48" i="111"/>
  <c r="Q29" i="108"/>
  <c r="P29" i="108"/>
  <c r="Q14" i="108"/>
  <c r="P14" i="108"/>
  <c r="P11" i="108"/>
  <c r="P12" i="108"/>
  <c r="P13" i="108"/>
  <c r="P16" i="108"/>
  <c r="P17" i="108"/>
  <c r="P19" i="108"/>
  <c r="P18" i="108"/>
  <c r="P21" i="108"/>
  <c r="P22" i="108"/>
  <c r="P23" i="108"/>
  <c r="P24" i="108"/>
  <c r="P20" i="108"/>
  <c r="P26" i="108"/>
  <c r="P27" i="108"/>
  <c r="P28" i="108"/>
  <c r="P31" i="108"/>
  <c r="P32" i="108"/>
  <c r="P33" i="108"/>
  <c r="P34" i="108"/>
  <c r="P30" i="108"/>
  <c r="Q50" i="107"/>
  <c r="Q49" i="107"/>
  <c r="Q44" i="107"/>
  <c r="Q48" i="107"/>
  <c r="P50" i="107"/>
  <c r="P49" i="107"/>
  <c r="P48" i="107"/>
  <c r="P29" i="100"/>
  <c r="Q14" i="100"/>
  <c r="G9" i="87"/>
  <c r="P14" i="100"/>
  <c r="P11" i="100"/>
  <c r="P12" i="100"/>
  <c r="P13" i="100"/>
  <c r="P17" i="100"/>
  <c r="P19" i="100"/>
  <c r="P18" i="100"/>
  <c r="P21" i="100"/>
  <c r="P22" i="100"/>
  <c r="P20" i="100"/>
  <c r="P23" i="100"/>
  <c r="P24" i="100"/>
  <c r="P26" i="100"/>
  <c r="P27" i="100"/>
  <c r="P28" i="100"/>
  <c r="P31" i="100"/>
  <c r="P32" i="100"/>
  <c r="P30" i="100"/>
  <c r="P33" i="100"/>
  <c r="P34" i="100"/>
  <c r="P50" i="99"/>
  <c r="P49" i="99"/>
  <c r="P48" i="99"/>
  <c r="P29" i="96"/>
  <c r="P11" i="96"/>
  <c r="P12" i="96"/>
  <c r="P13" i="96"/>
  <c r="P14" i="96"/>
  <c r="P16" i="96"/>
  <c r="P17" i="96"/>
  <c r="P19" i="96"/>
  <c r="P18" i="96"/>
  <c r="P21" i="96"/>
  <c r="P22" i="96"/>
  <c r="P23" i="96"/>
  <c r="P24" i="96"/>
  <c r="P26" i="96"/>
  <c r="P27" i="96"/>
  <c r="P28" i="96"/>
  <c r="P31" i="96"/>
  <c r="P32" i="96"/>
  <c r="P33" i="96"/>
  <c r="P34" i="96"/>
  <c r="Q14" i="96"/>
  <c r="E9" i="87"/>
  <c r="F9" i="87"/>
  <c r="P49" i="95"/>
  <c r="P48" i="95"/>
  <c r="Q13" i="99"/>
  <c r="G8" i="86"/>
  <c r="Q14" i="99"/>
  <c r="G9" i="86"/>
  <c r="Q15" i="99"/>
  <c r="G10" i="86"/>
  <c r="P12" i="99"/>
  <c r="P13" i="99"/>
  <c r="P14" i="99"/>
  <c r="P15" i="99"/>
  <c r="Q17" i="99"/>
  <c r="G12" i="86"/>
  <c r="Q18" i="99"/>
  <c r="G13" i="86"/>
  <c r="H13" i="86"/>
  <c r="Q19" i="99"/>
  <c r="G14" i="86"/>
  <c r="Q20" i="99"/>
  <c r="G15" i="86"/>
  <c r="Q22" i="99"/>
  <c r="Q23" i="99"/>
  <c r="Q24" i="99"/>
  <c r="G19" i="86"/>
  <c r="Q25" i="99"/>
  <c r="G20" i="86"/>
  <c r="H20" i="86"/>
  <c r="Q21" i="99"/>
  <c r="G16" i="86"/>
  <c r="P17" i="99"/>
  <c r="P19" i="99"/>
  <c r="P20" i="99"/>
  <c r="P22" i="99"/>
  <c r="P23" i="99"/>
  <c r="P24" i="99"/>
  <c r="P25" i="99"/>
  <c r="P21" i="99"/>
  <c r="Q27" i="99"/>
  <c r="G22" i="86"/>
  <c r="Q28" i="99"/>
  <c r="G23" i="86"/>
  <c r="H23" i="86"/>
  <c r="Q29" i="99"/>
  <c r="G24" i="86"/>
  <c r="Q31" i="99"/>
  <c r="G26" i="86"/>
  <c r="Q30" i="99"/>
  <c r="G25" i="86"/>
  <c r="Q33" i="99"/>
  <c r="G28" i="86"/>
  <c r="Q34" i="99"/>
  <c r="G29" i="86"/>
  <c r="Q35" i="99"/>
  <c r="G30" i="86"/>
  <c r="H30" i="86"/>
  <c r="Q32" i="99"/>
  <c r="G27" i="86"/>
  <c r="P27" i="99"/>
  <c r="P28" i="99"/>
  <c r="P29" i="99"/>
  <c r="P31" i="99"/>
  <c r="P30" i="99"/>
  <c r="P33" i="99"/>
  <c r="P34" i="99"/>
  <c r="P35" i="99"/>
  <c r="P32" i="99"/>
  <c r="Q45" i="99"/>
  <c r="G40" i="86"/>
  <c r="H40" i="86"/>
  <c r="Q46" i="99"/>
  <c r="G41" i="86"/>
  <c r="Q47" i="99"/>
  <c r="G42" i="86"/>
  <c r="P45" i="99"/>
  <c r="P46" i="99"/>
  <c r="P47" i="99"/>
  <c r="P44" i="99"/>
  <c r="Q19" i="100"/>
  <c r="Q18" i="100"/>
  <c r="G13" i="87"/>
  <c r="Q17" i="100"/>
  <c r="G12" i="87"/>
  <c r="H12" i="87"/>
  <c r="Q26" i="100"/>
  <c r="Q27" i="100"/>
  <c r="G22" i="87"/>
  <c r="Q28" i="100"/>
  <c r="G23" i="87"/>
  <c r="Q32" i="100"/>
  <c r="G27" i="87"/>
  <c r="H27" i="87"/>
  <c r="Q33" i="100"/>
  <c r="G28" i="87"/>
  <c r="H28" i="87"/>
  <c r="Q34" i="100"/>
  <c r="G29" i="87"/>
  <c r="Q31" i="100"/>
  <c r="Q22" i="100"/>
  <c r="G17" i="87"/>
  <c r="H17" i="87"/>
  <c r="Q23" i="100"/>
  <c r="G18" i="87"/>
  <c r="H18" i="87"/>
  <c r="Q24" i="100"/>
  <c r="G19" i="87"/>
  <c r="H19" i="87"/>
  <c r="Q21" i="100"/>
  <c r="G16" i="87"/>
  <c r="Q38" i="99"/>
  <c r="G33" i="86"/>
  <c r="Q39" i="99"/>
  <c r="G34" i="86"/>
  <c r="H34" i="86"/>
  <c r="Q40" i="99"/>
  <c r="G35" i="86"/>
  <c r="Q41" i="99"/>
  <c r="G36" i="86"/>
  <c r="H36" i="86"/>
  <c r="Q42" i="99"/>
  <c r="G37" i="86"/>
  <c r="H37" i="86"/>
  <c r="Q43" i="99"/>
  <c r="G38" i="86"/>
  <c r="Q37" i="99"/>
  <c r="G32" i="86"/>
  <c r="P38" i="99"/>
  <c r="P40" i="99"/>
  <c r="P41" i="99"/>
  <c r="P42" i="99"/>
  <c r="P43" i="99"/>
  <c r="P37" i="99"/>
  <c r="Q12" i="100"/>
  <c r="G7" i="87"/>
  <c r="Q13" i="100"/>
  <c r="G8" i="87"/>
  <c r="H8" i="87"/>
  <c r="Q11" i="100"/>
  <c r="Q13" i="95"/>
  <c r="E8" i="86"/>
  <c r="Q14" i="95"/>
  <c r="E9" i="86"/>
  <c r="F9" i="86"/>
  <c r="Q15" i="95"/>
  <c r="P13" i="95"/>
  <c r="P14" i="95"/>
  <c r="P15" i="95"/>
  <c r="Q17" i="95"/>
  <c r="Q18" i="95"/>
  <c r="E13" i="86"/>
  <c r="F13" i="86"/>
  <c r="Q19" i="95"/>
  <c r="E14" i="86"/>
  <c r="F14" i="86"/>
  <c r="Q20" i="95"/>
  <c r="E15" i="86"/>
  <c r="Q23" i="95"/>
  <c r="E18" i="86"/>
  <c r="Q24" i="95"/>
  <c r="E19" i="86"/>
  <c r="Q25" i="95"/>
  <c r="E20" i="86"/>
  <c r="F20" i="86"/>
  <c r="Q21" i="95"/>
  <c r="E16" i="86"/>
  <c r="F16" i="86"/>
  <c r="P17" i="95"/>
  <c r="P18" i="95"/>
  <c r="P19" i="95"/>
  <c r="P20" i="95"/>
  <c r="P22" i="95"/>
  <c r="P23" i="95"/>
  <c r="P24" i="95"/>
  <c r="P25" i="95"/>
  <c r="P21" i="95"/>
  <c r="Q27" i="95"/>
  <c r="E22" i="86"/>
  <c r="Q28" i="95"/>
  <c r="E23" i="86"/>
  <c r="F23" i="86"/>
  <c r="Q29" i="95"/>
  <c r="Q31" i="95"/>
  <c r="E26" i="86"/>
  <c r="F26" i="86"/>
  <c r="Q30" i="95"/>
  <c r="Q26" i="95"/>
  <c r="E21" i="86"/>
  <c r="E25" i="86"/>
  <c r="Q33" i="95"/>
  <c r="E28" i="86"/>
  <c r="Q34" i="95"/>
  <c r="E29" i="86"/>
  <c r="Q35" i="95"/>
  <c r="E30" i="86"/>
  <c r="F30" i="86"/>
  <c r="Q32" i="95"/>
  <c r="E27" i="86"/>
  <c r="P27" i="95"/>
  <c r="P28" i="95"/>
  <c r="P29" i="95"/>
  <c r="P31" i="95"/>
  <c r="P30" i="95"/>
  <c r="P33" i="95"/>
  <c r="P34" i="95"/>
  <c r="P35" i="95"/>
  <c r="P32" i="95"/>
  <c r="Q45" i="95"/>
  <c r="E40" i="86"/>
  <c r="Q46" i="95"/>
  <c r="Q47" i="95"/>
  <c r="E42" i="86"/>
  <c r="P45" i="95"/>
  <c r="P46" i="95"/>
  <c r="P47" i="95"/>
  <c r="Q19" i="96"/>
  <c r="Q18" i="96"/>
  <c r="E13" i="87"/>
  <c r="Q17" i="96"/>
  <c r="E12" i="87"/>
  <c r="Q26" i="96"/>
  <c r="E21" i="87"/>
  <c r="F21" i="87"/>
  <c r="Q27" i="96"/>
  <c r="E22" i="87"/>
  <c r="F22" i="87"/>
  <c r="Q28" i="96"/>
  <c r="E23" i="87"/>
  <c r="F23" i="87"/>
  <c r="Q32" i="96"/>
  <c r="E27" i="87"/>
  <c r="F27" i="87"/>
  <c r="Q33" i="96"/>
  <c r="E28" i="87"/>
  <c r="Q34" i="96"/>
  <c r="E29" i="87"/>
  <c r="Q31" i="96"/>
  <c r="Q22" i="96"/>
  <c r="E17" i="87"/>
  <c r="F17" i="87"/>
  <c r="Q23" i="96"/>
  <c r="E18" i="87"/>
  <c r="Q24" i="96"/>
  <c r="E19" i="87"/>
  <c r="Q21" i="96"/>
  <c r="E16" i="87"/>
  <c r="F16" i="87"/>
  <c r="Q38" i="95"/>
  <c r="E33" i="86"/>
  <c r="F33" i="86"/>
  <c r="Q39" i="95"/>
  <c r="E34" i="86"/>
  <c r="Q40" i="95"/>
  <c r="E35" i="86"/>
  <c r="Q41" i="95"/>
  <c r="Q42" i="95"/>
  <c r="E37" i="86"/>
  <c r="Q43" i="95"/>
  <c r="E38" i="86"/>
  <c r="Q37" i="95"/>
  <c r="E32" i="86"/>
  <c r="P38" i="95"/>
  <c r="P36" i="95"/>
  <c r="P40" i="95"/>
  <c r="P41" i="95"/>
  <c r="P42" i="95"/>
  <c r="P43" i="95"/>
  <c r="P37" i="95"/>
  <c r="Q12" i="96"/>
  <c r="E7" i="87"/>
  <c r="Q13" i="96"/>
  <c r="E8" i="87"/>
  <c r="Q11" i="96"/>
  <c r="D8" i="86"/>
  <c r="F8" i="86"/>
  <c r="D9" i="86"/>
  <c r="H9" i="86"/>
  <c r="D10" i="86"/>
  <c r="D12" i="86"/>
  <c r="D13" i="86"/>
  <c r="D14" i="86"/>
  <c r="D15" i="86"/>
  <c r="D16" i="86"/>
  <c r="H16" i="86"/>
  <c r="D17" i="86"/>
  <c r="D18" i="86"/>
  <c r="J18" i="86"/>
  <c r="D19" i="86"/>
  <c r="F19" i="86"/>
  <c r="D20" i="86"/>
  <c r="D22" i="86"/>
  <c r="D23" i="86"/>
  <c r="D24" i="86"/>
  <c r="H24" i="86"/>
  <c r="D25" i="86"/>
  <c r="H25" i="86"/>
  <c r="D26" i="86"/>
  <c r="D27" i="86"/>
  <c r="J27" i="86"/>
  <c r="D28" i="86"/>
  <c r="D29" i="86"/>
  <c r="D30" i="86"/>
  <c r="D32" i="86"/>
  <c r="D33" i="86"/>
  <c r="D34" i="86"/>
  <c r="D35" i="86"/>
  <c r="J35" i="86"/>
  <c r="D36" i="86"/>
  <c r="F36" i="86"/>
  <c r="D37" i="86"/>
  <c r="F37" i="86"/>
  <c r="J37" i="86"/>
  <c r="D38" i="86"/>
  <c r="D40" i="86"/>
  <c r="F40" i="86"/>
  <c r="D41" i="86"/>
  <c r="D42" i="86"/>
  <c r="H42" i="86"/>
  <c r="D6" i="87"/>
  <c r="D7" i="87"/>
  <c r="H7" i="87"/>
  <c r="D8" i="87"/>
  <c r="D12" i="87"/>
  <c r="D14" i="87"/>
  <c r="D16" i="87"/>
  <c r="D17" i="87"/>
  <c r="D18" i="87"/>
  <c r="D19" i="87"/>
  <c r="D21" i="87"/>
  <c r="D22" i="87"/>
  <c r="D23" i="87"/>
  <c r="D20" i="87"/>
  <c r="C27" i="88"/>
  <c r="J23" i="87"/>
  <c r="D26" i="87"/>
  <c r="H26" i="87"/>
  <c r="D27" i="87"/>
  <c r="D28" i="87"/>
  <c r="D29" i="87"/>
  <c r="Q13" i="107"/>
  <c r="Q14" i="107"/>
  <c r="Q15" i="107"/>
  <c r="Q11" i="107"/>
  <c r="Q17" i="107"/>
  <c r="Q18" i="107"/>
  <c r="Q19" i="107"/>
  <c r="Q21" i="107"/>
  <c r="Q23" i="107"/>
  <c r="Q24" i="107"/>
  <c r="Q25" i="107"/>
  <c r="Q27" i="107"/>
  <c r="Q28" i="107"/>
  <c r="Q29" i="107"/>
  <c r="Q30" i="107"/>
  <c r="Q31" i="107"/>
  <c r="Q32" i="107"/>
  <c r="Q33" i="107"/>
  <c r="Q34" i="107"/>
  <c r="Q35" i="107"/>
  <c r="Q38" i="107"/>
  <c r="Q39" i="107"/>
  <c r="Q40" i="107"/>
  <c r="Q41" i="107"/>
  <c r="Q42" i="107"/>
  <c r="Q43" i="107"/>
  <c r="Q45" i="107"/>
  <c r="Q46" i="107"/>
  <c r="Q47" i="107"/>
  <c r="P12" i="107"/>
  <c r="P13" i="107"/>
  <c r="P14" i="107"/>
  <c r="P15" i="107"/>
  <c r="P17" i="107"/>
  <c r="P18" i="107"/>
  <c r="P19" i="107"/>
  <c r="P20" i="107"/>
  <c r="P21" i="107"/>
  <c r="P22" i="107"/>
  <c r="P23" i="107"/>
  <c r="P24" i="107"/>
  <c r="P25" i="107"/>
  <c r="P27" i="107"/>
  <c r="P28" i="107"/>
  <c r="P29" i="107"/>
  <c r="P30" i="107"/>
  <c r="P31" i="107"/>
  <c r="P32" i="107"/>
  <c r="P33" i="107"/>
  <c r="P34" i="107"/>
  <c r="P35" i="107"/>
  <c r="P37" i="107"/>
  <c r="P38" i="107"/>
  <c r="P40" i="107"/>
  <c r="P41" i="107"/>
  <c r="P42" i="107"/>
  <c r="P43" i="107"/>
  <c r="P45" i="107"/>
  <c r="P46" i="107"/>
  <c r="P47" i="107"/>
  <c r="Q20" i="107"/>
  <c r="Q37" i="107"/>
  <c r="Q11" i="108"/>
  <c r="Q12" i="108"/>
  <c r="Q13" i="108"/>
  <c r="Q17" i="108"/>
  <c r="Q19" i="108"/>
  <c r="Q18" i="108"/>
  <c r="Q21" i="108"/>
  <c r="Q22" i="108"/>
  <c r="Q20" i="108"/>
  <c r="Q23" i="108"/>
  <c r="Q24" i="108"/>
  <c r="Q26" i="108"/>
  <c r="Q27" i="108"/>
  <c r="Q28" i="108"/>
  <c r="Q31" i="108"/>
  <c r="Q32" i="108"/>
  <c r="Q30" i="108"/>
  <c r="Q33" i="108"/>
  <c r="Q34" i="108"/>
  <c r="Q13" i="111"/>
  <c r="Q14" i="111"/>
  <c r="Q15" i="111"/>
  <c r="Q17" i="111"/>
  <c r="Q18" i="111"/>
  <c r="Q19" i="111"/>
  <c r="Q21" i="111"/>
  <c r="Q23" i="111"/>
  <c r="Q24" i="111"/>
  <c r="Q25" i="111"/>
  <c r="Q27" i="111"/>
  <c r="Q28" i="111"/>
  <c r="Q29" i="111"/>
  <c r="Q30" i="111"/>
  <c r="Q31" i="111"/>
  <c r="Q32" i="111"/>
  <c r="Q33" i="111"/>
  <c r="Q34" i="111"/>
  <c r="Q35" i="111"/>
  <c r="Q38" i="111"/>
  <c r="Q39" i="111"/>
  <c r="Q40" i="111"/>
  <c r="Q41" i="111"/>
  <c r="Q42" i="111"/>
  <c r="Q43" i="111"/>
  <c r="Q45" i="111"/>
  <c r="Q46" i="111"/>
  <c r="Q47" i="111"/>
  <c r="P13" i="111"/>
  <c r="P14" i="111"/>
  <c r="P15" i="111"/>
  <c r="P17" i="111"/>
  <c r="P18" i="111"/>
  <c r="P19" i="111"/>
  <c r="P20" i="111"/>
  <c r="P21" i="111"/>
  <c r="P22" i="111"/>
  <c r="P23" i="111"/>
  <c r="P24" i="111"/>
  <c r="P25" i="111"/>
  <c r="P27" i="111"/>
  <c r="P28" i="111"/>
  <c r="P29" i="111"/>
  <c r="P30" i="111"/>
  <c r="P31" i="111"/>
  <c r="P32" i="111"/>
  <c r="P33" i="111"/>
  <c r="P34" i="111"/>
  <c r="P35" i="111"/>
  <c r="P37" i="111"/>
  <c r="P38" i="111"/>
  <c r="P40" i="111"/>
  <c r="P41" i="111"/>
  <c r="P42" i="111"/>
  <c r="P43" i="111"/>
  <c r="P45" i="111"/>
  <c r="P46" i="111"/>
  <c r="P47" i="111"/>
  <c r="Q20" i="111"/>
  <c r="Q37" i="111"/>
  <c r="Q11" i="112"/>
  <c r="Q12" i="112"/>
  <c r="Q13" i="112"/>
  <c r="Q17" i="112"/>
  <c r="Q19" i="112"/>
  <c r="Q18" i="112"/>
  <c r="Q21" i="112"/>
  <c r="Q22" i="112"/>
  <c r="Q23" i="112"/>
  <c r="Q24" i="112"/>
  <c r="Q26" i="112"/>
  <c r="Q27" i="112"/>
  <c r="Q28" i="112"/>
  <c r="Q31" i="112"/>
  <c r="Q32" i="112"/>
  <c r="Q33" i="112"/>
  <c r="Q34" i="112"/>
  <c r="L16" i="92"/>
  <c r="L16" i="100"/>
  <c r="P16" i="92"/>
  <c r="P16" i="100"/>
  <c r="P15" i="100"/>
  <c r="L16" i="90"/>
  <c r="L15" i="90"/>
  <c r="L16" i="94"/>
  <c r="F16" i="106"/>
  <c r="F15" i="106"/>
  <c r="F16" i="102"/>
  <c r="Q16" i="100"/>
  <c r="D16" i="98"/>
  <c r="D15" i="98"/>
  <c r="M16" i="106"/>
  <c r="D16" i="108"/>
  <c r="D15" i="108"/>
  <c r="D16" i="104"/>
  <c r="D15" i="104"/>
  <c r="N16" i="90"/>
  <c r="N16" i="98"/>
  <c r="P16" i="102"/>
  <c r="P16" i="110"/>
  <c r="G16" i="104"/>
  <c r="G16" i="112"/>
  <c r="M16" i="92"/>
  <c r="I16" i="112"/>
  <c r="I15" i="112"/>
  <c r="M16" i="104"/>
  <c r="M15" i="104"/>
  <c r="M16" i="112"/>
  <c r="M15" i="112"/>
  <c r="I16" i="96"/>
  <c r="E16" i="94"/>
  <c r="E15" i="94"/>
  <c r="E16" i="90"/>
  <c r="G16" i="106"/>
  <c r="G15" i="106"/>
  <c r="G16" i="102"/>
  <c r="K16" i="102"/>
  <c r="K16" i="106"/>
  <c r="K15" i="106"/>
  <c r="Q16" i="112"/>
  <c r="M16" i="110"/>
  <c r="M15" i="110"/>
  <c r="O16" i="104"/>
  <c r="O16" i="108"/>
  <c r="Q16" i="108"/>
  <c r="J16" i="104"/>
  <c r="J16" i="112"/>
  <c r="J15" i="112"/>
  <c r="N16" i="104"/>
  <c r="N16" i="112"/>
  <c r="N15" i="112"/>
  <c r="G16" i="90"/>
  <c r="G16" i="98"/>
  <c r="E12" i="89"/>
  <c r="E11" i="89"/>
  <c r="E12" i="97"/>
  <c r="I12" i="89"/>
  <c r="I12" i="97"/>
  <c r="G12" i="109"/>
  <c r="K12" i="109"/>
  <c r="D12" i="105"/>
  <c r="H12" i="105"/>
  <c r="H12" i="101"/>
  <c r="L12" i="105"/>
  <c r="L11" i="105"/>
  <c r="L12" i="101"/>
  <c r="Q12" i="95"/>
  <c r="E7" i="86"/>
  <c r="F7" i="86"/>
  <c r="I12" i="91"/>
  <c r="M12" i="91"/>
  <c r="M11" i="91"/>
  <c r="M12" i="99"/>
  <c r="K12" i="103"/>
  <c r="K11" i="103"/>
  <c r="K12" i="111"/>
  <c r="O12" i="103"/>
  <c r="O12" i="111"/>
  <c r="I12" i="99"/>
  <c r="N12" i="109"/>
  <c r="P12" i="95"/>
  <c r="P12" i="91"/>
  <c r="N12" i="91"/>
  <c r="N11" i="91"/>
  <c r="N12" i="99"/>
  <c r="N11" i="99"/>
  <c r="L12" i="103"/>
  <c r="L11" i="103"/>
  <c r="L12" i="111"/>
  <c r="P12" i="103"/>
  <c r="P12" i="111"/>
  <c r="P11" i="111"/>
  <c r="Q12" i="99"/>
  <c r="G7" i="86"/>
  <c r="H7" i="86"/>
  <c r="M16" i="102"/>
  <c r="Q16" i="96"/>
  <c r="Q15" i="96"/>
  <c r="I16" i="92"/>
  <c r="I15" i="92"/>
  <c r="I16" i="104"/>
  <c r="I15" i="104"/>
  <c r="D12" i="101"/>
  <c r="Q12" i="107"/>
  <c r="I12" i="103"/>
  <c r="Q12" i="111"/>
  <c r="Q16" i="104"/>
  <c r="Q16" i="92"/>
  <c r="I11" i="87"/>
  <c r="Q12" i="91"/>
  <c r="I7" i="86"/>
  <c r="J7" i="86"/>
  <c r="Q12" i="103"/>
  <c r="K18" i="107"/>
  <c r="O18" i="91"/>
  <c r="N18" i="103"/>
  <c r="P39" i="95"/>
  <c r="P39" i="111"/>
  <c r="I39" i="111"/>
  <c r="J39" i="111"/>
  <c r="K39" i="111"/>
  <c r="L39" i="111"/>
  <c r="L36" i="111"/>
  <c r="M39" i="111"/>
  <c r="O39" i="111"/>
  <c r="N39" i="99"/>
  <c r="O39" i="99"/>
  <c r="I39" i="99"/>
  <c r="J39" i="99"/>
  <c r="K39" i="99"/>
  <c r="L39" i="99"/>
  <c r="M39" i="99"/>
  <c r="N39" i="111"/>
  <c r="P39" i="91"/>
  <c r="P39" i="99"/>
  <c r="P39" i="103"/>
  <c r="P39" i="107"/>
  <c r="O39" i="95"/>
  <c r="O39" i="91"/>
  <c r="L39" i="107"/>
  <c r="L39" i="103"/>
  <c r="J39" i="103"/>
  <c r="J39" i="107"/>
  <c r="M39" i="91"/>
  <c r="M39" i="95"/>
  <c r="K39" i="91"/>
  <c r="K39" i="95"/>
  <c r="I39" i="91"/>
  <c r="I39" i="95"/>
  <c r="O39" i="103"/>
  <c r="O36" i="103"/>
  <c r="O39" i="107"/>
  <c r="N39" i="103"/>
  <c r="N39" i="107"/>
  <c r="M39" i="103"/>
  <c r="M39" i="107"/>
  <c r="K39" i="107"/>
  <c r="K39" i="103"/>
  <c r="I39" i="107"/>
  <c r="I39" i="103"/>
  <c r="N39" i="91"/>
  <c r="N39" i="95"/>
  <c r="L39" i="95"/>
  <c r="L39" i="91"/>
  <c r="J39" i="95"/>
  <c r="J39" i="91"/>
  <c r="P12" i="89"/>
  <c r="P11" i="144"/>
  <c r="M12" i="89"/>
  <c r="O12" i="89"/>
  <c r="O11" i="89"/>
  <c r="O11" i="144"/>
  <c r="F12" i="91"/>
  <c r="F12" i="95"/>
  <c r="N12" i="101"/>
  <c r="N12" i="105"/>
  <c r="E12" i="107"/>
  <c r="G12" i="91"/>
  <c r="G12" i="95"/>
  <c r="O12" i="101"/>
  <c r="O12" i="105"/>
  <c r="F12" i="103"/>
  <c r="F11" i="103"/>
  <c r="F12" i="107"/>
  <c r="F11" i="107"/>
  <c r="D12" i="99"/>
  <c r="D11" i="99"/>
  <c r="D12" i="91"/>
  <c r="P12" i="101"/>
  <c r="P12" i="109"/>
  <c r="I12" i="105"/>
  <c r="E12" i="105"/>
  <c r="K12" i="97"/>
  <c r="K11" i="97"/>
  <c r="G12" i="97"/>
  <c r="F12" i="109"/>
  <c r="F12" i="89"/>
  <c r="F11" i="89"/>
  <c r="G26" i="87"/>
  <c r="E26" i="87"/>
  <c r="F26" i="87"/>
  <c r="I12" i="86"/>
  <c r="L30" i="100"/>
  <c r="I30" i="106"/>
  <c r="H23" i="87"/>
  <c r="E41" i="86"/>
  <c r="F41" i="86"/>
  <c r="P20" i="90"/>
  <c r="E14" i="87"/>
  <c r="Q18" i="92"/>
  <c r="M20" i="104"/>
  <c r="K20" i="104"/>
  <c r="J19" i="86"/>
  <c r="E10" i="86"/>
  <c r="G11" i="95"/>
  <c r="I21" i="87"/>
  <c r="E15" i="106"/>
  <c r="I13" i="87"/>
  <c r="I25" i="88"/>
  <c r="O44" i="99"/>
  <c r="E30" i="92"/>
  <c r="J30" i="94"/>
  <c r="J25" i="102"/>
  <c r="O10" i="94"/>
  <c r="N44" i="111"/>
  <c r="J16" i="86"/>
  <c r="G14" i="87"/>
  <c r="O25" i="88"/>
  <c r="I25" i="98"/>
  <c r="D25" i="106"/>
  <c r="I30" i="112"/>
  <c r="M30" i="94"/>
  <c r="D30" i="104"/>
  <c r="M30" i="102"/>
  <c r="I30" i="102"/>
  <c r="I30" i="90"/>
  <c r="P20" i="106"/>
  <c r="F20" i="106"/>
  <c r="H9" i="87"/>
  <c r="F10" i="106"/>
  <c r="E36" i="86"/>
  <c r="L26" i="91"/>
  <c r="H26" i="86"/>
  <c r="I17" i="87"/>
  <c r="J17" i="87"/>
  <c r="H19" i="86"/>
  <c r="L11" i="111"/>
  <c r="Q11" i="99"/>
  <c r="G6" i="86"/>
  <c r="K11" i="89"/>
  <c r="G17" i="86"/>
  <c r="H17" i="86"/>
  <c r="E11" i="91"/>
  <c r="G11" i="99"/>
  <c r="F11" i="111"/>
  <c r="K11" i="91"/>
  <c r="I11" i="107"/>
  <c r="G11" i="105"/>
  <c r="D15" i="100"/>
  <c r="Q15" i="112"/>
  <c r="P15" i="106"/>
  <c r="D15" i="96"/>
  <c r="J15" i="90"/>
  <c r="I16" i="87"/>
  <c r="J16" i="87"/>
  <c r="H16" i="87"/>
  <c r="J13" i="86"/>
  <c r="J45" i="86"/>
  <c r="E44" i="111"/>
  <c r="N44" i="103"/>
  <c r="E44" i="105"/>
  <c r="F45" i="86"/>
  <c r="G44" i="99"/>
  <c r="J44" i="109"/>
  <c r="D44" i="103"/>
  <c r="J44" i="105"/>
  <c r="O44" i="89"/>
  <c r="D44" i="111"/>
  <c r="G44" i="101"/>
  <c r="L44" i="99"/>
  <c r="J30" i="112"/>
  <c r="J30" i="100"/>
  <c r="P30" i="102"/>
  <c r="K30" i="104"/>
  <c r="O30" i="112"/>
  <c r="J30" i="90"/>
  <c r="N30" i="94"/>
  <c r="H30" i="94"/>
  <c r="H29" i="87"/>
  <c r="G30" i="94"/>
  <c r="O30" i="106"/>
  <c r="F30" i="92"/>
  <c r="H30" i="110"/>
  <c r="D30" i="96"/>
  <c r="N30" i="100"/>
  <c r="H30" i="98"/>
  <c r="O30" i="108"/>
  <c r="E25" i="92"/>
  <c r="H25" i="108"/>
  <c r="H25" i="104"/>
  <c r="G25" i="108"/>
  <c r="J25" i="104"/>
  <c r="E25" i="104"/>
  <c r="L25" i="106"/>
  <c r="I25" i="90"/>
  <c r="H20" i="100"/>
  <c r="N20" i="102"/>
  <c r="J20" i="102"/>
  <c r="O20" i="94"/>
  <c r="J19" i="87"/>
  <c r="M20" i="100"/>
  <c r="K20" i="110"/>
  <c r="F20" i="110"/>
  <c r="G20" i="108"/>
  <c r="F10" i="100"/>
  <c r="F10" i="108"/>
  <c r="D10" i="100"/>
  <c r="E10" i="102"/>
  <c r="I10" i="102"/>
  <c r="G10" i="106"/>
  <c r="K10" i="94"/>
  <c r="Q10" i="112"/>
  <c r="M10" i="90"/>
  <c r="H10" i="110"/>
  <c r="L10" i="100"/>
  <c r="G10" i="98"/>
  <c r="K10" i="96"/>
  <c r="M10" i="92"/>
  <c r="K10" i="106"/>
  <c r="P44" i="91"/>
  <c r="G44" i="103"/>
  <c r="H44" i="99"/>
  <c r="H44" i="105"/>
  <c r="O44" i="95"/>
  <c r="F44" i="103"/>
  <c r="O44" i="109"/>
  <c r="K44" i="91"/>
  <c r="E44" i="89"/>
  <c r="I44" i="109"/>
  <c r="K44" i="107"/>
  <c r="H44" i="107"/>
  <c r="K44" i="97"/>
  <c r="M44" i="109"/>
  <c r="L44" i="107"/>
  <c r="P44" i="111"/>
  <c r="L44" i="101"/>
  <c r="D44" i="107"/>
  <c r="F44" i="97"/>
  <c r="D44" i="91"/>
  <c r="F44" i="109"/>
  <c r="D44" i="109"/>
  <c r="G44" i="89"/>
  <c r="D44" i="105"/>
  <c r="P44" i="95"/>
  <c r="F42" i="86"/>
  <c r="D44" i="99"/>
  <c r="M44" i="95"/>
  <c r="H41" i="86"/>
  <c r="G36" i="95"/>
  <c r="H36" i="101"/>
  <c r="I36" i="99"/>
  <c r="K36" i="89"/>
  <c r="M36" i="97"/>
  <c r="L36" i="107"/>
  <c r="I36" i="107"/>
  <c r="H36" i="95"/>
  <c r="H29" i="86"/>
  <c r="P26" i="105"/>
  <c r="E24" i="86"/>
  <c r="F24" i="86"/>
  <c r="I16" i="95"/>
  <c r="D20" i="98"/>
  <c r="K20" i="112"/>
  <c r="F20" i="96"/>
  <c r="L20" i="108"/>
  <c r="K20" i="108"/>
  <c r="D15" i="87"/>
  <c r="Q16" i="91"/>
  <c r="I11" i="86"/>
  <c r="I19" i="88"/>
  <c r="G18" i="86"/>
  <c r="F18" i="86"/>
  <c r="F11" i="97"/>
  <c r="D11" i="107"/>
  <c r="N11" i="105"/>
  <c r="D11" i="97"/>
  <c r="K11" i="105"/>
  <c r="O11" i="101"/>
  <c r="H11" i="99"/>
  <c r="J17" i="86"/>
  <c r="J21" i="87"/>
  <c r="D39" i="86"/>
  <c r="C22" i="88"/>
  <c r="L44" i="103"/>
  <c r="P44" i="109"/>
  <c r="H43" i="144"/>
  <c r="E44" i="103"/>
  <c r="M44" i="89"/>
  <c r="M44" i="111"/>
  <c r="N44" i="101"/>
  <c r="O44" i="91"/>
  <c r="O44" i="105"/>
  <c r="M44" i="99"/>
  <c r="P44" i="97"/>
  <c r="L44" i="111"/>
  <c r="J44" i="107"/>
  <c r="K44" i="99"/>
  <c r="D44" i="97"/>
  <c r="H44" i="86"/>
  <c r="M25" i="110"/>
  <c r="J25" i="110"/>
  <c r="J24" i="87"/>
  <c r="L25" i="102"/>
  <c r="P25" i="92"/>
  <c r="E25" i="94"/>
  <c r="K25" i="96"/>
  <c r="M25" i="94"/>
  <c r="H25" i="94"/>
  <c r="L25" i="108"/>
  <c r="L25" i="98"/>
  <c r="F25" i="108"/>
  <c r="O25" i="98"/>
  <c r="F24" i="87"/>
  <c r="H24" i="87"/>
  <c r="H30" i="108"/>
  <c r="H30" i="100"/>
  <c r="K30" i="96"/>
  <c r="H30" i="96"/>
  <c r="F30" i="94"/>
  <c r="N30" i="108"/>
  <c r="F29" i="87"/>
  <c r="K30" i="98"/>
  <c r="F30" i="108"/>
  <c r="G30" i="104"/>
  <c r="F30" i="102"/>
  <c r="I30" i="110"/>
  <c r="D30" i="98"/>
  <c r="G30" i="110"/>
  <c r="I30" i="94"/>
  <c r="I30" i="104"/>
  <c r="AU17" i="102"/>
  <c r="K30" i="102"/>
  <c r="H30" i="102"/>
  <c r="K30" i="92"/>
  <c r="P30" i="90"/>
  <c r="G30" i="100"/>
  <c r="M30" i="112"/>
  <c r="L30" i="110"/>
  <c r="D30" i="110"/>
  <c r="L30" i="104"/>
  <c r="J30" i="104"/>
  <c r="E30" i="104"/>
  <c r="AU14" i="102"/>
  <c r="L30" i="96"/>
  <c r="N30" i="90"/>
  <c r="J29" i="87"/>
  <c r="D25" i="87"/>
  <c r="C28" i="88"/>
  <c r="F28" i="87"/>
  <c r="P30" i="112"/>
  <c r="O30" i="100"/>
  <c r="H30" i="92"/>
  <c r="G30" i="96"/>
  <c r="G30" i="108"/>
  <c r="K30" i="108"/>
  <c r="F30" i="96"/>
  <c r="E30" i="98"/>
  <c r="F30" i="100"/>
  <c r="F30" i="112"/>
  <c r="P30" i="104"/>
  <c r="AU18" i="102"/>
  <c r="D30" i="108"/>
  <c r="H30" i="106"/>
  <c r="D30" i="106"/>
  <c r="E30" i="90"/>
  <c r="Q30" i="112"/>
  <c r="F30" i="104"/>
  <c r="G30" i="112"/>
  <c r="M30" i="92"/>
  <c r="AU21" i="90"/>
  <c r="L30" i="108"/>
  <c r="J30" i="106"/>
  <c r="Q30" i="100"/>
  <c r="G25" i="87"/>
  <c r="H25" i="87"/>
  <c r="P30" i="92"/>
  <c r="O30" i="94"/>
  <c r="M30" i="106"/>
  <c r="F30" i="106"/>
  <c r="D30" i="90"/>
  <c r="Q30" i="96"/>
  <c r="E25" i="87"/>
  <c r="M30" i="96"/>
  <c r="H25" i="102"/>
  <c r="F25" i="102"/>
  <c r="Q25" i="104"/>
  <c r="AP14" i="102"/>
  <c r="Q25" i="92"/>
  <c r="AP7" i="90"/>
  <c r="L25" i="92"/>
  <c r="G25" i="90"/>
  <c r="P25" i="110"/>
  <c r="K25" i="112"/>
  <c r="M25" i="90"/>
  <c r="O25" i="92"/>
  <c r="J25" i="94"/>
  <c r="J25" i="106"/>
  <c r="P25" i="112"/>
  <c r="L25" i="96"/>
  <c r="D25" i="90"/>
  <c r="O25" i="106"/>
  <c r="E25" i="98"/>
  <c r="F25" i="112"/>
  <c r="N25" i="98"/>
  <c r="J25" i="90"/>
  <c r="AP8" i="90"/>
  <c r="E25" i="108"/>
  <c r="Q25" i="112"/>
  <c r="J25" i="100"/>
  <c r="I25" i="96"/>
  <c r="F25" i="106"/>
  <c r="F25" i="96"/>
  <c r="E25" i="102"/>
  <c r="H25" i="98"/>
  <c r="J25" i="112"/>
  <c r="H25" i="112"/>
  <c r="J25" i="92"/>
  <c r="D25" i="94"/>
  <c r="P25" i="108"/>
  <c r="G25" i="100"/>
  <c r="H25" i="110"/>
  <c r="J25" i="98"/>
  <c r="O25" i="110"/>
  <c r="N25" i="100"/>
  <c r="K25" i="98"/>
  <c r="G25" i="98"/>
  <c r="N25" i="92"/>
  <c r="L25" i="94"/>
  <c r="F25" i="94"/>
  <c r="H25" i="106"/>
  <c r="N25" i="96"/>
  <c r="F25" i="104"/>
  <c r="D25" i="112"/>
  <c r="D25" i="110"/>
  <c r="E25" i="112"/>
  <c r="M25" i="104"/>
  <c r="AP21" i="102"/>
  <c r="I22" i="87"/>
  <c r="J22" i="87"/>
  <c r="K25" i="94"/>
  <c r="K25" i="106"/>
  <c r="G25" i="106"/>
  <c r="Q25" i="108"/>
  <c r="O25" i="100"/>
  <c r="K25" i="92"/>
  <c r="AP19" i="90"/>
  <c r="O25" i="96"/>
  <c r="O25" i="94"/>
  <c r="M25" i="92"/>
  <c r="M25" i="100"/>
  <c r="L25" i="110"/>
  <c r="P25" i="100"/>
  <c r="E25" i="106"/>
  <c r="F25" i="92"/>
  <c r="I25" i="102"/>
  <c r="O25" i="108"/>
  <c r="AP20" i="102"/>
  <c r="AP22" i="90"/>
  <c r="D25" i="100"/>
  <c r="K25" i="102"/>
  <c r="AP9" i="102"/>
  <c r="F25" i="90"/>
  <c r="N25" i="108"/>
  <c r="E25" i="110"/>
  <c r="L25" i="100"/>
  <c r="O25" i="104"/>
  <c r="N25" i="94"/>
  <c r="I25" i="108"/>
  <c r="AP13" i="102"/>
  <c r="O25" i="102"/>
  <c r="E25" i="100"/>
  <c r="AP12" i="102"/>
  <c r="AP14" i="90"/>
  <c r="P25" i="98"/>
  <c r="I25" i="100"/>
  <c r="D25" i="98"/>
  <c r="G25" i="112"/>
  <c r="N25" i="110"/>
  <c r="N25" i="104"/>
  <c r="AP22" i="102"/>
  <c r="O25" i="112"/>
  <c r="H25" i="92"/>
  <c r="J25" i="96"/>
  <c r="J25" i="108"/>
  <c r="N25" i="90"/>
  <c r="G25" i="92"/>
  <c r="E25" i="96"/>
  <c r="I25" i="94"/>
  <c r="L25" i="90"/>
  <c r="AP10" i="90"/>
  <c r="M25" i="106"/>
  <c r="I25" i="92"/>
  <c r="AP10" i="102"/>
  <c r="O25" i="90"/>
  <c r="F25" i="98"/>
  <c r="M25" i="112"/>
  <c r="G25" i="102"/>
  <c r="P25" i="94"/>
  <c r="M25" i="96"/>
  <c r="H25" i="96"/>
  <c r="N25" i="106"/>
  <c r="AP19" i="102"/>
  <c r="Q25" i="100"/>
  <c r="G20" i="87"/>
  <c r="H20" i="87"/>
  <c r="P25" i="96"/>
  <c r="P25" i="90"/>
  <c r="M25" i="102"/>
  <c r="Q25" i="96"/>
  <c r="E20" i="87"/>
  <c r="F20" i="87"/>
  <c r="F25" i="100"/>
  <c r="F25" i="110"/>
  <c r="H22" i="87"/>
  <c r="H20" i="112"/>
  <c r="I20" i="110"/>
  <c r="M20" i="96"/>
  <c r="J20" i="108"/>
  <c r="D20" i="92"/>
  <c r="F20" i="102"/>
  <c r="K20" i="96"/>
  <c r="M20" i="108"/>
  <c r="P20" i="112"/>
  <c r="N20" i="108"/>
  <c r="F19" i="87"/>
  <c r="E20" i="96"/>
  <c r="D20" i="96"/>
  <c r="Q10" i="108"/>
  <c r="I10" i="110"/>
  <c r="J10" i="96"/>
  <c r="J10" i="92"/>
  <c r="K10" i="108"/>
  <c r="P10" i="100"/>
  <c r="I10" i="106"/>
  <c r="I10" i="100"/>
  <c r="L10" i="98"/>
  <c r="D10" i="98"/>
  <c r="F10" i="110"/>
  <c r="M10" i="102"/>
  <c r="I10" i="96"/>
  <c r="N10" i="108"/>
  <c r="J8" i="87"/>
  <c r="P10" i="110"/>
  <c r="M10" i="100"/>
  <c r="M10" i="98"/>
  <c r="H10" i="98"/>
  <c r="F10" i="98"/>
  <c r="M10" i="112"/>
  <c r="L10" i="90"/>
  <c r="I10" i="92"/>
  <c r="D10" i="102"/>
  <c r="V4" i="102"/>
  <c r="P10" i="108"/>
  <c r="P10" i="94"/>
  <c r="N10" i="92"/>
  <c r="K10" i="92"/>
  <c r="H10" i="92"/>
  <c r="O10" i="96"/>
  <c r="J10" i="94"/>
  <c r="L10" i="108"/>
  <c r="M10" i="106"/>
  <c r="Q10" i="96"/>
  <c r="E5" i="87"/>
  <c r="J10" i="110"/>
  <c r="P10" i="92"/>
  <c r="N10" i="104"/>
  <c r="L10" i="104"/>
  <c r="J10" i="104"/>
  <c r="H10" i="104"/>
  <c r="V16" i="102"/>
  <c r="E10" i="104"/>
  <c r="N10" i="102"/>
  <c r="L10" i="102"/>
  <c r="J10" i="102"/>
  <c r="G10" i="102"/>
  <c r="P10" i="104"/>
  <c r="V7" i="102"/>
  <c r="D10" i="94"/>
  <c r="F8" i="87"/>
  <c r="O10" i="110"/>
  <c r="N10" i="98"/>
  <c r="G10" i="104"/>
  <c r="K10" i="102"/>
  <c r="Q10" i="104"/>
  <c r="E10" i="92"/>
  <c r="F10" i="90"/>
  <c r="P10" i="96"/>
  <c r="K10" i="100"/>
  <c r="D10" i="112"/>
  <c r="Q10" i="92"/>
  <c r="L10" i="94"/>
  <c r="F10" i="94"/>
  <c r="H10" i="106"/>
  <c r="P10" i="112"/>
  <c r="I10" i="98"/>
  <c r="I10" i="90"/>
  <c r="F10" i="92"/>
  <c r="N10" i="100"/>
  <c r="H10" i="100"/>
  <c r="J10" i="98"/>
  <c r="K10" i="112"/>
  <c r="E10" i="112"/>
  <c r="L10" i="110"/>
  <c r="O10" i="104"/>
  <c r="O10" i="112"/>
  <c r="G10" i="92"/>
  <c r="V15" i="90"/>
  <c r="J10" i="90"/>
  <c r="E10" i="96"/>
  <c r="D10" i="96"/>
  <c r="G10" i="94"/>
  <c r="D10" i="108"/>
  <c r="F10" i="96"/>
  <c r="O10" i="106"/>
  <c r="E10" i="110"/>
  <c r="P10" i="102"/>
  <c r="N10" i="112"/>
  <c r="I10" i="112"/>
  <c r="D10" i="110"/>
  <c r="E10" i="94"/>
  <c r="M10" i="94"/>
  <c r="H10" i="94"/>
  <c r="I10" i="108"/>
  <c r="J10" i="106"/>
  <c r="E10" i="90"/>
  <c r="O10" i="90"/>
  <c r="F10" i="104"/>
  <c r="G10" i="100"/>
  <c r="M10" i="104"/>
  <c r="K10" i="104"/>
  <c r="D10" i="104"/>
  <c r="H10" i="102"/>
  <c r="N10" i="96"/>
  <c r="G10" i="108"/>
  <c r="E10" i="106"/>
  <c r="P10" i="106"/>
  <c r="H10" i="112"/>
  <c r="G10" i="110"/>
  <c r="I10" i="94"/>
  <c r="H10" i="108"/>
  <c r="L10" i="106"/>
  <c r="P10" i="98"/>
  <c r="O10" i="102"/>
  <c r="D10" i="92"/>
  <c r="G10" i="90"/>
  <c r="M10" i="96"/>
  <c r="N10" i="94"/>
  <c r="O10" i="108"/>
  <c r="J10" i="108"/>
  <c r="E10" i="108"/>
  <c r="O10" i="98"/>
  <c r="J10" i="100"/>
  <c r="I10" i="104"/>
  <c r="F10" i="102"/>
  <c r="L10" i="92"/>
  <c r="V20" i="90"/>
  <c r="L10" i="96"/>
  <c r="Q10" i="100"/>
  <c r="G5" i="87"/>
  <c r="G10" i="112"/>
  <c r="M10" i="108"/>
  <c r="D10" i="90"/>
  <c r="F7" i="87"/>
  <c r="M44" i="91"/>
  <c r="O44" i="107"/>
  <c r="K44" i="105"/>
  <c r="D44" i="95"/>
  <c r="M44" i="101"/>
  <c r="H44" i="101"/>
  <c r="J44" i="91"/>
  <c r="N44" i="95"/>
  <c r="L43" i="144"/>
  <c r="M44" i="107"/>
  <c r="N44" i="105"/>
  <c r="Q44" i="99"/>
  <c r="G39" i="86"/>
  <c r="H39" i="86"/>
  <c r="O44" i="101"/>
  <c r="I44" i="99"/>
  <c r="N44" i="109"/>
  <c r="I43" i="144"/>
  <c r="L44" i="89"/>
  <c r="I44" i="95"/>
  <c r="G44" i="105"/>
  <c r="N44" i="89"/>
  <c r="AU12" i="89"/>
  <c r="D43" i="144"/>
  <c r="D44" i="89"/>
  <c r="I44" i="105"/>
  <c r="O44" i="97"/>
  <c r="F44" i="99"/>
  <c r="E44" i="99"/>
  <c r="N44" i="97"/>
  <c r="M44" i="97"/>
  <c r="J44" i="111"/>
  <c r="F44" i="91"/>
  <c r="L44" i="109"/>
  <c r="J43" i="86"/>
  <c r="J43" i="144"/>
  <c r="H43" i="86"/>
  <c r="Q44" i="91"/>
  <c r="AU17" i="89"/>
  <c r="AU9" i="89"/>
  <c r="AU13" i="89"/>
  <c r="Q44" i="111"/>
  <c r="P44" i="105"/>
  <c r="I44" i="101"/>
  <c r="H44" i="111"/>
  <c r="G44" i="109"/>
  <c r="J44" i="101"/>
  <c r="D44" i="101"/>
  <c r="F44" i="89"/>
  <c r="I44" i="89"/>
  <c r="N44" i="99"/>
  <c r="K44" i="111"/>
  <c r="E43" i="144"/>
  <c r="L44" i="91"/>
  <c r="G44" i="91"/>
  <c r="AU15" i="89"/>
  <c r="L44" i="95"/>
  <c r="E44" i="95"/>
  <c r="Q44" i="103"/>
  <c r="AU11" i="101"/>
  <c r="I44" i="103"/>
  <c r="H44" i="97"/>
  <c r="K44" i="109"/>
  <c r="F44" i="111"/>
  <c r="I44" i="111"/>
  <c r="K44" i="101"/>
  <c r="F44" i="101"/>
  <c r="AU5" i="101"/>
  <c r="O44" i="111"/>
  <c r="J44" i="89"/>
  <c r="AU8" i="89"/>
  <c r="G43" i="144"/>
  <c r="P44" i="103"/>
  <c r="H44" i="103"/>
  <c r="P44" i="107"/>
  <c r="Q44" i="95"/>
  <c r="E39" i="86"/>
  <c r="F39" i="86"/>
  <c r="H44" i="91"/>
  <c r="O44" i="103"/>
  <c r="J42" i="86"/>
  <c r="N35" i="144"/>
  <c r="H36" i="107"/>
  <c r="J38" i="86"/>
  <c r="H36" i="91"/>
  <c r="I36" i="111"/>
  <c r="H38" i="86"/>
  <c r="F38" i="86"/>
  <c r="E36" i="109"/>
  <c r="I36" i="101"/>
  <c r="N36" i="99"/>
  <c r="J36" i="97"/>
  <c r="D36" i="101"/>
  <c r="L36" i="95"/>
  <c r="K36" i="107"/>
  <c r="I36" i="103"/>
  <c r="AP17" i="101"/>
  <c r="Q36" i="107"/>
  <c r="L36" i="103"/>
  <c r="P36" i="111"/>
  <c r="P36" i="103"/>
  <c r="AP23" i="101"/>
  <c r="H36" i="111"/>
  <c r="K36" i="109"/>
  <c r="G36" i="103"/>
  <c r="AP15" i="101"/>
  <c r="Q36" i="111"/>
  <c r="M35" i="144"/>
  <c r="J35" i="144"/>
  <c r="D36" i="107"/>
  <c r="I36" i="105"/>
  <c r="E36" i="101"/>
  <c r="L36" i="99"/>
  <c r="E36" i="99"/>
  <c r="H36" i="105"/>
  <c r="P36" i="91"/>
  <c r="P35" i="144"/>
  <c r="D36" i="91"/>
  <c r="G36" i="89"/>
  <c r="J36" i="86"/>
  <c r="F36" i="103"/>
  <c r="M36" i="103"/>
  <c r="AP21" i="101"/>
  <c r="M36" i="107"/>
  <c r="E36" i="97"/>
  <c r="F36" i="91"/>
  <c r="P36" i="101"/>
  <c r="H36" i="99"/>
  <c r="G36" i="107"/>
  <c r="N36" i="95"/>
  <c r="E36" i="103"/>
  <c r="K36" i="111"/>
  <c r="J36" i="105"/>
  <c r="F35" i="86"/>
  <c r="H35" i="86"/>
  <c r="D36" i="109"/>
  <c r="L36" i="91"/>
  <c r="G36" i="91"/>
  <c r="J36" i="89"/>
  <c r="I36" i="95"/>
  <c r="E36" i="95"/>
  <c r="L35" i="144"/>
  <c r="D35" i="144"/>
  <c r="D36" i="89"/>
  <c r="O36" i="107"/>
  <c r="G36" i="97"/>
  <c r="J36" i="109"/>
  <c r="H36" i="109"/>
  <c r="E35" i="144"/>
  <c r="F36" i="101"/>
  <c r="P36" i="107"/>
  <c r="N36" i="109"/>
  <c r="N36" i="107"/>
  <c r="J34" i="86"/>
  <c r="M36" i="99"/>
  <c r="M36" i="111"/>
  <c r="K36" i="103"/>
  <c r="AP19" i="101"/>
  <c r="F36" i="111"/>
  <c r="Q36" i="95"/>
  <c r="E31" i="86"/>
  <c r="P36" i="99"/>
  <c r="P36" i="105"/>
  <c r="J36" i="99"/>
  <c r="G36" i="99"/>
  <c r="N36" i="97"/>
  <c r="F36" i="97"/>
  <c r="Q36" i="91"/>
  <c r="I31" i="86"/>
  <c r="I21" i="88"/>
  <c r="O35" i="144"/>
  <c r="J36" i="103"/>
  <c r="N36" i="103"/>
  <c r="F34" i="86"/>
  <c r="L36" i="97"/>
  <c r="J36" i="111"/>
  <c r="J36" i="101"/>
  <c r="O36" i="99"/>
  <c r="G36" i="105"/>
  <c r="N36" i="89"/>
  <c r="M36" i="89"/>
  <c r="AP13" i="101"/>
  <c r="E36" i="105"/>
  <c r="I36" i="109"/>
  <c r="L36" i="101"/>
  <c r="N36" i="91"/>
  <c r="O36" i="95"/>
  <c r="G35" i="144"/>
  <c r="I36" i="97"/>
  <c r="D36" i="111"/>
  <c r="E36" i="111"/>
  <c r="O36" i="91"/>
  <c r="D36" i="105"/>
  <c r="F36" i="99"/>
  <c r="P36" i="89"/>
  <c r="D36" i="99"/>
  <c r="N36" i="111"/>
  <c r="I35" i="144"/>
  <c r="M36" i="91"/>
  <c r="H36" i="89"/>
  <c r="K36" i="95"/>
  <c r="K35" i="144"/>
  <c r="I36" i="91"/>
  <c r="H36" i="103"/>
  <c r="G36" i="111"/>
  <c r="O36" i="111"/>
  <c r="L36" i="89"/>
  <c r="D36" i="95"/>
  <c r="Q36" i="99"/>
  <c r="G31" i="86"/>
  <c r="O36" i="97"/>
  <c r="F36" i="109"/>
  <c r="K36" i="101"/>
  <c r="AP9" i="101"/>
  <c r="J36" i="95"/>
  <c r="K36" i="91"/>
  <c r="F35" i="144"/>
  <c r="K36" i="99"/>
  <c r="G36" i="109"/>
  <c r="M36" i="101"/>
  <c r="M36" i="95"/>
  <c r="H35" i="144"/>
  <c r="L36" i="105"/>
  <c r="F36" i="95"/>
  <c r="N36" i="101"/>
  <c r="AP12" i="101"/>
  <c r="H33" i="86"/>
  <c r="K36" i="97"/>
  <c r="M36" i="109"/>
  <c r="G36" i="101"/>
  <c r="AP6" i="101"/>
  <c r="J36" i="91"/>
  <c r="E36" i="91"/>
  <c r="F36" i="105"/>
  <c r="J26" i="103"/>
  <c r="J26" i="91"/>
  <c r="N26" i="95"/>
  <c r="K26" i="105"/>
  <c r="P26" i="107"/>
  <c r="F29" i="86"/>
  <c r="P26" i="99"/>
  <c r="O26" i="105"/>
  <c r="L26" i="89"/>
  <c r="I26" i="95"/>
  <c r="G26" i="91"/>
  <c r="H26" i="89"/>
  <c r="L26" i="95"/>
  <c r="K26" i="111"/>
  <c r="G26" i="105"/>
  <c r="N26" i="101"/>
  <c r="H28" i="86"/>
  <c r="K26" i="109"/>
  <c r="M26" i="107"/>
  <c r="F28" i="86"/>
  <c r="J28" i="86"/>
  <c r="E26" i="109"/>
  <c r="I26" i="109"/>
  <c r="D26" i="99"/>
  <c r="G26" i="97"/>
  <c r="M26" i="101"/>
  <c r="K26" i="97"/>
  <c r="J26" i="105"/>
  <c r="D26" i="103"/>
  <c r="F26" i="103"/>
  <c r="O26" i="97"/>
  <c r="N26" i="109"/>
  <c r="F27" i="86"/>
  <c r="H27" i="86"/>
  <c r="H26" i="107"/>
  <c r="L26" i="101"/>
  <c r="I26" i="103"/>
  <c r="F26" i="99"/>
  <c r="O26" i="101"/>
  <c r="I26" i="99"/>
  <c r="G26" i="111"/>
  <c r="K26" i="89"/>
  <c r="G26" i="95"/>
  <c r="J26" i="109"/>
  <c r="I25" i="144"/>
  <c r="N26" i="111"/>
  <c r="K26" i="107"/>
  <c r="H26" i="109"/>
  <c r="G26" i="89"/>
  <c r="H26" i="105"/>
  <c r="P26" i="111"/>
  <c r="G26" i="99"/>
  <c r="M26" i="111"/>
  <c r="M26" i="109"/>
  <c r="F25" i="86"/>
  <c r="J25" i="86"/>
  <c r="P26" i="97"/>
  <c r="P26" i="109"/>
  <c r="E26" i="99"/>
  <c r="D26" i="109"/>
  <c r="K26" i="101"/>
  <c r="P25" i="144"/>
  <c r="O26" i="111"/>
  <c r="J26" i="89"/>
  <c r="G25" i="144"/>
  <c r="G26" i="107"/>
  <c r="Q26" i="107"/>
  <c r="H26" i="97"/>
  <c r="D26" i="91"/>
  <c r="H25" i="144"/>
  <c r="H26" i="101"/>
  <c r="M26" i="95"/>
  <c r="L26" i="105"/>
  <c r="D26" i="105"/>
  <c r="Q26" i="103"/>
  <c r="O20" i="88"/>
  <c r="Q26" i="111"/>
  <c r="I26" i="89"/>
  <c r="H26" i="99"/>
  <c r="H10" i="99"/>
  <c r="J26" i="97"/>
  <c r="G26" i="109"/>
  <c r="F26" i="101"/>
  <c r="K26" i="95"/>
  <c r="H26" i="95"/>
  <c r="O26" i="91"/>
  <c r="F26" i="89"/>
  <c r="D26" i="107"/>
  <c r="E26" i="89"/>
  <c r="J26" i="95"/>
  <c r="D25" i="144"/>
  <c r="D26" i="89"/>
  <c r="F26" i="107"/>
  <c r="O25" i="144"/>
  <c r="J25" i="144"/>
  <c r="N26" i="107"/>
  <c r="D26" i="95"/>
  <c r="F25" i="144"/>
  <c r="N26" i="89"/>
  <c r="M26" i="99"/>
  <c r="O26" i="95"/>
  <c r="P26" i="103"/>
  <c r="H26" i="103"/>
  <c r="F26" i="95"/>
  <c r="F26" i="97"/>
  <c r="D26" i="111"/>
  <c r="M26" i="91"/>
  <c r="K25" i="144"/>
  <c r="E26" i="91"/>
  <c r="F26" i="105"/>
  <c r="O26" i="103"/>
  <c r="J26" i="107"/>
  <c r="L26" i="103"/>
  <c r="D21" i="86"/>
  <c r="F21" i="86"/>
  <c r="G16" i="95"/>
  <c r="I16" i="103"/>
  <c r="H20" i="108"/>
  <c r="D20" i="90"/>
  <c r="D20" i="102"/>
  <c r="AK4" i="102"/>
  <c r="Q20" i="100"/>
  <c r="G15" i="87"/>
  <c r="L20" i="112"/>
  <c r="L20" i="110"/>
  <c r="P20" i="92"/>
  <c r="L20" i="104"/>
  <c r="J20" i="104"/>
  <c r="K20" i="102"/>
  <c r="H20" i="102"/>
  <c r="AK7" i="102"/>
  <c r="Q20" i="104"/>
  <c r="O26" i="88"/>
  <c r="L20" i="92"/>
  <c r="K20" i="94"/>
  <c r="I20" i="108"/>
  <c r="D20" i="108"/>
  <c r="Q20" i="96"/>
  <c r="E15" i="87"/>
  <c r="L20" i="98"/>
  <c r="H20" i="98"/>
  <c r="J20" i="112"/>
  <c r="I20" i="96"/>
  <c r="P20" i="96"/>
  <c r="N20" i="90"/>
  <c r="E20" i="102"/>
  <c r="E20" i="100"/>
  <c r="E20" i="112"/>
  <c r="G20" i="110"/>
  <c r="Q20" i="92"/>
  <c r="I15" i="87"/>
  <c r="I26" i="88"/>
  <c r="L20" i="106"/>
  <c r="M20" i="90"/>
  <c r="E20" i="106"/>
  <c r="L20" i="96"/>
  <c r="O20" i="106"/>
  <c r="I20" i="98"/>
  <c r="K20" i="100"/>
  <c r="N20" i="98"/>
  <c r="N20" i="110"/>
  <c r="N20" i="92"/>
  <c r="K20" i="92"/>
  <c r="H20" i="92"/>
  <c r="L20" i="90"/>
  <c r="I20" i="106"/>
  <c r="I20" i="94"/>
  <c r="D20" i="112"/>
  <c r="F18" i="87"/>
  <c r="J18" i="87"/>
  <c r="M20" i="98"/>
  <c r="G20" i="104"/>
  <c r="AK15" i="102"/>
  <c r="D20" i="104"/>
  <c r="AK13" i="102"/>
  <c r="M20" i="102"/>
  <c r="AK11" i="102"/>
  <c r="O20" i="108"/>
  <c r="D20" i="94"/>
  <c r="E20" i="110"/>
  <c r="F20" i="92"/>
  <c r="N20" i="100"/>
  <c r="L20" i="94"/>
  <c r="G20" i="90"/>
  <c r="H20" i="106"/>
  <c r="F20" i="100"/>
  <c r="P20" i="102"/>
  <c r="J20" i="98"/>
  <c r="F20" i="98"/>
  <c r="G20" i="112"/>
  <c r="D20" i="110"/>
  <c r="O20" i="100"/>
  <c r="O20" i="112"/>
  <c r="K20" i="90"/>
  <c r="Q20" i="112"/>
  <c r="P20" i="98"/>
  <c r="E20" i="104"/>
  <c r="E20" i="92"/>
  <c r="M20" i="94"/>
  <c r="J20" i="106"/>
  <c r="D20" i="106"/>
  <c r="F20" i="108"/>
  <c r="O20" i="102"/>
  <c r="K20" i="98"/>
  <c r="G20" i="102"/>
  <c r="P20" i="104"/>
  <c r="F20" i="90"/>
  <c r="AK5" i="90"/>
  <c r="G20" i="96"/>
  <c r="N20" i="94"/>
  <c r="H20" i="94"/>
  <c r="M20" i="106"/>
  <c r="I20" i="92"/>
  <c r="I20" i="102"/>
  <c r="G20" i="92"/>
  <c r="AK15" i="90"/>
  <c r="H15" i="87"/>
  <c r="J16" i="109"/>
  <c r="E16" i="107"/>
  <c r="AU15" i="102"/>
  <c r="P30" i="98"/>
  <c r="D30" i="100"/>
  <c r="F30" i="98"/>
  <c r="N30" i="96"/>
  <c r="Q30" i="92"/>
  <c r="AU14" i="90"/>
  <c r="AU13" i="102"/>
  <c r="N30" i="104"/>
  <c r="G30" i="106"/>
  <c r="D30" i="102"/>
  <c r="AU4" i="102"/>
  <c r="E30" i="106"/>
  <c r="P30" i="106"/>
  <c r="E30" i="100"/>
  <c r="K30" i="112"/>
  <c r="O30" i="104"/>
  <c r="AU23" i="102"/>
  <c r="J30" i="96"/>
  <c r="I30" i="108"/>
  <c r="P30" i="96"/>
  <c r="P30" i="110"/>
  <c r="O30" i="90"/>
  <c r="I30" i="100"/>
  <c r="H30" i="112"/>
  <c r="K30" i="110"/>
  <c r="H30" i="104"/>
  <c r="N30" i="102"/>
  <c r="L30" i="102"/>
  <c r="AU10" i="102"/>
  <c r="J30" i="102"/>
  <c r="G30" i="102"/>
  <c r="AU6" i="102"/>
  <c r="L30" i="92"/>
  <c r="D30" i="92"/>
  <c r="AU13" i="90"/>
  <c r="G30" i="90"/>
  <c r="AU6" i="90"/>
  <c r="L30" i="94"/>
  <c r="M30" i="108"/>
  <c r="D30" i="94"/>
  <c r="AU5" i="102"/>
  <c r="M30" i="110"/>
  <c r="L30" i="90"/>
  <c r="AU10" i="90"/>
  <c r="K30" i="94"/>
  <c r="I30" i="92"/>
  <c r="K30" i="106"/>
  <c r="I30" i="98"/>
  <c r="N30" i="98"/>
  <c r="L30" i="112"/>
  <c r="M30" i="104"/>
  <c r="AU21" i="102"/>
  <c r="J30" i="92"/>
  <c r="AU19" i="102"/>
  <c r="P16" i="99"/>
  <c r="Q16" i="103"/>
  <c r="O19" i="88"/>
  <c r="L16" i="99"/>
  <c r="H18" i="86"/>
  <c r="I11" i="103"/>
  <c r="G11" i="91"/>
  <c r="N11" i="111"/>
  <c r="H11" i="101"/>
  <c r="L11" i="97"/>
  <c r="I11" i="97"/>
  <c r="H11" i="91"/>
  <c r="AA16" i="89"/>
  <c r="H11" i="95"/>
  <c r="D11" i="105"/>
  <c r="N11" i="101"/>
  <c r="I11" i="109"/>
  <c r="J11" i="111"/>
  <c r="K11" i="101"/>
  <c r="G11" i="89"/>
  <c r="AA6" i="89"/>
  <c r="L11" i="107"/>
  <c r="D11" i="101"/>
  <c r="I11" i="99"/>
  <c r="G11" i="97"/>
  <c r="N10" i="144"/>
  <c r="F10" i="144"/>
  <c r="F11" i="95"/>
  <c r="Q11" i="95"/>
  <c r="E6" i="86"/>
  <c r="O10" i="144"/>
  <c r="O11" i="105"/>
  <c r="K11" i="109"/>
  <c r="E10" i="144"/>
  <c r="H11" i="107"/>
  <c r="E11" i="99"/>
  <c r="K11" i="95"/>
  <c r="H10" i="144"/>
  <c r="P11" i="109"/>
  <c r="Q11" i="111"/>
  <c r="O11" i="103"/>
  <c r="H10" i="86"/>
  <c r="P11" i="89"/>
  <c r="L11" i="99"/>
  <c r="J11" i="101"/>
  <c r="F10" i="86"/>
  <c r="E16" i="89"/>
  <c r="D16" i="103"/>
  <c r="E16" i="91"/>
  <c r="E16" i="97"/>
  <c r="F17" i="86"/>
  <c r="J10" i="144"/>
  <c r="J11" i="99"/>
  <c r="K11" i="111"/>
  <c r="L11" i="95"/>
  <c r="I11" i="101"/>
  <c r="Q11" i="91"/>
  <c r="E11" i="107"/>
  <c r="P10" i="144"/>
  <c r="I11" i="105"/>
  <c r="E11" i="97"/>
  <c r="K11" i="99"/>
  <c r="N11" i="97"/>
  <c r="H11" i="109"/>
  <c r="J11" i="95"/>
  <c r="O11" i="107"/>
  <c r="F11" i="105"/>
  <c r="O11" i="109"/>
  <c r="G11" i="109"/>
  <c r="P11" i="91"/>
  <c r="AA7" i="89"/>
  <c r="N11" i="109"/>
  <c r="P11" i="107"/>
  <c r="P11" i="103"/>
  <c r="AA7" i="101"/>
  <c r="J11" i="103"/>
  <c r="M11" i="99"/>
  <c r="Q11" i="103"/>
  <c r="G11" i="111"/>
  <c r="J11" i="91"/>
  <c r="J11" i="105"/>
  <c r="M11" i="89"/>
  <c r="AA11" i="89"/>
  <c r="M11" i="109"/>
  <c r="L11" i="101"/>
  <c r="O11" i="95"/>
  <c r="F11" i="91"/>
  <c r="I11" i="91"/>
  <c r="L11" i="91"/>
  <c r="M10" i="144"/>
  <c r="AP18" i="102"/>
  <c r="G21" i="87"/>
  <c r="H21" i="87"/>
  <c r="AP7" i="102"/>
  <c r="O16" i="95"/>
  <c r="P16" i="103"/>
  <c r="H16" i="103"/>
  <c r="M16" i="101"/>
  <c r="K16" i="103"/>
  <c r="N16" i="101"/>
  <c r="I16" i="105"/>
  <c r="J8" i="86"/>
  <c r="D6" i="86"/>
  <c r="C18" i="88"/>
  <c r="O11" i="111"/>
  <c r="I11" i="95"/>
  <c r="M11" i="107"/>
  <c r="M11" i="101"/>
  <c r="AA11" i="101"/>
  <c r="K10" i="144"/>
  <c r="G11" i="107"/>
  <c r="N11" i="107"/>
  <c r="O11" i="99"/>
  <c r="M11" i="95"/>
  <c r="G11" i="103"/>
  <c r="P11" i="95"/>
  <c r="O11" i="97"/>
  <c r="M11" i="111"/>
  <c r="P11" i="99"/>
  <c r="J11" i="109"/>
  <c r="D11" i="109"/>
  <c r="M11" i="105"/>
  <c r="H11" i="105"/>
  <c r="D11" i="111"/>
  <c r="H8" i="86"/>
  <c r="F15" i="102"/>
  <c r="J15" i="100"/>
  <c r="O15" i="96"/>
  <c r="L15" i="94"/>
  <c r="L15" i="98"/>
  <c r="M15" i="92"/>
  <c r="AA21" i="90"/>
  <c r="G15" i="110"/>
  <c r="O15" i="108"/>
  <c r="E15" i="90"/>
  <c r="G15" i="112"/>
  <c r="M15" i="106"/>
  <c r="E15" i="100"/>
  <c r="K15" i="100"/>
  <c r="G15" i="90"/>
  <c r="O15" i="104"/>
  <c r="L15" i="100"/>
  <c r="K15" i="104"/>
  <c r="G15" i="104"/>
  <c r="F15" i="104"/>
  <c r="O15" i="100"/>
  <c r="H15" i="90"/>
  <c r="L15" i="96"/>
  <c r="N15" i="94"/>
  <c r="M15" i="94"/>
  <c r="H15" i="98"/>
  <c r="F15" i="92"/>
  <c r="J15" i="92"/>
  <c r="Q15" i="100"/>
  <c r="O15" i="94"/>
  <c r="G15" i="96"/>
  <c r="Q15" i="104"/>
  <c r="AA8" i="102"/>
  <c r="K15" i="102"/>
  <c r="AA9" i="102"/>
  <c r="O15" i="92"/>
  <c r="D15" i="92"/>
  <c r="O15" i="110"/>
  <c r="P15" i="110"/>
  <c r="P15" i="96"/>
  <c r="E15" i="98"/>
  <c r="F15" i="100"/>
  <c r="E15" i="110"/>
  <c r="I15" i="110"/>
  <c r="F15" i="90"/>
  <c r="J15" i="94"/>
  <c r="J15" i="108"/>
  <c r="H15" i="108"/>
  <c r="I15" i="102"/>
  <c r="N15" i="106"/>
  <c r="P15" i="90"/>
  <c r="G15" i="92"/>
  <c r="F12" i="87"/>
  <c r="E15" i="112"/>
  <c r="P15" i="98"/>
  <c r="O15" i="102"/>
  <c r="L15" i="102"/>
  <c r="D15" i="106"/>
  <c r="I15" i="106"/>
  <c r="O15" i="98"/>
  <c r="M15" i="96"/>
  <c r="K15" i="110"/>
  <c r="H15" i="102"/>
  <c r="H15" i="106"/>
  <c r="G15" i="108"/>
  <c r="F15" i="110"/>
  <c r="M15" i="102"/>
  <c r="AA11" i="102"/>
  <c r="J15" i="104"/>
  <c r="G15" i="102"/>
  <c r="F15" i="96"/>
  <c r="O15" i="106"/>
  <c r="J15" i="98"/>
  <c r="I15" i="98"/>
  <c r="H15" i="92"/>
  <c r="AA16" i="90"/>
  <c r="J15" i="96"/>
  <c r="D15" i="94"/>
  <c r="N15" i="92"/>
  <c r="G15" i="98"/>
  <c r="Q15" i="108"/>
  <c r="N15" i="90"/>
  <c r="P15" i="108"/>
  <c r="H15" i="110"/>
  <c r="D15" i="112"/>
  <c r="AF16" i="102"/>
  <c r="AF10" i="102"/>
  <c r="AF4" i="102"/>
  <c r="AF23" i="102"/>
  <c r="AF21" i="90"/>
  <c r="AF19" i="90"/>
  <c r="AF9" i="90"/>
  <c r="AF6" i="90"/>
  <c r="AF19" i="102"/>
  <c r="AF14" i="102"/>
  <c r="AF7" i="102"/>
  <c r="AF11" i="90"/>
  <c r="AF8" i="102"/>
  <c r="AF15" i="90"/>
  <c r="AF14" i="90"/>
  <c r="AF4" i="90"/>
  <c r="AF13" i="102"/>
  <c r="AF20" i="90"/>
  <c r="AF10" i="90"/>
  <c r="AF12" i="102"/>
  <c r="AF6" i="102"/>
  <c r="AF5" i="102"/>
  <c r="AF22" i="102"/>
  <c r="AF17" i="102"/>
  <c r="AF11" i="102"/>
  <c r="AF21" i="102"/>
  <c r="AF18" i="102"/>
  <c r="J14" i="87"/>
  <c r="D13" i="87"/>
  <c r="F14" i="87"/>
  <c r="H14" i="87"/>
  <c r="AU21" i="89"/>
  <c r="AU23" i="89"/>
  <c r="AU19" i="89"/>
  <c r="E26" i="101"/>
  <c r="M26" i="97"/>
  <c r="E26" i="97"/>
  <c r="O26" i="89"/>
  <c r="P26" i="101"/>
  <c r="F26" i="109"/>
  <c r="G26" i="101"/>
  <c r="M26" i="105"/>
  <c r="E26" i="103"/>
  <c r="L26" i="97"/>
  <c r="J26" i="101"/>
  <c r="P26" i="95"/>
  <c r="K26" i="99"/>
  <c r="J23" i="86"/>
  <c r="J26" i="99"/>
  <c r="L26" i="111"/>
  <c r="I26" i="105"/>
  <c r="F26" i="111"/>
  <c r="N26" i="99"/>
  <c r="J26" i="111"/>
  <c r="I26" i="111"/>
  <c r="H26" i="111"/>
  <c r="E26" i="111"/>
  <c r="K26" i="91"/>
  <c r="L25" i="144"/>
  <c r="E26" i="107"/>
  <c r="L26" i="109"/>
  <c r="Q26" i="91"/>
  <c r="P26" i="89"/>
  <c r="D26" i="97"/>
  <c r="N25" i="144"/>
  <c r="I26" i="107"/>
  <c r="L26" i="99"/>
  <c r="E26" i="95"/>
  <c r="N26" i="97"/>
  <c r="P26" i="91"/>
  <c r="E25" i="144"/>
  <c r="N26" i="91"/>
  <c r="H26" i="91"/>
  <c r="L26" i="107"/>
  <c r="I22" i="86"/>
  <c r="Q26" i="99"/>
  <c r="G21" i="86"/>
  <c r="F22" i="86"/>
  <c r="H22" i="86"/>
  <c r="J22" i="86"/>
  <c r="AP7" i="101"/>
  <c r="H32" i="86"/>
  <c r="I32" i="86"/>
  <c r="J32" i="86"/>
  <c r="D31" i="86"/>
  <c r="F32" i="86"/>
  <c r="V15" i="102"/>
  <c r="V16" i="90"/>
  <c r="V14" i="102"/>
  <c r="E6" i="87"/>
  <c r="F6" i="87"/>
  <c r="G6" i="87"/>
  <c r="H6" i="87"/>
  <c r="O23" i="88"/>
  <c r="V17" i="102"/>
  <c r="D5" i="87"/>
  <c r="J6" i="87"/>
  <c r="O16" i="103"/>
  <c r="P16" i="89"/>
  <c r="M16" i="109"/>
  <c r="L16" i="109"/>
  <c r="M16" i="91"/>
  <c r="J16" i="103"/>
  <c r="O16" i="111"/>
  <c r="I16" i="89"/>
  <c r="K16" i="105"/>
  <c r="G16" i="103"/>
  <c r="F15" i="86"/>
  <c r="F16" i="105"/>
  <c r="O16" i="101"/>
  <c r="H16" i="95"/>
  <c r="H15" i="86"/>
  <c r="J15" i="86"/>
  <c r="G16" i="91"/>
  <c r="H16" i="111"/>
  <c r="G16" i="111"/>
  <c r="P15" i="144"/>
  <c r="G16" i="101"/>
  <c r="K16" i="95"/>
  <c r="N16" i="109"/>
  <c r="L16" i="111"/>
  <c r="H14" i="86"/>
  <c r="K16" i="111"/>
  <c r="D16" i="101"/>
  <c r="J16" i="91"/>
  <c r="L16" i="95"/>
  <c r="N16" i="89"/>
  <c r="O16" i="97"/>
  <c r="F16" i="99"/>
  <c r="H16" i="99"/>
  <c r="G16" i="99"/>
  <c r="E16" i="99"/>
  <c r="O16" i="109"/>
  <c r="I16" i="99"/>
  <c r="P16" i="91"/>
  <c r="J16" i="95"/>
  <c r="F16" i="97"/>
  <c r="F16" i="107"/>
  <c r="P16" i="101"/>
  <c r="K16" i="99"/>
  <c r="M16" i="111"/>
  <c r="P16" i="109"/>
  <c r="I16" i="101"/>
  <c r="L16" i="97"/>
  <c r="K16" i="97"/>
  <c r="J16" i="97"/>
  <c r="H16" i="97"/>
  <c r="L16" i="101"/>
  <c r="K16" i="101"/>
  <c r="O16" i="99"/>
  <c r="J14" i="86"/>
  <c r="AK23" i="102"/>
  <c r="F15" i="87"/>
  <c r="AK19" i="90"/>
  <c r="AK22" i="90"/>
  <c r="C26" i="88"/>
  <c r="F25" i="87"/>
  <c r="J26" i="87"/>
  <c r="F16" i="103"/>
  <c r="M16" i="99"/>
  <c r="N16" i="91"/>
  <c r="L16" i="89"/>
  <c r="J16" i="107"/>
  <c r="I16" i="107"/>
  <c r="L16" i="105"/>
  <c r="D16" i="99"/>
  <c r="E16" i="95"/>
  <c r="P16" i="111"/>
  <c r="H16" i="91"/>
  <c r="Q16" i="95"/>
  <c r="E11" i="86"/>
  <c r="D16" i="95"/>
  <c r="P16" i="107"/>
  <c r="P16" i="95"/>
  <c r="I16" i="97"/>
  <c r="J16" i="99"/>
  <c r="E16" i="111"/>
  <c r="D16" i="111"/>
  <c r="H16" i="101"/>
  <c r="O15" i="144"/>
  <c r="O16" i="91"/>
  <c r="K16" i="89"/>
  <c r="G16" i="89"/>
  <c r="F16" i="89"/>
  <c r="J15" i="144"/>
  <c r="N16" i="107"/>
  <c r="J16" i="105"/>
  <c r="H16" i="105"/>
  <c r="N16" i="103"/>
  <c r="Q16" i="111"/>
  <c r="H16" i="89"/>
  <c r="G16" i="105"/>
  <c r="D15" i="144"/>
  <c r="O16" i="105"/>
  <c r="E16" i="109"/>
  <c r="I16" i="109"/>
  <c r="O16" i="89"/>
  <c r="N16" i="99"/>
  <c r="F16" i="101"/>
  <c r="I15" i="144"/>
  <c r="K16" i="91"/>
  <c r="J16" i="89"/>
  <c r="N15" i="144"/>
  <c r="M15" i="144"/>
  <c r="L15" i="144"/>
  <c r="G15" i="144"/>
  <c r="M16" i="107"/>
  <c r="L16" i="107"/>
  <c r="K16" i="107"/>
  <c r="D16" i="105"/>
  <c r="I16" i="91"/>
  <c r="D16" i="89"/>
  <c r="M16" i="103"/>
  <c r="E16" i="103"/>
  <c r="P16" i="97"/>
  <c r="J16" i="101"/>
  <c r="P16" i="105"/>
  <c r="F16" i="111"/>
  <c r="E16" i="101"/>
  <c r="F16" i="109"/>
  <c r="D16" i="109"/>
  <c r="L16" i="91"/>
  <c r="K15" i="144"/>
  <c r="H15" i="144"/>
  <c r="F15" i="144"/>
  <c r="O16" i="107"/>
  <c r="M16" i="89"/>
  <c r="L16" i="103"/>
  <c r="N16" i="97"/>
  <c r="N16" i="111"/>
  <c r="J16" i="111"/>
  <c r="I16" i="111"/>
  <c r="H16" i="109"/>
  <c r="G16" i="109"/>
  <c r="N16" i="95"/>
  <c r="N16" i="105"/>
  <c r="M16" i="105"/>
  <c r="Q16" i="107"/>
  <c r="F16" i="95"/>
  <c r="E16" i="105"/>
  <c r="F16" i="91"/>
  <c r="M16" i="97"/>
  <c r="G16" i="97"/>
  <c r="D16" i="97"/>
  <c r="K16" i="109"/>
  <c r="H16" i="107"/>
  <c r="G16" i="107"/>
  <c r="D16" i="107"/>
  <c r="Q16" i="99"/>
  <c r="G11" i="86"/>
  <c r="AF17" i="101"/>
  <c r="E12" i="86"/>
  <c r="F12" i="86"/>
  <c r="H12" i="86"/>
  <c r="D11" i="86"/>
  <c r="J12" i="86"/>
  <c r="AA8" i="90"/>
  <c r="Q15" i="92"/>
  <c r="I10" i="87"/>
  <c r="I24" i="88"/>
  <c r="AA19" i="90"/>
  <c r="G11" i="87"/>
  <c r="H11" i="87"/>
  <c r="AA7" i="90"/>
  <c r="AA4" i="102"/>
  <c r="AA5" i="90"/>
  <c r="AA4" i="90"/>
  <c r="AA12" i="102"/>
  <c r="E10" i="87"/>
  <c r="G10" i="87"/>
  <c r="AA6" i="90"/>
  <c r="AA9" i="90"/>
  <c r="E11" i="87"/>
  <c r="F11" i="87"/>
  <c r="AA20" i="90"/>
  <c r="AA15" i="101"/>
  <c r="AA19" i="101"/>
  <c r="AA10" i="101"/>
  <c r="I6" i="86"/>
  <c r="AA22" i="89"/>
  <c r="AA8" i="89"/>
  <c r="AA18" i="101"/>
  <c r="AA14" i="101"/>
  <c r="O18" i="88"/>
  <c r="AA20" i="101"/>
  <c r="AA8" i="101"/>
  <c r="AA12" i="101"/>
  <c r="J11" i="87"/>
  <c r="D10" i="87"/>
  <c r="AU17" i="101"/>
  <c r="AU16" i="101"/>
  <c r="O22" i="88"/>
  <c r="AU20" i="89"/>
  <c r="AU10" i="89"/>
  <c r="AP16" i="102"/>
  <c r="AP4" i="90"/>
  <c r="AP18" i="90"/>
  <c r="AP23" i="90"/>
  <c r="AP17" i="102"/>
  <c r="AP15" i="90"/>
  <c r="AP5" i="90"/>
  <c r="AP29" i="90"/>
  <c r="AP13" i="90"/>
  <c r="I20" i="87"/>
  <c r="I27" i="88"/>
  <c r="AP11" i="102"/>
  <c r="AP9" i="90"/>
  <c r="AP8" i="102"/>
  <c r="AP12" i="90"/>
  <c r="AP5" i="102"/>
  <c r="AP17" i="90"/>
  <c r="AP11" i="90"/>
  <c r="AP24" i="90"/>
  <c r="O27" i="88"/>
  <c r="AP6" i="90"/>
  <c r="AP15" i="102"/>
  <c r="AP6" i="102"/>
  <c r="AP30" i="102"/>
  <c r="AO30" i="102"/>
  <c r="I33" i="85"/>
  <c r="AP16" i="90"/>
  <c r="AP4" i="102"/>
  <c r="AP23" i="102"/>
  <c r="AP21" i="90"/>
  <c r="AP20" i="90"/>
  <c r="AU7" i="90"/>
  <c r="AU20" i="102"/>
  <c r="AU15" i="90"/>
  <c r="AU8" i="102"/>
  <c r="AU5" i="90"/>
  <c r="AU9" i="102"/>
  <c r="AU12" i="102"/>
  <c r="AU11" i="102"/>
  <c r="E10" i="89"/>
  <c r="C7" i="83"/>
  <c r="K10" i="109"/>
  <c r="Q12" i="126"/>
  <c r="AU18" i="90"/>
  <c r="AU17" i="90"/>
  <c r="AU16" i="102"/>
  <c r="AU22" i="102"/>
  <c r="AU7" i="102"/>
  <c r="AU27" i="102"/>
  <c r="AU16" i="90"/>
  <c r="AU11" i="90"/>
  <c r="AU20" i="90"/>
  <c r="J20" i="87"/>
  <c r="M10" i="103"/>
  <c r="E28" i="83"/>
  <c r="G28" i="83" s="1"/>
  <c r="AP31" i="102"/>
  <c r="L33" i="85"/>
  <c r="AK6" i="102"/>
  <c r="AK14" i="102"/>
  <c r="AK10" i="90"/>
  <c r="F10" i="107"/>
  <c r="E21" i="81"/>
  <c r="G21" i="81" s="1"/>
  <c r="G10" i="95"/>
  <c r="C22" i="81"/>
  <c r="AK12" i="90"/>
  <c r="AK16" i="90"/>
  <c r="AK20" i="102"/>
  <c r="AK9" i="102"/>
  <c r="AK14" i="90"/>
  <c r="AK7" i="90"/>
  <c r="AK18" i="90"/>
  <c r="AK23" i="90"/>
  <c r="AK11" i="90"/>
  <c r="AK20" i="90"/>
  <c r="AK17" i="102"/>
  <c r="V17" i="90"/>
  <c r="O10" i="109"/>
  <c r="G22" i="126"/>
  <c r="V13" i="102"/>
  <c r="V23" i="90"/>
  <c r="V10" i="102"/>
  <c r="V22" i="90"/>
  <c r="V5" i="102"/>
  <c r="V12" i="102"/>
  <c r="V9" i="90"/>
  <c r="V6" i="90"/>
  <c r="I5" i="87"/>
  <c r="I23" i="88"/>
  <c r="V18" i="90"/>
  <c r="V11" i="90"/>
  <c r="V19" i="90"/>
  <c r="V4" i="90"/>
  <c r="V8" i="90"/>
  <c r="V10" i="90"/>
  <c r="V14" i="90"/>
  <c r="V21" i="90"/>
  <c r="V13" i="90"/>
  <c r="V21" i="102"/>
  <c r="V5" i="90"/>
  <c r="V9" i="102"/>
  <c r="V6" i="102"/>
  <c r="V28" i="102"/>
  <c r="V11" i="102"/>
  <c r="V19" i="102"/>
  <c r="V8" i="102"/>
  <c r="V20" i="102"/>
  <c r="V22" i="102"/>
  <c r="V12" i="90"/>
  <c r="G9" i="144"/>
  <c r="I12" i="122"/>
  <c r="V18" i="102"/>
  <c r="V7" i="90"/>
  <c r="V23" i="102"/>
  <c r="AU12" i="101"/>
  <c r="N10" i="109"/>
  <c r="AU20" i="101"/>
  <c r="AU4" i="101"/>
  <c r="AU8" i="101"/>
  <c r="AU10" i="101"/>
  <c r="AU21" i="101"/>
  <c r="AU4" i="89"/>
  <c r="AU13" i="101"/>
  <c r="AU22" i="101"/>
  <c r="AU6" i="101"/>
  <c r="AU28" i="101"/>
  <c r="AU11" i="89"/>
  <c r="AU18" i="89"/>
  <c r="AU19" i="101"/>
  <c r="AU22" i="89"/>
  <c r="I39" i="86"/>
  <c r="J39" i="86"/>
  <c r="AU9" i="101"/>
  <c r="AU23" i="101"/>
  <c r="AU18" i="101"/>
  <c r="AU14" i="89"/>
  <c r="AU14" i="101"/>
  <c r="AU15" i="101"/>
  <c r="AU16" i="89"/>
  <c r="AU7" i="89"/>
  <c r="AU6" i="89"/>
  <c r="AU7" i="101"/>
  <c r="AU5" i="89"/>
  <c r="AP20" i="101"/>
  <c r="AP10" i="101"/>
  <c r="AP8" i="101"/>
  <c r="AP5" i="101"/>
  <c r="AP14" i="101"/>
  <c r="AP18" i="101"/>
  <c r="I10" i="103"/>
  <c r="E24" i="83"/>
  <c r="P10" i="111"/>
  <c r="J10" i="91"/>
  <c r="C25" i="83"/>
  <c r="AP11" i="101"/>
  <c r="AP16" i="101"/>
  <c r="AP22" i="101"/>
  <c r="D10" i="91"/>
  <c r="C19" i="83"/>
  <c r="I10" i="95"/>
  <c r="C24" i="81"/>
  <c r="AP4" i="101"/>
  <c r="AP5" i="89"/>
  <c r="L10" i="89"/>
  <c r="C14" i="83"/>
  <c r="AP14" i="89"/>
  <c r="AP19" i="89"/>
  <c r="AP7" i="89"/>
  <c r="AP23" i="89"/>
  <c r="AP18" i="89"/>
  <c r="AP6" i="89"/>
  <c r="AP9" i="89"/>
  <c r="AP11" i="89"/>
  <c r="AP16" i="89"/>
  <c r="AP13" i="89"/>
  <c r="AP17" i="89"/>
  <c r="AP8" i="89"/>
  <c r="AP12" i="89"/>
  <c r="AP15" i="89"/>
  <c r="AP22" i="89"/>
  <c r="M10" i="111"/>
  <c r="K32" i="126"/>
  <c r="AP20" i="89"/>
  <c r="E9" i="144"/>
  <c r="C7" i="81"/>
  <c r="AP4" i="89"/>
  <c r="AP10" i="89"/>
  <c r="AP21" i="89"/>
  <c r="L10" i="105"/>
  <c r="E14" i="81"/>
  <c r="L10" i="107"/>
  <c r="E27" i="81"/>
  <c r="G10" i="99"/>
  <c r="J10" i="109"/>
  <c r="O12" i="126"/>
  <c r="J10" i="105"/>
  <c r="E12" i="81"/>
  <c r="AK5" i="89"/>
  <c r="Q10" i="107"/>
  <c r="S32" i="125"/>
  <c r="T32" i="125"/>
  <c r="N10" i="111"/>
  <c r="M32" i="126"/>
  <c r="D10" i="99"/>
  <c r="K22" i="123"/>
  <c r="P10" i="99"/>
  <c r="Q32" i="123"/>
  <c r="O10" i="89"/>
  <c r="G22" i="121"/>
  <c r="N10" i="95"/>
  <c r="C29" i="81"/>
  <c r="AK4" i="101"/>
  <c r="AK14" i="101"/>
  <c r="AK23" i="101"/>
  <c r="AK16" i="101"/>
  <c r="AK9" i="101"/>
  <c r="F10" i="103"/>
  <c r="O22" i="124"/>
  <c r="E10" i="103"/>
  <c r="E20" i="83"/>
  <c r="E10" i="99"/>
  <c r="AK4" i="89"/>
  <c r="AK9" i="89"/>
  <c r="K10" i="97"/>
  <c r="Q12" i="123"/>
  <c r="AK11" i="101"/>
  <c r="AK21" i="89"/>
  <c r="AK5" i="101"/>
  <c r="AK7" i="101"/>
  <c r="AK16" i="89"/>
  <c r="AK19" i="101"/>
  <c r="AK22" i="101"/>
  <c r="C20" i="88"/>
  <c r="D10" i="105"/>
  <c r="C12" i="125"/>
  <c r="K10" i="107"/>
  <c r="G32" i="125"/>
  <c r="AK19" i="89"/>
  <c r="AK20" i="101"/>
  <c r="AK23" i="89"/>
  <c r="I10" i="111"/>
  <c r="C32" i="126"/>
  <c r="E10" i="95"/>
  <c r="M22" i="122"/>
  <c r="I10" i="99"/>
  <c r="M10" i="91"/>
  <c r="C28" i="83"/>
  <c r="J10" i="111"/>
  <c r="E32" i="126"/>
  <c r="AK13" i="101"/>
  <c r="AK15" i="101"/>
  <c r="AK12" i="101"/>
  <c r="AK8" i="101"/>
  <c r="E10" i="107"/>
  <c r="E20" i="81"/>
  <c r="G20" i="81" s="1"/>
  <c r="AK17" i="101"/>
  <c r="AK6" i="101"/>
  <c r="I10" i="89"/>
  <c r="C11" i="83"/>
  <c r="AK10" i="101"/>
  <c r="J10" i="89"/>
  <c r="O12" i="121"/>
  <c r="AK18" i="101"/>
  <c r="F9" i="144"/>
  <c r="J9" i="144"/>
  <c r="O12" i="122"/>
  <c r="K10" i="95"/>
  <c r="G32" i="122"/>
  <c r="AK21" i="101"/>
  <c r="AK13" i="89"/>
  <c r="H21" i="86"/>
  <c r="D10" i="89"/>
  <c r="C6" i="83"/>
  <c r="F10" i="97"/>
  <c r="G12" i="123"/>
  <c r="AK7" i="89"/>
  <c r="D10" i="95"/>
  <c r="K22" i="122"/>
  <c r="F10" i="111"/>
  <c r="L10" i="97"/>
  <c r="S12" i="123"/>
  <c r="F10" i="95"/>
  <c r="C21" i="81"/>
  <c r="AK14" i="89"/>
  <c r="J10" i="99"/>
  <c r="E32" i="123"/>
  <c r="N10" i="99"/>
  <c r="M32" i="123"/>
  <c r="L10" i="99"/>
  <c r="I32" i="123"/>
  <c r="O10" i="95"/>
  <c r="C30" i="81"/>
  <c r="K10" i="105"/>
  <c r="Q12" i="125"/>
  <c r="R12" i="125"/>
  <c r="AF21" i="89"/>
  <c r="AK4" i="90"/>
  <c r="AK30" i="90"/>
  <c r="AK12" i="102"/>
  <c r="AK17" i="90"/>
  <c r="M10" i="89"/>
  <c r="C22" i="121"/>
  <c r="AK8" i="102"/>
  <c r="E10" i="91"/>
  <c r="M22" i="121"/>
  <c r="O10" i="107"/>
  <c r="E30" i="81"/>
  <c r="D10" i="111"/>
  <c r="F10" i="91"/>
  <c r="O22" i="121"/>
  <c r="K10" i="91"/>
  <c r="C26" i="83"/>
  <c r="J15" i="87"/>
  <c r="AK21" i="102"/>
  <c r="P10" i="101"/>
  <c r="I22" i="124"/>
  <c r="L9" i="144"/>
  <c r="C14" i="81"/>
  <c r="D14" i="81" s="1"/>
  <c r="I10" i="107"/>
  <c r="C32" i="125"/>
  <c r="D32" i="125"/>
  <c r="AK16" i="102"/>
  <c r="AK19" i="102"/>
  <c r="AK5" i="102"/>
  <c r="E10" i="101"/>
  <c r="E12" i="124"/>
  <c r="I10" i="91"/>
  <c r="C24" i="83"/>
  <c r="L10" i="109"/>
  <c r="M10" i="97"/>
  <c r="AK10" i="102"/>
  <c r="AK18" i="102"/>
  <c r="G10" i="111"/>
  <c r="Q22" i="126"/>
  <c r="AK9" i="90"/>
  <c r="AK8" i="90"/>
  <c r="D10" i="107"/>
  <c r="K22" i="125"/>
  <c r="E10" i="105"/>
  <c r="E7" i="81"/>
  <c r="I9" i="144"/>
  <c r="C11" i="81"/>
  <c r="F10" i="89"/>
  <c r="G12" i="121"/>
  <c r="AK21" i="90"/>
  <c r="AK22" i="102"/>
  <c r="AK6" i="90"/>
  <c r="AK13" i="90"/>
  <c r="H9" i="144"/>
  <c r="C10" i="81"/>
  <c r="G10" i="81" s="1"/>
  <c r="AF13" i="101"/>
  <c r="AF11" i="101"/>
  <c r="AF20" i="89"/>
  <c r="AF9" i="89"/>
  <c r="Q10" i="103"/>
  <c r="S32" i="124"/>
  <c r="T32" i="124"/>
  <c r="AF23" i="101"/>
  <c r="AF7" i="101"/>
  <c r="AF9" i="101"/>
  <c r="AF10" i="101"/>
  <c r="AF4" i="101"/>
  <c r="AF19" i="101"/>
  <c r="AF20" i="101"/>
  <c r="AF16" i="101"/>
  <c r="AF12" i="101"/>
  <c r="AF8" i="101"/>
  <c r="P10" i="105"/>
  <c r="E18" i="81"/>
  <c r="H10" i="111"/>
  <c r="S22" i="126"/>
  <c r="AU12" i="90"/>
  <c r="AU23" i="90"/>
  <c r="I25" i="87"/>
  <c r="AU4" i="90"/>
  <c r="G10" i="105"/>
  <c r="E9" i="81"/>
  <c r="H10" i="103"/>
  <c r="E23" i="83"/>
  <c r="K9" i="144"/>
  <c r="Q12" i="122"/>
  <c r="P10" i="97"/>
  <c r="AU8" i="90"/>
  <c r="L10" i="111"/>
  <c r="AU9" i="90"/>
  <c r="AU22" i="90"/>
  <c r="AU19" i="90"/>
  <c r="AF15" i="101"/>
  <c r="G10" i="103"/>
  <c r="E22" i="83"/>
  <c r="K10" i="103"/>
  <c r="E26" i="83"/>
  <c r="D10" i="101"/>
  <c r="E6" i="83"/>
  <c r="Q10" i="95"/>
  <c r="E5" i="86"/>
  <c r="D10" i="103"/>
  <c r="E19" i="83"/>
  <c r="G19" i="83" s="1"/>
  <c r="AF5" i="101"/>
  <c r="D10" i="97"/>
  <c r="C12" i="123"/>
  <c r="K10" i="111"/>
  <c r="N10" i="101"/>
  <c r="E22" i="124"/>
  <c r="F10" i="105"/>
  <c r="G12" i="125"/>
  <c r="AF22" i="101"/>
  <c r="AF6" i="101"/>
  <c r="O10" i="111"/>
  <c r="O32" i="126"/>
  <c r="N10" i="97"/>
  <c r="E22" i="123"/>
  <c r="D10" i="109"/>
  <c r="C12" i="126"/>
  <c r="O10" i="99"/>
  <c r="M10" i="95"/>
  <c r="K32" i="122"/>
  <c r="H10" i="95"/>
  <c r="S22" i="122"/>
  <c r="G10" i="109"/>
  <c r="I12" i="126"/>
  <c r="O10" i="105"/>
  <c r="G22" i="125"/>
  <c r="Q10" i="111"/>
  <c r="S32" i="126"/>
  <c r="H10" i="109"/>
  <c r="K12" i="126"/>
  <c r="AA4" i="89"/>
  <c r="M10" i="99"/>
  <c r="P9" i="144"/>
  <c r="C18" i="81"/>
  <c r="G18" i="81" s="1"/>
  <c r="E10" i="97"/>
  <c r="E12" i="123"/>
  <c r="M10" i="109"/>
  <c r="AA23" i="89"/>
  <c r="AA21" i="101"/>
  <c r="AA19" i="89"/>
  <c r="AA20" i="89"/>
  <c r="AA17" i="101"/>
  <c r="AA13" i="101"/>
  <c r="AA16" i="101"/>
  <c r="AA9" i="89"/>
  <c r="AA12" i="89"/>
  <c r="AA5" i="89"/>
  <c r="P10" i="103"/>
  <c r="M10" i="107"/>
  <c r="K32" i="125"/>
  <c r="AA5" i="101"/>
  <c r="AA4" i="101"/>
  <c r="AA22" i="101"/>
  <c r="AA14" i="89"/>
  <c r="AA15" i="89"/>
  <c r="AA18" i="89"/>
  <c r="AA21" i="89"/>
  <c r="AA9" i="101"/>
  <c r="AA13" i="89"/>
  <c r="AA23" i="101"/>
  <c r="AA6" i="101"/>
  <c r="AA27" i="101"/>
  <c r="AA10" i="89"/>
  <c r="AA17" i="89"/>
  <c r="AP27" i="102"/>
  <c r="H10" i="97"/>
  <c r="I10" i="105"/>
  <c r="E11" i="81"/>
  <c r="E10" i="109"/>
  <c r="N9" i="144"/>
  <c r="C16" i="81"/>
  <c r="O10" i="103"/>
  <c r="O32" i="124"/>
  <c r="L10" i="101"/>
  <c r="S12" i="124"/>
  <c r="J10" i="97"/>
  <c r="O12" i="123"/>
  <c r="O10" i="101"/>
  <c r="G22" i="124"/>
  <c r="O9" i="144"/>
  <c r="C17" i="81"/>
  <c r="D17" i="81" s="1"/>
  <c r="H10" i="101"/>
  <c r="Q10" i="99"/>
  <c r="G5" i="86"/>
  <c r="H6" i="86"/>
  <c r="F6" i="86"/>
  <c r="N10" i="107"/>
  <c r="M32" i="125"/>
  <c r="AA10" i="90"/>
  <c r="AA14" i="102"/>
  <c r="AA15" i="102"/>
  <c r="AA23" i="102"/>
  <c r="P10" i="109"/>
  <c r="L10" i="95"/>
  <c r="I32" i="122"/>
  <c r="F10" i="99"/>
  <c r="AA16" i="102"/>
  <c r="AA29" i="102"/>
  <c r="Z29" i="102"/>
  <c r="G30" i="85"/>
  <c r="K10" i="101"/>
  <c r="E13" i="83"/>
  <c r="H10" i="91"/>
  <c r="S22" i="121"/>
  <c r="AA13" i="102"/>
  <c r="AA7" i="102"/>
  <c r="AA21" i="102"/>
  <c r="AA14" i="90"/>
  <c r="AA18" i="90"/>
  <c r="O24" i="88"/>
  <c r="AA19" i="102"/>
  <c r="N10" i="105"/>
  <c r="G16" i="81"/>
  <c r="H10" i="105"/>
  <c r="E10" i="81"/>
  <c r="J10" i="107"/>
  <c r="E32" i="125"/>
  <c r="AA10" i="102"/>
  <c r="AA17" i="102"/>
  <c r="AA5" i="102"/>
  <c r="AA31" i="102"/>
  <c r="AA20" i="102"/>
  <c r="AA6" i="102"/>
  <c r="AA22" i="102"/>
  <c r="G10" i="97"/>
  <c r="K10" i="99"/>
  <c r="AA18" i="102"/>
  <c r="AA15" i="90"/>
  <c r="AA23" i="90"/>
  <c r="G10" i="91"/>
  <c r="Q22" i="121"/>
  <c r="J10" i="95"/>
  <c r="C25" i="81"/>
  <c r="O10" i="97"/>
  <c r="AA12" i="90"/>
  <c r="M10" i="101"/>
  <c r="E15" i="83"/>
  <c r="G15" i="83" s="1"/>
  <c r="M9" i="144"/>
  <c r="C22" i="122"/>
  <c r="I10" i="109"/>
  <c r="M12" i="126"/>
  <c r="P10" i="89"/>
  <c r="I22" i="121"/>
  <c r="D9" i="144"/>
  <c r="C6" i="81"/>
  <c r="D6" i="81" s="1"/>
  <c r="G10" i="107"/>
  <c r="E22" i="81"/>
  <c r="I10" i="97"/>
  <c r="M12" i="123"/>
  <c r="H10" i="107"/>
  <c r="S22" i="125"/>
  <c r="P10" i="95"/>
  <c r="C31" i="81"/>
  <c r="C35" i="81" s="1"/>
  <c r="I10" i="101"/>
  <c r="M12" i="124"/>
  <c r="J10" i="103"/>
  <c r="E25" i="83"/>
  <c r="P10" i="107"/>
  <c r="Q32" i="125"/>
  <c r="N10" i="91"/>
  <c r="C29" i="83"/>
  <c r="D29" i="83" s="1"/>
  <c r="AF24" i="90"/>
  <c r="AF28" i="90"/>
  <c r="AF29" i="90"/>
  <c r="AF31" i="90"/>
  <c r="AF27" i="90"/>
  <c r="AF30" i="90"/>
  <c r="AF30" i="102"/>
  <c r="AF27" i="102"/>
  <c r="AF24" i="102"/>
  <c r="AF31" i="102"/>
  <c r="AF28" i="102"/>
  <c r="AF29" i="102"/>
  <c r="C25" i="88"/>
  <c r="H13" i="87"/>
  <c r="F13" i="87"/>
  <c r="J13" i="87"/>
  <c r="AK22" i="89"/>
  <c r="M10" i="105"/>
  <c r="E15" i="81"/>
  <c r="AK6" i="89"/>
  <c r="AK17" i="89"/>
  <c r="AK12" i="89"/>
  <c r="F10" i="109"/>
  <c r="AK18" i="89"/>
  <c r="I21" i="86"/>
  <c r="I20" i="88"/>
  <c r="AK20" i="89"/>
  <c r="AK10" i="89"/>
  <c r="Q10" i="91"/>
  <c r="C32" i="83"/>
  <c r="D9" i="83" s="1"/>
  <c r="D7" i="83"/>
  <c r="AK8" i="89"/>
  <c r="AK11" i="89"/>
  <c r="AK15" i="89"/>
  <c r="E10" i="111"/>
  <c r="H31" i="86"/>
  <c r="C21" i="88"/>
  <c r="F31" i="86"/>
  <c r="J31" i="86"/>
  <c r="J5" i="87"/>
  <c r="C23" i="88"/>
  <c r="H5" i="87"/>
  <c r="F5" i="87"/>
  <c r="AF22" i="89"/>
  <c r="AF18" i="101"/>
  <c r="AF10" i="89"/>
  <c r="AF7" i="89"/>
  <c r="AF6" i="89"/>
  <c r="AF15" i="89"/>
  <c r="G10" i="101"/>
  <c r="AF23" i="89"/>
  <c r="AF12" i="89"/>
  <c r="N10" i="89"/>
  <c r="C16" i="83"/>
  <c r="D16" i="83" s="1"/>
  <c r="AF14" i="89"/>
  <c r="AF11" i="89"/>
  <c r="AF16" i="89"/>
  <c r="AF18" i="89"/>
  <c r="K10" i="89"/>
  <c r="Q12" i="121"/>
  <c r="AF13" i="89"/>
  <c r="AF5" i="89"/>
  <c r="AF17" i="89"/>
  <c r="F10" i="101"/>
  <c r="G12" i="124"/>
  <c r="P10" i="91"/>
  <c r="C31" i="83"/>
  <c r="AF8" i="89"/>
  <c r="H10" i="89"/>
  <c r="C10" i="83"/>
  <c r="D10" i="83" s="1"/>
  <c r="L10" i="103"/>
  <c r="E27" i="83"/>
  <c r="G10" i="89"/>
  <c r="C9" i="83"/>
  <c r="AF4" i="89"/>
  <c r="L10" i="91"/>
  <c r="C27" i="83"/>
  <c r="AF14" i="101"/>
  <c r="N10" i="103"/>
  <c r="AF21" i="101"/>
  <c r="O10" i="91"/>
  <c r="O32" i="121"/>
  <c r="AF19" i="89"/>
  <c r="S22" i="123"/>
  <c r="J10" i="101"/>
  <c r="E12" i="83"/>
  <c r="J11" i="86"/>
  <c r="H11" i="86"/>
  <c r="F11" i="86"/>
  <c r="C19" i="88"/>
  <c r="AA13" i="90"/>
  <c r="AA11" i="90"/>
  <c r="AA17" i="90"/>
  <c r="AA22" i="90"/>
  <c r="AA31" i="101"/>
  <c r="J6" i="86"/>
  <c r="I18" i="88"/>
  <c r="F10" i="87"/>
  <c r="J10" i="87"/>
  <c r="D5" i="86"/>
  <c r="C24" i="88"/>
  <c r="H10" i="87"/>
  <c r="R12" i="126"/>
  <c r="E12" i="121"/>
  <c r="AO29" i="90"/>
  <c r="G15" i="85"/>
  <c r="H15" i="85"/>
  <c r="AP29" i="102"/>
  <c r="AP28" i="90"/>
  <c r="AP28" i="102"/>
  <c r="AP30" i="90"/>
  <c r="AP31" i="90"/>
  <c r="AP24" i="102"/>
  <c r="AO31" i="102"/>
  <c r="K33" i="85"/>
  <c r="AP27" i="90"/>
  <c r="AO27" i="90"/>
  <c r="C15" i="85"/>
  <c r="D34" i="85"/>
  <c r="AT27" i="102"/>
  <c r="C34" i="85"/>
  <c r="AU31" i="102"/>
  <c r="L34" i="85"/>
  <c r="AU29" i="102"/>
  <c r="AU30" i="102"/>
  <c r="J34" i="85"/>
  <c r="AU28" i="102"/>
  <c r="AU24" i="102"/>
  <c r="AU27" i="90"/>
  <c r="AT27" i="90"/>
  <c r="C16" i="85"/>
  <c r="AU31" i="90"/>
  <c r="AT31" i="102"/>
  <c r="K34" i="85"/>
  <c r="AU30" i="90"/>
  <c r="K32" i="124"/>
  <c r="N12" i="124"/>
  <c r="Q22" i="122"/>
  <c r="J33" i="85"/>
  <c r="T22" i="125"/>
  <c r="G22" i="81"/>
  <c r="D15" i="85"/>
  <c r="AK29" i="102"/>
  <c r="AK27" i="90"/>
  <c r="AK28" i="102"/>
  <c r="AK27" i="102"/>
  <c r="O22" i="125"/>
  <c r="P22" i="125"/>
  <c r="V29" i="90"/>
  <c r="V24" i="102"/>
  <c r="C32" i="124"/>
  <c r="D32" i="124"/>
  <c r="V30" i="102"/>
  <c r="J29" i="85"/>
  <c r="V31" i="102"/>
  <c r="V27" i="102"/>
  <c r="V28" i="90"/>
  <c r="E22" i="126"/>
  <c r="F22" i="126"/>
  <c r="E32" i="121"/>
  <c r="V29" i="102"/>
  <c r="H29" i="85"/>
  <c r="S12" i="121"/>
  <c r="V30" i="90"/>
  <c r="U30" i="90"/>
  <c r="I11" i="85"/>
  <c r="V24" i="90"/>
  <c r="V27" i="90"/>
  <c r="U27" i="90"/>
  <c r="C11" i="85"/>
  <c r="V31" i="90"/>
  <c r="C9" i="81"/>
  <c r="AU24" i="89"/>
  <c r="I22" i="88"/>
  <c r="AU24" i="101"/>
  <c r="AU27" i="101"/>
  <c r="K22" i="121"/>
  <c r="AU31" i="101"/>
  <c r="AT31" i="101"/>
  <c r="K28" i="85"/>
  <c r="AU30" i="101"/>
  <c r="AT30" i="101"/>
  <c r="I28" i="85"/>
  <c r="F32" i="125"/>
  <c r="D12" i="125"/>
  <c r="AU31" i="89"/>
  <c r="AU29" i="101"/>
  <c r="AU29" i="89"/>
  <c r="AU28" i="89"/>
  <c r="AU27" i="89"/>
  <c r="AT27" i="89"/>
  <c r="C10" i="85"/>
  <c r="AU30" i="89"/>
  <c r="S12" i="125"/>
  <c r="T12" i="125"/>
  <c r="E21" i="83"/>
  <c r="G21" i="83" s="1"/>
  <c r="AP24" i="101"/>
  <c r="Q32" i="126"/>
  <c r="R32" i="126"/>
  <c r="AP31" i="101"/>
  <c r="AO31" i="101"/>
  <c r="K27" i="85"/>
  <c r="AP30" i="101"/>
  <c r="O12" i="125"/>
  <c r="P12" i="125"/>
  <c r="AP27" i="101"/>
  <c r="AP24" i="89"/>
  <c r="AP28" i="89"/>
  <c r="AO28" i="89"/>
  <c r="E9" i="85"/>
  <c r="AP28" i="101"/>
  <c r="AO28" i="101"/>
  <c r="E27" i="85"/>
  <c r="AP29" i="101"/>
  <c r="C32" i="122"/>
  <c r="H32" i="125"/>
  <c r="I32" i="125"/>
  <c r="J32" i="125"/>
  <c r="AP30" i="89"/>
  <c r="J9" i="85"/>
  <c r="E12" i="122"/>
  <c r="AP27" i="89"/>
  <c r="AO27" i="89"/>
  <c r="C9" i="85"/>
  <c r="AP29" i="89"/>
  <c r="AO29" i="89"/>
  <c r="G9" i="85"/>
  <c r="C12" i="83"/>
  <c r="M22" i="124"/>
  <c r="N22" i="124"/>
  <c r="AP31" i="89"/>
  <c r="L9" i="85"/>
  <c r="Q22" i="123"/>
  <c r="C17" i="83"/>
  <c r="L32" i="125"/>
  <c r="N32" i="125"/>
  <c r="L22" i="125"/>
  <c r="C21" i="83"/>
  <c r="E32" i="81"/>
  <c r="R32" i="125"/>
  <c r="H22" i="125"/>
  <c r="C8" i="83"/>
  <c r="D8" i="83" s="1"/>
  <c r="M12" i="121"/>
  <c r="E26" i="81"/>
  <c r="M22" i="123"/>
  <c r="M32" i="122"/>
  <c r="H12" i="125"/>
  <c r="C12" i="121"/>
  <c r="C32" i="121"/>
  <c r="K32" i="121"/>
  <c r="E7" i="83"/>
  <c r="G7" i="83" s="1"/>
  <c r="K12" i="122"/>
  <c r="T22" i="126"/>
  <c r="E6" i="81"/>
  <c r="E19" i="81"/>
  <c r="AK31" i="101"/>
  <c r="L26" i="85"/>
  <c r="O22" i="122"/>
  <c r="M22" i="125"/>
  <c r="N22" i="125"/>
  <c r="C15" i="83"/>
  <c r="G32" i="126"/>
  <c r="H32" i="126"/>
  <c r="C32" i="123"/>
  <c r="C19" i="81"/>
  <c r="E13" i="81"/>
  <c r="F13" i="81" s="1"/>
  <c r="C20" i="81"/>
  <c r="AK30" i="101"/>
  <c r="J26" i="85"/>
  <c r="O32" i="125"/>
  <c r="P32" i="125"/>
  <c r="AK28" i="101"/>
  <c r="AK29" i="101"/>
  <c r="AJ29" i="101"/>
  <c r="G26" i="85"/>
  <c r="E12" i="125"/>
  <c r="F12" i="125"/>
  <c r="AK27" i="101"/>
  <c r="D26" i="85"/>
  <c r="G30" i="81"/>
  <c r="E18" i="83"/>
  <c r="G12" i="122"/>
  <c r="O22" i="126"/>
  <c r="P22" i="126"/>
  <c r="AK24" i="101"/>
  <c r="AK27" i="89"/>
  <c r="AJ27" i="89"/>
  <c r="C8" i="85"/>
  <c r="E16" i="83"/>
  <c r="G16" i="83" s="1"/>
  <c r="C12" i="81"/>
  <c r="E24" i="81"/>
  <c r="G24" i="81" s="1"/>
  <c r="C26" i="81"/>
  <c r="G26" i="83"/>
  <c r="G32" i="121"/>
  <c r="O32" i="122"/>
  <c r="AK29" i="89"/>
  <c r="AJ29" i="89"/>
  <c r="G8" i="85"/>
  <c r="AK30" i="89"/>
  <c r="AJ30" i="89"/>
  <c r="I8" i="85"/>
  <c r="J22" i="124"/>
  <c r="S22" i="124"/>
  <c r="T22" i="124"/>
  <c r="R22" i="126"/>
  <c r="AK24" i="89"/>
  <c r="C12" i="124"/>
  <c r="D12" i="124"/>
  <c r="P32" i="124"/>
  <c r="S12" i="122"/>
  <c r="G11" i="81"/>
  <c r="AK24" i="90"/>
  <c r="C22" i="123"/>
  <c r="K22" i="126"/>
  <c r="L22" i="126"/>
  <c r="AK31" i="102"/>
  <c r="L32" i="85"/>
  <c r="AK31" i="90"/>
  <c r="L14" i="85"/>
  <c r="AK29" i="90"/>
  <c r="H14" i="85"/>
  <c r="C20" i="83"/>
  <c r="D20" i="83" s="1"/>
  <c r="AK30" i="102"/>
  <c r="AK28" i="90"/>
  <c r="K32" i="123"/>
  <c r="AK24" i="102"/>
  <c r="M12" i="122"/>
  <c r="O32" i="123"/>
  <c r="S12" i="126"/>
  <c r="T12" i="126"/>
  <c r="Q22" i="124"/>
  <c r="R22" i="124"/>
  <c r="M12" i="125"/>
  <c r="N12" i="125"/>
  <c r="I22" i="122"/>
  <c r="E32" i="83"/>
  <c r="F32" i="83" s="1"/>
  <c r="H12" i="124"/>
  <c r="F22" i="124"/>
  <c r="L32" i="124"/>
  <c r="H22" i="124"/>
  <c r="P22" i="124"/>
  <c r="F12" i="124"/>
  <c r="P4" i="88"/>
  <c r="R28" i="88"/>
  <c r="G32" i="124"/>
  <c r="H32" i="124"/>
  <c r="V21" i="101"/>
  <c r="L12" i="126"/>
  <c r="T12" i="124"/>
  <c r="P32" i="126"/>
  <c r="E14" i="83"/>
  <c r="F14" i="83" s="1"/>
  <c r="D32" i="126"/>
  <c r="I12" i="125"/>
  <c r="J12" i="125"/>
  <c r="I22" i="125"/>
  <c r="J22" i="125"/>
  <c r="F32" i="126"/>
  <c r="T32" i="126"/>
  <c r="L32" i="126"/>
  <c r="C32" i="81"/>
  <c r="D22" i="81" s="1"/>
  <c r="I32" i="126"/>
  <c r="J32" i="126"/>
  <c r="AU28" i="90"/>
  <c r="AT28" i="90"/>
  <c r="E16" i="85"/>
  <c r="N32" i="126"/>
  <c r="H22" i="126"/>
  <c r="I22" i="123"/>
  <c r="AU24" i="90"/>
  <c r="AU29" i="90"/>
  <c r="H16" i="85"/>
  <c r="P12" i="126"/>
  <c r="C13" i="81"/>
  <c r="N12" i="126"/>
  <c r="J12" i="126"/>
  <c r="I28" i="88"/>
  <c r="J25" i="87"/>
  <c r="E31" i="83"/>
  <c r="G31" i="83" s="1"/>
  <c r="E8" i="81"/>
  <c r="AT30" i="102"/>
  <c r="I34" i="85"/>
  <c r="K22" i="124"/>
  <c r="L22" i="124"/>
  <c r="D12" i="126"/>
  <c r="V17" i="101"/>
  <c r="V15" i="101"/>
  <c r="Q32" i="124"/>
  <c r="R32" i="124"/>
  <c r="AA29" i="101"/>
  <c r="AA24" i="101"/>
  <c r="V23" i="101"/>
  <c r="AA31" i="89"/>
  <c r="E30" i="83"/>
  <c r="G30" i="83" s="1"/>
  <c r="I12" i="123"/>
  <c r="C28" i="81"/>
  <c r="C23" i="81"/>
  <c r="E17" i="81"/>
  <c r="C22" i="126"/>
  <c r="D22" i="126"/>
  <c r="AA27" i="89"/>
  <c r="E25" i="81"/>
  <c r="V19" i="101"/>
  <c r="V22" i="101"/>
  <c r="S32" i="121"/>
  <c r="T32" i="121"/>
  <c r="V16" i="101"/>
  <c r="V13" i="101"/>
  <c r="V14" i="101"/>
  <c r="V4" i="101"/>
  <c r="E28" i="81"/>
  <c r="E32" i="122"/>
  <c r="V6" i="101"/>
  <c r="V7" i="101"/>
  <c r="V12" i="101"/>
  <c r="C22" i="125"/>
  <c r="D22" i="125"/>
  <c r="AA30" i="101"/>
  <c r="J24" i="85"/>
  <c r="E22" i="122"/>
  <c r="AA28" i="89"/>
  <c r="Z28" i="89"/>
  <c r="E6" i="85"/>
  <c r="AA24" i="89"/>
  <c r="AA29" i="89"/>
  <c r="H6" i="85"/>
  <c r="AA28" i="101"/>
  <c r="AA30" i="89"/>
  <c r="J6" i="85"/>
  <c r="E22" i="125"/>
  <c r="F22" i="125"/>
  <c r="K12" i="123"/>
  <c r="K12" i="124"/>
  <c r="L12" i="124"/>
  <c r="V9" i="101"/>
  <c r="AO27" i="102"/>
  <c r="C33" i="85"/>
  <c r="D33" i="85"/>
  <c r="E10" i="83"/>
  <c r="G10" i="83" s="1"/>
  <c r="K12" i="125"/>
  <c r="L12" i="125"/>
  <c r="Q22" i="125"/>
  <c r="R22" i="125"/>
  <c r="G22" i="122"/>
  <c r="G32" i="123"/>
  <c r="Q12" i="124"/>
  <c r="R12" i="124"/>
  <c r="AO28" i="102"/>
  <c r="E33" i="85"/>
  <c r="F33" i="85"/>
  <c r="I5" i="86"/>
  <c r="J4" i="88"/>
  <c r="L26" i="88"/>
  <c r="G22" i="123"/>
  <c r="C12" i="122"/>
  <c r="C23" i="83"/>
  <c r="D23" i="83" s="1"/>
  <c r="E17" i="83"/>
  <c r="F17" i="83" s="1"/>
  <c r="V10" i="101"/>
  <c r="S32" i="123"/>
  <c r="F32" i="123"/>
  <c r="E29" i="81"/>
  <c r="E12" i="126"/>
  <c r="F12" i="126"/>
  <c r="E23" i="81"/>
  <c r="AA27" i="102"/>
  <c r="M32" i="121"/>
  <c r="AA24" i="102"/>
  <c r="AA28" i="102"/>
  <c r="AA24" i="90"/>
  <c r="AA30" i="102"/>
  <c r="C22" i="83"/>
  <c r="C27" i="81"/>
  <c r="C15" i="81"/>
  <c r="G15" i="81" s="1"/>
  <c r="O22" i="123"/>
  <c r="V11" i="101"/>
  <c r="C22" i="124"/>
  <c r="D22" i="124"/>
  <c r="I22" i="126"/>
  <c r="J22" i="126"/>
  <c r="E11" i="83"/>
  <c r="G11" i="83" s="1"/>
  <c r="Q32" i="122"/>
  <c r="G2" i="95"/>
  <c r="V18" i="101"/>
  <c r="E32" i="124"/>
  <c r="F32" i="124"/>
  <c r="H30" i="85"/>
  <c r="C18" i="83"/>
  <c r="D18" i="83" s="1"/>
  <c r="E31" i="81"/>
  <c r="AA31" i="90"/>
  <c r="Z31" i="90"/>
  <c r="K12" i="85"/>
  <c r="AA29" i="90"/>
  <c r="D31" i="85"/>
  <c r="AE27" i="102"/>
  <c r="C31" i="85"/>
  <c r="AE30" i="102"/>
  <c r="I31" i="85"/>
  <c r="J31" i="85"/>
  <c r="M22" i="126"/>
  <c r="N22" i="126"/>
  <c r="D13" i="85"/>
  <c r="AE27" i="90"/>
  <c r="C13" i="85"/>
  <c r="AE29" i="102"/>
  <c r="G31" i="85"/>
  <c r="H31" i="85"/>
  <c r="AE31" i="90"/>
  <c r="K13" i="85"/>
  <c r="L13" i="85"/>
  <c r="AE30" i="90"/>
  <c r="I13" i="85"/>
  <c r="J13" i="85"/>
  <c r="F31" i="85"/>
  <c r="AE28" i="102"/>
  <c r="E31" i="85"/>
  <c r="H13" i="85"/>
  <c r="AE29" i="90"/>
  <c r="G13" i="85"/>
  <c r="AE31" i="102"/>
  <c r="K31" i="85"/>
  <c r="L31" i="85"/>
  <c r="F13" i="85"/>
  <c r="AE28" i="90"/>
  <c r="E13" i="85"/>
  <c r="H10" i="85"/>
  <c r="AT29" i="89"/>
  <c r="G10" i="85"/>
  <c r="F10" i="85"/>
  <c r="AT28" i="89"/>
  <c r="E10" i="85"/>
  <c r="D10" i="85"/>
  <c r="AT28" i="101"/>
  <c r="E28" i="85"/>
  <c r="F28" i="85"/>
  <c r="D28" i="85"/>
  <c r="AT27" i="101"/>
  <c r="C28" i="85"/>
  <c r="AT29" i="101"/>
  <c r="G28" i="85"/>
  <c r="H28" i="85"/>
  <c r="J21" i="86"/>
  <c r="G12" i="126"/>
  <c r="H12" i="126"/>
  <c r="AK31" i="89"/>
  <c r="AJ31" i="89"/>
  <c r="K8" i="85"/>
  <c r="AK28" i="89"/>
  <c r="AJ28" i="89"/>
  <c r="E8" i="85"/>
  <c r="AJ31" i="101"/>
  <c r="K26" i="85"/>
  <c r="AJ28" i="101"/>
  <c r="E26" i="85"/>
  <c r="F26" i="85"/>
  <c r="V17" i="89"/>
  <c r="AO27" i="101"/>
  <c r="C27" i="85"/>
  <c r="D27" i="85"/>
  <c r="J27" i="85"/>
  <c r="AO30" i="101"/>
  <c r="I27" i="85"/>
  <c r="I12" i="124"/>
  <c r="J12" i="124"/>
  <c r="AO30" i="89"/>
  <c r="I9" i="85"/>
  <c r="E9" i="83"/>
  <c r="G9" i="83"/>
  <c r="E22" i="121"/>
  <c r="U27" i="102"/>
  <c r="C29" i="85"/>
  <c r="D29" i="85"/>
  <c r="L29" i="85"/>
  <c r="U31" i="102"/>
  <c r="K29" i="85"/>
  <c r="H11" i="85"/>
  <c r="U29" i="90"/>
  <c r="G11" i="85"/>
  <c r="U29" i="102"/>
  <c r="G29" i="85"/>
  <c r="U30" i="102"/>
  <c r="I29" i="85"/>
  <c r="J11" i="85"/>
  <c r="U28" i="102"/>
  <c r="E29" i="85"/>
  <c r="F29" i="85"/>
  <c r="C13" i="83"/>
  <c r="G13" i="83" s="1"/>
  <c r="V21" i="89"/>
  <c r="V22" i="89"/>
  <c r="Q32" i="121"/>
  <c r="AF31" i="101"/>
  <c r="L25" i="85"/>
  <c r="V7" i="89"/>
  <c r="V14" i="89"/>
  <c r="V9" i="89"/>
  <c r="V12" i="89"/>
  <c r="V16" i="89"/>
  <c r="M32" i="124"/>
  <c r="N32" i="124"/>
  <c r="AF28" i="89"/>
  <c r="AE28" i="89"/>
  <c r="E7" i="85"/>
  <c r="V15" i="89"/>
  <c r="V10" i="89"/>
  <c r="V13" i="89"/>
  <c r="V5" i="101"/>
  <c r="V4" i="89"/>
  <c r="V11" i="89"/>
  <c r="V19" i="89"/>
  <c r="V8" i="89"/>
  <c r="E8" i="83"/>
  <c r="V5" i="89"/>
  <c r="V18" i="89"/>
  <c r="E29" i="83"/>
  <c r="F29" i="83" s="1"/>
  <c r="F32" i="85"/>
  <c r="AJ28" i="102"/>
  <c r="E32" i="85"/>
  <c r="J14" i="85"/>
  <c r="AJ30" i="90"/>
  <c r="I14" i="85"/>
  <c r="AJ27" i="102"/>
  <c r="C32" i="85"/>
  <c r="D32" i="85"/>
  <c r="D14" i="85"/>
  <c r="AJ27" i="90"/>
  <c r="C14" i="85"/>
  <c r="AJ31" i="102"/>
  <c r="K32" i="85"/>
  <c r="AJ30" i="102"/>
  <c r="I32" i="85"/>
  <c r="J32" i="85"/>
  <c r="AJ29" i="90"/>
  <c r="G14" i="85"/>
  <c r="V23" i="89"/>
  <c r="H32" i="85"/>
  <c r="AJ29" i="102"/>
  <c r="G32" i="85"/>
  <c r="AJ28" i="90"/>
  <c r="E14" i="85"/>
  <c r="F14" i="85"/>
  <c r="J16" i="85"/>
  <c r="AT30" i="90"/>
  <c r="I16" i="85"/>
  <c r="K12" i="121"/>
  <c r="AT31" i="90"/>
  <c r="K16" i="85"/>
  <c r="L16" i="85"/>
  <c r="I12" i="121"/>
  <c r="V20" i="89"/>
  <c r="V6" i="89"/>
  <c r="V20" i="101"/>
  <c r="I32" i="124"/>
  <c r="J32" i="124"/>
  <c r="AF29" i="101"/>
  <c r="AE29" i="101"/>
  <c r="G25" i="85"/>
  <c r="V8" i="101"/>
  <c r="AF24" i="101"/>
  <c r="AF28" i="101"/>
  <c r="F25" i="85"/>
  <c r="AF31" i="89"/>
  <c r="AE31" i="89"/>
  <c r="K7" i="85"/>
  <c r="AF24" i="89"/>
  <c r="AF30" i="101"/>
  <c r="J25" i="85"/>
  <c r="I32" i="121"/>
  <c r="AF27" i="101"/>
  <c r="D25" i="85"/>
  <c r="O12" i="124"/>
  <c r="P12" i="124"/>
  <c r="AF29" i="89"/>
  <c r="AE29" i="89"/>
  <c r="G7" i="85"/>
  <c r="AF30" i="89"/>
  <c r="J7" i="85"/>
  <c r="AF27" i="89"/>
  <c r="D7" i="85"/>
  <c r="C30" i="83"/>
  <c r="AE31" i="101"/>
  <c r="K25" i="85"/>
  <c r="AA27" i="90"/>
  <c r="AA28" i="90"/>
  <c r="F12" i="85"/>
  <c r="AA30" i="90"/>
  <c r="F30" i="85"/>
  <c r="Z28" i="102"/>
  <c r="E30" i="85"/>
  <c r="Z27" i="102"/>
  <c r="C30" i="85"/>
  <c r="D30" i="85"/>
  <c r="H12" i="85"/>
  <c r="Z29" i="90"/>
  <c r="G12" i="85"/>
  <c r="Z28" i="90"/>
  <c r="E12" i="85"/>
  <c r="L30" i="85"/>
  <c r="Z31" i="102"/>
  <c r="K30" i="85"/>
  <c r="Z30" i="102"/>
  <c r="I30" i="85"/>
  <c r="J30" i="85"/>
  <c r="Z30" i="89"/>
  <c r="I6" i="85"/>
  <c r="Z27" i="101"/>
  <c r="C24" i="85"/>
  <c r="D24" i="85"/>
  <c r="D24" i="83"/>
  <c r="L6" i="85"/>
  <c r="Z31" i="89"/>
  <c r="K6" i="85"/>
  <c r="Z27" i="89"/>
  <c r="C6" i="85"/>
  <c r="D6" i="85"/>
  <c r="G25" i="83"/>
  <c r="D6" i="83"/>
  <c r="G6" i="83"/>
  <c r="Z31" i="101"/>
  <c r="K24" i="85"/>
  <c r="L24" i="85"/>
  <c r="Z29" i="101"/>
  <c r="G24" i="85"/>
  <c r="H24" i="85"/>
  <c r="F24" i="85"/>
  <c r="Z28" i="101"/>
  <c r="E24" i="85"/>
  <c r="F5" i="86"/>
  <c r="H5" i="86"/>
  <c r="D4" i="88"/>
  <c r="L28" i="85"/>
  <c r="AO31" i="90"/>
  <c r="K15" i="85"/>
  <c r="L15" i="85"/>
  <c r="AO30" i="90"/>
  <c r="I15" i="85"/>
  <c r="J15" i="85"/>
  <c r="F15" i="85"/>
  <c r="AO28" i="90"/>
  <c r="E15" i="85"/>
  <c r="H33" i="85"/>
  <c r="AO29" i="102"/>
  <c r="G33" i="85"/>
  <c r="F34" i="85"/>
  <c r="AT28" i="102"/>
  <c r="E34" i="85"/>
  <c r="D16" i="85"/>
  <c r="H34" i="85"/>
  <c r="AT29" i="102"/>
  <c r="G34" i="85"/>
  <c r="D11" i="85"/>
  <c r="L11" i="85"/>
  <c r="U31" i="90"/>
  <c r="K11" i="85"/>
  <c r="F11" i="85"/>
  <c r="U28" i="90"/>
  <c r="E11" i="85"/>
  <c r="J28" i="85"/>
  <c r="L10" i="85"/>
  <c r="AT31" i="89"/>
  <c r="K10" i="85"/>
  <c r="J10" i="85"/>
  <c r="AT30" i="89"/>
  <c r="I10" i="85"/>
  <c r="AO31" i="89"/>
  <c r="K9" i="85"/>
  <c r="L27" i="85"/>
  <c r="H9" i="85"/>
  <c r="F9" i="85"/>
  <c r="AO29" i="101"/>
  <c r="G27" i="85"/>
  <c r="H27" i="85"/>
  <c r="F27" i="85"/>
  <c r="F18" i="81"/>
  <c r="D9" i="85"/>
  <c r="G26" i="81"/>
  <c r="F12" i="81"/>
  <c r="F26" i="81"/>
  <c r="F27" i="81"/>
  <c r="F15" i="81"/>
  <c r="F11" i="81"/>
  <c r="F14" i="81"/>
  <c r="F23" i="81"/>
  <c r="F19" i="81"/>
  <c r="F9" i="81"/>
  <c r="F32" i="81"/>
  <c r="E35" i="81"/>
  <c r="N19" i="81" s="1"/>
  <c r="M10" i="84" s="1"/>
  <c r="F28" i="81"/>
  <c r="F25" i="81"/>
  <c r="F20" i="81"/>
  <c r="F6" i="81"/>
  <c r="F22" i="81"/>
  <c r="P22" i="122"/>
  <c r="AJ30" i="101"/>
  <c r="I26" i="85"/>
  <c r="L32" i="122"/>
  <c r="D8" i="85"/>
  <c r="H26" i="85"/>
  <c r="D32" i="122"/>
  <c r="D25" i="81"/>
  <c r="F32" i="121"/>
  <c r="F24" i="81"/>
  <c r="AJ27" i="101"/>
  <c r="C26" i="85"/>
  <c r="R32" i="121"/>
  <c r="J22" i="122"/>
  <c r="G20" i="83"/>
  <c r="J8" i="85"/>
  <c r="L8" i="85"/>
  <c r="H32" i="121"/>
  <c r="N32" i="122"/>
  <c r="G32" i="81"/>
  <c r="H32" i="122"/>
  <c r="R22" i="122"/>
  <c r="P22" i="123"/>
  <c r="J12" i="122"/>
  <c r="R32" i="122"/>
  <c r="T22" i="122"/>
  <c r="J32" i="122"/>
  <c r="D12" i="122"/>
  <c r="F22" i="122"/>
  <c r="P32" i="122"/>
  <c r="N12" i="122"/>
  <c r="F32" i="122"/>
  <c r="R12" i="122"/>
  <c r="F12" i="122"/>
  <c r="H12" i="122"/>
  <c r="D10" i="81"/>
  <c r="D18" i="81"/>
  <c r="L12" i="122"/>
  <c r="T32" i="122"/>
  <c r="D12" i="81"/>
  <c r="P12" i="122"/>
  <c r="H8" i="85"/>
  <c r="L22" i="122"/>
  <c r="H22" i="122"/>
  <c r="D22" i="122"/>
  <c r="T12" i="122"/>
  <c r="D20" i="81"/>
  <c r="D32" i="81"/>
  <c r="R21" i="88"/>
  <c r="F25" i="83"/>
  <c r="R26" i="88"/>
  <c r="R19" i="88"/>
  <c r="R20" i="88"/>
  <c r="G14" i="83"/>
  <c r="AJ31" i="90"/>
  <c r="K14" i="85"/>
  <c r="D26" i="81"/>
  <c r="R24" i="88"/>
  <c r="R27" i="88"/>
  <c r="R23" i="88"/>
  <c r="F27" i="83"/>
  <c r="F23" i="83"/>
  <c r="R18" i="88"/>
  <c r="D28" i="81"/>
  <c r="L22" i="88"/>
  <c r="D11" i="81"/>
  <c r="R22" i="88"/>
  <c r="R25" i="88"/>
  <c r="D7" i="81"/>
  <c r="H12" i="121"/>
  <c r="J22" i="121"/>
  <c r="R22" i="121"/>
  <c r="T22" i="121"/>
  <c r="H22" i="121"/>
  <c r="L22" i="121"/>
  <c r="D32" i="121"/>
  <c r="N22" i="121"/>
  <c r="D24" i="81"/>
  <c r="L22" i="123"/>
  <c r="F16" i="85"/>
  <c r="AT29" i="90"/>
  <c r="G16" i="85"/>
  <c r="F12" i="121"/>
  <c r="D22" i="121"/>
  <c r="P12" i="121"/>
  <c r="R12" i="121"/>
  <c r="J32" i="121"/>
  <c r="J12" i="121"/>
  <c r="N32" i="121"/>
  <c r="P32" i="121"/>
  <c r="L32" i="121"/>
  <c r="D12" i="121"/>
  <c r="P22" i="121"/>
  <c r="T12" i="121"/>
  <c r="N12" i="121"/>
  <c r="L25" i="88"/>
  <c r="Z30" i="101"/>
  <c r="I24" i="85"/>
  <c r="L18" i="88"/>
  <c r="L19" i="88"/>
  <c r="F6" i="85"/>
  <c r="L27" i="88"/>
  <c r="G28" i="81"/>
  <c r="L24" i="88"/>
  <c r="L20" i="88"/>
  <c r="L21" i="88"/>
  <c r="L12" i="121"/>
  <c r="F22" i="121"/>
  <c r="L28" i="88"/>
  <c r="J5" i="86"/>
  <c r="L23" i="88"/>
  <c r="R12" i="123"/>
  <c r="D22" i="123"/>
  <c r="H12" i="123"/>
  <c r="H32" i="123"/>
  <c r="N12" i="123"/>
  <c r="T32" i="123"/>
  <c r="T22" i="123"/>
  <c r="N32" i="123"/>
  <c r="J32" i="123"/>
  <c r="J12" i="123"/>
  <c r="L32" i="123"/>
  <c r="L12" i="123"/>
  <c r="F22" i="123"/>
  <c r="F12" i="123"/>
  <c r="R22" i="123"/>
  <c r="P32" i="123"/>
  <c r="R32" i="123"/>
  <c r="G23" i="83"/>
  <c r="Z29" i="89"/>
  <c r="G6" i="85"/>
  <c r="H22" i="123"/>
  <c r="T12" i="123"/>
  <c r="N22" i="123"/>
  <c r="D32" i="123"/>
  <c r="D12" i="123"/>
  <c r="P12" i="123"/>
  <c r="J22" i="123"/>
  <c r="D15" i="81"/>
  <c r="F31" i="81"/>
  <c r="L12" i="85"/>
  <c r="F9" i="83"/>
  <c r="F8" i="85"/>
  <c r="G8" i="83"/>
  <c r="F7" i="85"/>
  <c r="L7" i="85"/>
  <c r="V30" i="101"/>
  <c r="U30" i="101"/>
  <c r="I23" i="85"/>
  <c r="H7" i="85"/>
  <c r="H25" i="85"/>
  <c r="AE30" i="89"/>
  <c r="I7" i="85"/>
  <c r="V27" i="89"/>
  <c r="D5" i="85"/>
  <c r="V24" i="89"/>
  <c r="V29" i="89"/>
  <c r="U29" i="89"/>
  <c r="G5" i="85"/>
  <c r="V29" i="101"/>
  <c r="U29" i="101"/>
  <c r="G23" i="85"/>
  <c r="D30" i="83"/>
  <c r="AE28" i="101"/>
  <c r="E25" i="85"/>
  <c r="AE27" i="101"/>
  <c r="C25" i="85"/>
  <c r="V31" i="89"/>
  <c r="L5" i="85"/>
  <c r="V31" i="101"/>
  <c r="L23" i="85"/>
  <c r="AE30" i="101"/>
  <c r="I25" i="85"/>
  <c r="V30" i="89"/>
  <c r="U30" i="89"/>
  <c r="I5" i="85"/>
  <c r="V28" i="101"/>
  <c r="F23" i="85"/>
  <c r="V24" i="101"/>
  <c r="V28" i="89"/>
  <c r="U28" i="89"/>
  <c r="E5" i="85"/>
  <c r="V27" i="101"/>
  <c r="D23" i="85"/>
  <c r="AE27" i="89"/>
  <c r="C7" i="85"/>
  <c r="J12" i="85"/>
  <c r="Z30" i="90"/>
  <c r="I12" i="85"/>
  <c r="D12" i="85"/>
  <c r="Z27" i="90"/>
  <c r="C12" i="85"/>
  <c r="F18" i="88"/>
  <c r="F23" i="88"/>
  <c r="F22" i="88"/>
  <c r="F27" i="88"/>
  <c r="F25" i="88"/>
  <c r="F21" i="88"/>
  <c r="F20" i="88"/>
  <c r="F19" i="88"/>
  <c r="F26" i="88"/>
  <c r="F28" i="88"/>
  <c r="F24" i="88"/>
  <c r="N25" i="81"/>
  <c r="R10" i="84" s="1"/>
  <c r="U27" i="89"/>
  <c r="C5" i="85"/>
  <c r="J5" i="85"/>
  <c r="F5" i="85"/>
  <c r="J23" i="85"/>
  <c r="H5" i="85"/>
  <c r="U31" i="89"/>
  <c r="K5" i="85"/>
  <c r="U27" i="101"/>
  <c r="C23" i="85"/>
  <c r="U31" i="101"/>
  <c r="K23" i="85"/>
  <c r="U28" i="101"/>
  <c r="E23" i="85"/>
  <c r="H23" i="85"/>
  <c r="G8" i="81" l="1"/>
  <c r="L18" i="81"/>
  <c r="L13" i="81"/>
  <c r="I7" i="84" s="1"/>
  <c r="L22" i="81"/>
  <c r="O7" i="84" s="1"/>
  <c r="L28" i="81"/>
  <c r="U7" i="84" s="1"/>
  <c r="L12" i="81"/>
  <c r="H7" i="84" s="1"/>
  <c r="L20" i="81"/>
  <c r="N7" i="84" s="1"/>
  <c r="L35" i="81"/>
  <c r="X7" i="84" s="1"/>
  <c r="L15" i="81"/>
  <c r="K7" i="84" s="1"/>
  <c r="L29" i="81"/>
  <c r="V7" i="84" s="1"/>
  <c r="L23" i="81"/>
  <c r="P7" i="84" s="1"/>
  <c r="L9" i="81"/>
  <c r="F7" i="84" s="1"/>
  <c r="L24" i="81"/>
  <c r="Q7" i="84" s="1"/>
  <c r="L30" i="81"/>
  <c r="W7" i="84" s="1"/>
  <c r="L14" i="81"/>
  <c r="J7" i="84" s="1"/>
  <c r="L19" i="81"/>
  <c r="M7" i="84" s="1"/>
  <c r="L8" i="81"/>
  <c r="E7" i="84" s="1"/>
  <c r="D31" i="81"/>
  <c r="G17" i="81"/>
  <c r="D13" i="81"/>
  <c r="G14" i="81"/>
  <c r="N21" i="81"/>
  <c r="N13" i="81"/>
  <c r="I10" i="84" s="1"/>
  <c r="G23" i="81"/>
  <c r="G6" i="81"/>
  <c r="D16" i="81"/>
  <c r="F7" i="81"/>
  <c r="D30" i="81"/>
  <c r="L21" i="81"/>
  <c r="F30" i="81"/>
  <c r="D21" i="81"/>
  <c r="F21" i="81"/>
  <c r="L17" i="81"/>
  <c r="L25" i="81"/>
  <c r="R7" i="84" s="1"/>
  <c r="D29" i="81"/>
  <c r="L6" i="81"/>
  <c r="D7" i="84" s="1"/>
  <c r="F16" i="81"/>
  <c r="L16" i="81"/>
  <c r="L7" i="84" s="1"/>
  <c r="G27" i="81"/>
  <c r="L11" i="81"/>
  <c r="L26" i="81"/>
  <c r="S7" i="84" s="1"/>
  <c r="N10" i="81"/>
  <c r="G10" i="84" s="1"/>
  <c r="N15" i="81"/>
  <c r="K10" i="84" s="1"/>
  <c r="N30" i="81"/>
  <c r="W10" i="84" s="1"/>
  <c r="N7" i="81"/>
  <c r="N11" i="81"/>
  <c r="D9" i="81"/>
  <c r="F17" i="81"/>
  <c r="L7" i="81"/>
  <c r="N12" i="81"/>
  <c r="H10" i="84" s="1"/>
  <c r="N18" i="81"/>
  <c r="N29" i="81"/>
  <c r="V10" i="84" s="1"/>
  <c r="G19" i="81"/>
  <c r="G12" i="81"/>
  <c r="L10" i="81"/>
  <c r="G7" i="84" s="1"/>
  <c r="N17" i="81"/>
  <c r="N26" i="81"/>
  <c r="S10" i="84" s="1"/>
  <c r="N9" i="81"/>
  <c r="F10" i="84" s="1"/>
  <c r="N20" i="81"/>
  <c r="N10" i="84" s="1"/>
  <c r="D23" i="81"/>
  <c r="N27" i="81"/>
  <c r="T10" i="84" s="1"/>
  <c r="G29" i="81"/>
  <c r="G9" i="81"/>
  <c r="N14" i="81"/>
  <c r="J10" i="84" s="1"/>
  <c r="N28" i="81"/>
  <c r="U10" i="84" s="1"/>
  <c r="G25" i="81"/>
  <c r="F29" i="81"/>
  <c r="G13" i="81"/>
  <c r="G7" i="81"/>
  <c r="N6" i="81"/>
  <c r="D10" i="84" s="1"/>
  <c r="N23" i="81"/>
  <c r="P10" i="84" s="1"/>
  <c r="D19" i="81"/>
  <c r="F10" i="81"/>
  <c r="N35" i="81"/>
  <c r="X10" i="84" s="1"/>
  <c r="N22" i="81"/>
  <c r="O10" i="84" s="1"/>
  <c r="N24" i="81"/>
  <c r="Q10" i="84" s="1"/>
  <c r="N16" i="81"/>
  <c r="L10" i="84" s="1"/>
  <c r="L27" i="81"/>
  <c r="T7" i="84" s="1"/>
  <c r="E35" i="83"/>
  <c r="F31" i="83"/>
  <c r="F12" i="83"/>
  <c r="F22" i="83"/>
  <c r="D28" i="83"/>
  <c r="F24" i="83"/>
  <c r="N29" i="83"/>
  <c r="V9" i="84" s="1"/>
  <c r="N17" i="83"/>
  <c r="F6" i="83"/>
  <c r="F30" i="83"/>
  <c r="F7" i="83"/>
  <c r="D17" i="83"/>
  <c r="G27" i="83"/>
  <c r="F26" i="83"/>
  <c r="F8" i="83"/>
  <c r="N10" i="83"/>
  <c r="G9" i="84" s="1"/>
  <c r="F11" i="83"/>
  <c r="F13" i="83"/>
  <c r="F20" i="83"/>
  <c r="G18" i="83"/>
  <c r="D15" i="83"/>
  <c r="G17" i="83"/>
  <c r="N11" i="83"/>
  <c r="F18" i="83"/>
  <c r="N7" i="83"/>
  <c r="N21" i="83"/>
  <c r="N19" i="83"/>
  <c r="M9" i="84" s="1"/>
  <c r="N15" i="83"/>
  <c r="K9" i="84" s="1"/>
  <c r="F15" i="83"/>
  <c r="G32" i="83"/>
  <c r="D19" i="83"/>
  <c r="D32" i="83"/>
  <c r="N22" i="83"/>
  <c r="O9" i="84" s="1"/>
  <c r="F10" i="83"/>
  <c r="C35" i="83"/>
  <c r="L18" i="83" s="1"/>
  <c r="G29" i="83"/>
  <c r="D21" i="83"/>
  <c r="G24" i="83"/>
  <c r="D27" i="83"/>
  <c r="D26" i="83"/>
  <c r="N16" i="83"/>
  <c r="L9" i="84" s="1"/>
  <c r="N12" i="83"/>
  <c r="H9" i="84" s="1"/>
  <c r="F21" i="83"/>
  <c r="D12" i="83"/>
  <c r="D25" i="83"/>
  <c r="D31" i="83"/>
  <c r="D22" i="83"/>
  <c r="F19" i="83"/>
  <c r="D13" i="83"/>
  <c r="G22" i="83"/>
  <c r="F28" i="83"/>
  <c r="D11" i="83"/>
  <c r="G12" i="83"/>
  <c r="N28" i="83"/>
  <c r="U9" i="84" s="1"/>
  <c r="F16" i="83"/>
  <c r="D14" i="83"/>
  <c r="G13" i="147"/>
  <c r="N10" i="147"/>
  <c r="D13" i="147"/>
  <c r="D18" i="147"/>
  <c r="F20" i="147"/>
  <c r="L23" i="147"/>
  <c r="G8" i="147"/>
  <c r="N11" i="147"/>
  <c r="G16" i="147"/>
  <c r="G21" i="147"/>
  <c r="D24" i="147"/>
  <c r="C35" i="147"/>
  <c r="L10" i="147" s="1"/>
  <c r="F16" i="147"/>
  <c r="D27" i="147"/>
  <c r="G29" i="147"/>
  <c r="D32" i="147"/>
  <c r="D12" i="147"/>
  <c r="L17" i="147"/>
  <c r="E35" i="147"/>
  <c r="N24" i="147" s="1"/>
  <c r="N26" i="147"/>
  <c r="G6" i="147"/>
  <c r="G14" i="147"/>
  <c r="L28" i="147"/>
  <c r="L35" i="147"/>
  <c r="L24" i="147"/>
  <c r="L16" i="147"/>
  <c r="L8" i="147"/>
  <c r="L12" i="147"/>
  <c r="L13" i="147"/>
  <c r="L30" i="147"/>
  <c r="L22" i="147"/>
  <c r="L14" i="147"/>
  <c r="L6" i="147"/>
  <c r="N35" i="147"/>
  <c r="N30" i="147"/>
  <c r="N22" i="147"/>
  <c r="N12" i="147"/>
  <c r="N17" i="147"/>
  <c r="L25" i="147"/>
  <c r="D9" i="147"/>
  <c r="F11" i="147"/>
  <c r="G12" i="147"/>
  <c r="D17" i="147"/>
  <c r="F19" i="147"/>
  <c r="G20" i="147"/>
  <c r="L21" i="147"/>
  <c r="D25" i="147"/>
  <c r="F27" i="147"/>
  <c r="G28" i="147"/>
  <c r="G11" i="147"/>
  <c r="D7" i="147"/>
  <c r="F9" i="147"/>
  <c r="G10" i="147"/>
  <c r="L11" i="147"/>
  <c r="D15" i="147"/>
  <c r="F17" i="147"/>
  <c r="G18" i="147"/>
  <c r="L19" i="147"/>
  <c r="D23" i="147"/>
  <c r="F25" i="147"/>
  <c r="G26" i="147"/>
  <c r="L27" i="147"/>
  <c r="D31" i="147"/>
  <c r="G32" i="147"/>
  <c r="G19" i="147"/>
  <c r="F8" i="147"/>
  <c r="G9" i="147"/>
  <c r="G17" i="147"/>
  <c r="D22" i="147"/>
  <c r="G25" i="147"/>
  <c r="N27" i="147"/>
  <c r="D30" i="147"/>
  <c r="G7" i="147"/>
  <c r="G15" i="147"/>
  <c r="G23" i="147"/>
  <c r="F8" i="81"/>
  <c r="D27" i="81"/>
  <c r="N8" i="81"/>
  <c r="E10" i="84" s="1"/>
  <c r="L10" i="83" l="1"/>
  <c r="G6" i="84" s="1"/>
  <c r="N35" i="83"/>
  <c r="X9" i="84" s="1"/>
  <c r="N14" i="83"/>
  <c r="J9" i="84" s="1"/>
  <c r="N13" i="83"/>
  <c r="I9" i="84" s="1"/>
  <c r="N25" i="83"/>
  <c r="R9" i="84" s="1"/>
  <c r="N24" i="83"/>
  <c r="Q9" i="84" s="1"/>
  <c r="N20" i="83"/>
  <c r="N9" i="84" s="1"/>
  <c r="N6" i="83"/>
  <c r="D9" i="84" s="1"/>
  <c r="N30" i="83"/>
  <c r="W9" i="84" s="1"/>
  <c r="N27" i="83"/>
  <c r="T9" i="84" s="1"/>
  <c r="N8" i="83"/>
  <c r="E9" i="84" s="1"/>
  <c r="N23" i="83"/>
  <c r="P9" i="84" s="1"/>
  <c r="N26" i="83"/>
  <c r="S9" i="84" s="1"/>
  <c r="N18" i="83"/>
  <c r="N9" i="83"/>
  <c r="F9" i="84" s="1"/>
  <c r="L8" i="83"/>
  <c r="E6" i="84" s="1"/>
  <c r="L35" i="83"/>
  <c r="X6" i="84" s="1"/>
  <c r="L26" i="83"/>
  <c r="S6" i="84" s="1"/>
  <c r="L11" i="83"/>
  <c r="L29" i="83"/>
  <c r="V6" i="84" s="1"/>
  <c r="L14" i="83"/>
  <c r="J6" i="84" s="1"/>
  <c r="L17" i="83"/>
  <c r="L22" i="83"/>
  <c r="O6" i="84" s="1"/>
  <c r="L20" i="83"/>
  <c r="N6" i="84" s="1"/>
  <c r="L24" i="83"/>
  <c r="Q6" i="84" s="1"/>
  <c r="L25" i="83"/>
  <c r="R6" i="84" s="1"/>
  <c r="L7" i="83"/>
  <c r="L13" i="83"/>
  <c r="I6" i="84" s="1"/>
  <c r="L16" i="83"/>
  <c r="L6" i="84" s="1"/>
  <c r="L9" i="83"/>
  <c r="F6" i="84" s="1"/>
  <c r="L12" i="83"/>
  <c r="H6" i="84" s="1"/>
  <c r="L30" i="83"/>
  <c r="W6" i="84" s="1"/>
  <c r="L15" i="83"/>
  <c r="K6" i="84" s="1"/>
  <c r="L23" i="83"/>
  <c r="P6" i="84" s="1"/>
  <c r="L27" i="83"/>
  <c r="T6" i="84" s="1"/>
  <c r="L28" i="83"/>
  <c r="U6" i="84" s="1"/>
  <c r="L6" i="83"/>
  <c r="D6" i="84" s="1"/>
  <c r="L21" i="83"/>
  <c r="L19" i="83"/>
  <c r="M6" i="84" s="1"/>
  <c r="N13" i="147"/>
  <c r="N7" i="147"/>
  <c r="N28" i="147"/>
  <c r="N20" i="147"/>
  <c r="N19" i="147"/>
  <c r="N15" i="147"/>
  <c r="N29" i="147"/>
  <c r="L9" i="147"/>
  <c r="L26" i="147"/>
  <c r="L18" i="147"/>
  <c r="N8" i="147"/>
  <c r="N9" i="147"/>
  <c r="L15" i="147"/>
  <c r="N23" i="147"/>
  <c r="N6" i="147"/>
  <c r="N16" i="147"/>
  <c r="L29" i="147"/>
  <c r="N18" i="147"/>
  <c r="L7" i="147"/>
  <c r="N25" i="147"/>
  <c r="N21" i="147"/>
  <c r="N14" i="147"/>
  <c r="L20" i="147"/>
</calcChain>
</file>

<file path=xl/sharedStrings.xml><?xml version="1.0" encoding="utf-8"?>
<sst xmlns="http://schemas.openxmlformats.org/spreadsheetml/2006/main" count="11661" uniqueCount="1202">
  <si>
    <t>筋骨格系及び結合組織の疾患</t>
    <phoneticPr fontId="2"/>
  </si>
  <si>
    <t>腎尿路生殖器系の疾患</t>
    <rPh sb="0" eb="1">
      <t>ジン</t>
    </rPh>
    <rPh sb="1" eb="3">
      <t>ニョウロ</t>
    </rPh>
    <rPh sb="3" eb="6">
      <t>セイショクキ</t>
    </rPh>
    <phoneticPr fontId="2"/>
  </si>
  <si>
    <t xml:space="preserve">　 感染症及び寄生虫症の続発・ </t>
    <rPh sb="12" eb="14">
      <t>ゾクハツ</t>
    </rPh>
    <phoneticPr fontId="2"/>
  </si>
  <si>
    <t xml:space="preserve">　 その他の感染症及び寄生虫症 </t>
    <rPh sb="11" eb="14">
      <t>キセイチュウ</t>
    </rPh>
    <rPh sb="14" eb="15">
      <t>ショウ</t>
    </rPh>
    <phoneticPr fontId="2"/>
  </si>
  <si>
    <t>社 会 保 険 表 章 用 疾 病 分 類 表</t>
    <rPh sb="0" eb="1">
      <t>シャ</t>
    </rPh>
    <rPh sb="2" eb="3">
      <t>カイ</t>
    </rPh>
    <rPh sb="4" eb="5">
      <t>タモツ</t>
    </rPh>
    <rPh sb="6" eb="7">
      <t>ケン</t>
    </rPh>
    <rPh sb="8" eb="9">
      <t>ヒョウ</t>
    </rPh>
    <rPh sb="10" eb="11">
      <t>ショウ</t>
    </rPh>
    <rPh sb="12" eb="13">
      <t>ヨウ</t>
    </rPh>
    <rPh sb="14" eb="15">
      <t>ヤマイ</t>
    </rPh>
    <rPh sb="16" eb="17">
      <t>ヤマイ</t>
    </rPh>
    <rPh sb="18" eb="19">
      <t>ブン</t>
    </rPh>
    <rPh sb="20" eb="21">
      <t>タグイ</t>
    </rPh>
    <rPh sb="22" eb="23">
      <t>ヒョウ</t>
    </rPh>
    <phoneticPr fontId="2"/>
  </si>
  <si>
    <t>感染症及び寄生虫症</t>
    <rPh sb="0" eb="3">
      <t>カンセンショウ</t>
    </rPh>
    <rPh sb="3" eb="4">
      <t>オヨ</t>
    </rPh>
    <rPh sb="5" eb="7">
      <t>キセイ</t>
    </rPh>
    <rPh sb="7" eb="8">
      <t>ムシ</t>
    </rPh>
    <rPh sb="8" eb="9">
      <t>ショウ</t>
    </rPh>
    <phoneticPr fontId="2"/>
  </si>
  <si>
    <t>内分泌、栄養及び代謝疾患</t>
    <rPh sb="0" eb="3">
      <t>ナイブンピツ</t>
    </rPh>
    <rPh sb="4" eb="6">
      <t>エイヨウ</t>
    </rPh>
    <rPh sb="6" eb="7">
      <t>オヨ</t>
    </rPh>
    <rPh sb="8" eb="10">
      <t>タイシャ</t>
    </rPh>
    <rPh sb="10" eb="12">
      <t>シッカン</t>
    </rPh>
    <phoneticPr fontId="2"/>
  </si>
  <si>
    <t>眼及び付属器の疾患</t>
    <rPh sb="0" eb="1">
      <t>メ</t>
    </rPh>
    <rPh sb="1" eb="2">
      <t>オヨ</t>
    </rPh>
    <rPh sb="3" eb="5">
      <t>フゾク</t>
    </rPh>
    <rPh sb="5" eb="6">
      <t>キ</t>
    </rPh>
    <rPh sb="7" eb="9">
      <t>シッカン</t>
    </rPh>
    <phoneticPr fontId="2"/>
  </si>
  <si>
    <t>消化器系の疾患</t>
    <rPh sb="0" eb="2">
      <t>ショウカ</t>
    </rPh>
    <rPh sb="2" eb="3">
      <t>キ</t>
    </rPh>
    <rPh sb="3" eb="4">
      <t>ケイ</t>
    </rPh>
    <rPh sb="5" eb="7">
      <t>シッカン</t>
    </rPh>
    <phoneticPr fontId="2"/>
  </si>
  <si>
    <t>妊娠、分娩及び産じょく</t>
    <rPh sb="0" eb="2">
      <t>ニンシン</t>
    </rPh>
    <rPh sb="3" eb="5">
      <t>ブンベン</t>
    </rPh>
    <rPh sb="5" eb="6">
      <t>オヨ</t>
    </rPh>
    <rPh sb="7" eb="8">
      <t>サン</t>
    </rPh>
    <phoneticPr fontId="2"/>
  </si>
  <si>
    <t>先天奇形、変形及び染色体異常</t>
    <rPh sb="0" eb="2">
      <t>センテン</t>
    </rPh>
    <rPh sb="2" eb="4">
      <t>キケイ</t>
    </rPh>
    <rPh sb="5" eb="7">
      <t>ヘンケイ</t>
    </rPh>
    <rPh sb="7" eb="8">
      <t>オヨ</t>
    </rPh>
    <rPh sb="9" eb="12">
      <t>センショクタイ</t>
    </rPh>
    <rPh sb="12" eb="14">
      <t>イジョウ</t>
    </rPh>
    <phoneticPr fontId="2"/>
  </si>
  <si>
    <t>症状、徴候及び異常臨床所見・異常検査所見で他に分類されないもの</t>
    <rPh sb="0" eb="2">
      <t>ショウジョウ</t>
    </rPh>
    <rPh sb="3" eb="5">
      <t>チョウコウ</t>
    </rPh>
    <rPh sb="5" eb="6">
      <t>オヨ</t>
    </rPh>
    <rPh sb="7" eb="9">
      <t>イジョウ</t>
    </rPh>
    <rPh sb="9" eb="11">
      <t>リンショウ</t>
    </rPh>
    <rPh sb="11" eb="13">
      <t>ショケン</t>
    </rPh>
    <rPh sb="14" eb="16">
      <t>イジョウ</t>
    </rPh>
    <rPh sb="16" eb="18">
      <t>ケンサ</t>
    </rPh>
    <rPh sb="18" eb="20">
      <t>ショケン</t>
    </rPh>
    <rPh sb="21" eb="22">
      <t>タ</t>
    </rPh>
    <rPh sb="23" eb="25">
      <t>ブンルイ</t>
    </rPh>
    <phoneticPr fontId="2"/>
  </si>
  <si>
    <t>損傷、中毒及びその他の外因の影響</t>
    <rPh sb="0" eb="2">
      <t>ソンショウ</t>
    </rPh>
    <rPh sb="3" eb="5">
      <t>チュウドク</t>
    </rPh>
    <rPh sb="5" eb="6">
      <t>オヨ</t>
    </rPh>
    <rPh sb="9" eb="10">
      <t>タ</t>
    </rPh>
    <rPh sb="11" eb="13">
      <t>ガイイン</t>
    </rPh>
    <rPh sb="14" eb="16">
      <t>エイキョウ</t>
    </rPh>
    <phoneticPr fontId="2"/>
  </si>
  <si>
    <t>大分類病類</t>
    <rPh sb="0" eb="3">
      <t>ダイブンルイ</t>
    </rPh>
    <rPh sb="3" eb="4">
      <t>ビョウ</t>
    </rPh>
    <rPh sb="4" eb="5">
      <t>ルイ</t>
    </rPh>
    <phoneticPr fontId="2"/>
  </si>
  <si>
    <t>割合</t>
    <rPh sb="0" eb="2">
      <t>ワリアイ</t>
    </rPh>
    <phoneticPr fontId="2"/>
  </si>
  <si>
    <t>地域別大分類病類別件数の割合（県平均）</t>
    <rPh sb="0" eb="2">
      <t>チイキ</t>
    </rPh>
    <rPh sb="2" eb="3">
      <t>ベツ</t>
    </rPh>
    <rPh sb="3" eb="6">
      <t>ダイブンルイ</t>
    </rPh>
    <rPh sb="6" eb="7">
      <t>ビョウ</t>
    </rPh>
    <rPh sb="7" eb="9">
      <t>ルイベツ</t>
    </rPh>
    <rPh sb="9" eb="11">
      <t>ケンスウ</t>
    </rPh>
    <rPh sb="12" eb="14">
      <t>ワリアイ</t>
    </rPh>
    <rPh sb="15" eb="16">
      <t>ケン</t>
    </rPh>
    <rPh sb="16" eb="18">
      <t>ヘイキン</t>
    </rPh>
    <phoneticPr fontId="2"/>
  </si>
  <si>
    <t>№</t>
    <phoneticPr fontId="2"/>
  </si>
  <si>
    <t>地域別大分類病類別件数の割合（千葉市部）</t>
    <rPh sb="0" eb="2">
      <t>チイキ</t>
    </rPh>
    <rPh sb="2" eb="3">
      <t>ベツ</t>
    </rPh>
    <rPh sb="3" eb="6">
      <t>ダイブンルイ</t>
    </rPh>
    <rPh sb="6" eb="7">
      <t>ビョウ</t>
    </rPh>
    <rPh sb="7" eb="9">
      <t>ルイベツ</t>
    </rPh>
    <rPh sb="9" eb="11">
      <t>ケンスウ</t>
    </rPh>
    <rPh sb="12" eb="14">
      <t>ワリアイ</t>
    </rPh>
    <rPh sb="15" eb="17">
      <t>チバ</t>
    </rPh>
    <rPh sb="17" eb="19">
      <t>シブ</t>
    </rPh>
    <phoneticPr fontId="2"/>
  </si>
  <si>
    <t>地域別大分類病類別件数の割合（印旛郡市）</t>
    <rPh sb="0" eb="2">
      <t>チイキ</t>
    </rPh>
    <rPh sb="2" eb="3">
      <t>ベツ</t>
    </rPh>
    <rPh sb="3" eb="6">
      <t>ダイブンルイ</t>
    </rPh>
    <rPh sb="6" eb="7">
      <t>ビョウ</t>
    </rPh>
    <rPh sb="7" eb="9">
      <t>ルイベツ</t>
    </rPh>
    <rPh sb="9" eb="11">
      <t>ケンスウ</t>
    </rPh>
    <rPh sb="12" eb="14">
      <t>ワリアイ</t>
    </rPh>
    <rPh sb="15" eb="17">
      <t>インバ</t>
    </rPh>
    <rPh sb="17" eb="19">
      <t>グンシ</t>
    </rPh>
    <phoneticPr fontId="2"/>
  </si>
  <si>
    <t>地域別大分類病類別件数の割合（長生郡市）</t>
    <rPh sb="0" eb="2">
      <t>チイキ</t>
    </rPh>
    <rPh sb="2" eb="3">
      <t>ベツ</t>
    </rPh>
    <rPh sb="3" eb="6">
      <t>ダイブンルイ</t>
    </rPh>
    <rPh sb="6" eb="7">
      <t>ビョウ</t>
    </rPh>
    <rPh sb="7" eb="9">
      <t>ルイベツ</t>
    </rPh>
    <rPh sb="9" eb="11">
      <t>ケンスウ</t>
    </rPh>
    <rPh sb="12" eb="14">
      <t>ワリアイ</t>
    </rPh>
    <rPh sb="15" eb="17">
      <t>チョウセイ</t>
    </rPh>
    <rPh sb="17" eb="19">
      <t>グンシ</t>
    </rPh>
    <phoneticPr fontId="2"/>
  </si>
  <si>
    <t>地域別大分類病類別件数の割合（山武郡市）</t>
    <rPh sb="0" eb="2">
      <t>チイキ</t>
    </rPh>
    <rPh sb="2" eb="3">
      <t>ベツ</t>
    </rPh>
    <rPh sb="3" eb="6">
      <t>ダイブンルイ</t>
    </rPh>
    <rPh sb="6" eb="7">
      <t>ビョウ</t>
    </rPh>
    <rPh sb="7" eb="9">
      <t>ルイベツ</t>
    </rPh>
    <rPh sb="9" eb="11">
      <t>ケンスウ</t>
    </rPh>
    <rPh sb="12" eb="14">
      <t>ワリアイ</t>
    </rPh>
    <rPh sb="15" eb="17">
      <t>サンブ</t>
    </rPh>
    <rPh sb="17" eb="19">
      <t>グンシ</t>
    </rPh>
    <phoneticPr fontId="2"/>
  </si>
  <si>
    <t>№</t>
  </si>
  <si>
    <t>大分類病類</t>
  </si>
  <si>
    <t>割合</t>
  </si>
  <si>
    <t>感染症及び寄生虫症</t>
  </si>
  <si>
    <t>新生物</t>
  </si>
  <si>
    <t>内分泌、栄養及び代謝疾患</t>
  </si>
  <si>
    <t>精神及び行動の障害</t>
  </si>
  <si>
    <t>神経系の疾患</t>
  </si>
  <si>
    <t>眼及び付属器の疾患</t>
  </si>
  <si>
    <t>耳及び乳様突起の疾患</t>
  </si>
  <si>
    <t>循環器系の疾患</t>
  </si>
  <si>
    <t>呼吸器系の疾患</t>
  </si>
  <si>
    <t>消化器系の疾患</t>
  </si>
  <si>
    <t>皮膚及び皮下組織の疾患</t>
  </si>
  <si>
    <t>筋骨格系及び結合組織の疾患</t>
  </si>
  <si>
    <t>妊娠、分娩及び産じょく</t>
  </si>
  <si>
    <t>周産期に発生した病態</t>
  </si>
  <si>
    <t>先天奇形、変形及び染色体異常</t>
  </si>
  <si>
    <t>症状、徴候及び異常臨床所見・異常検査所見で他に分類されないもの</t>
  </si>
  <si>
    <t>損傷、中毒及びその他の外因の影響</t>
  </si>
  <si>
    <t>地域別大分類病類別件数の割合（安房郡市）</t>
    <rPh sb="15" eb="17">
      <t>アワ</t>
    </rPh>
    <phoneticPr fontId="2"/>
  </si>
  <si>
    <t>地域別大分類病類別件数の割合（夷隅郡市）</t>
    <rPh sb="15" eb="17">
      <t>イスミ</t>
    </rPh>
    <phoneticPr fontId="2"/>
  </si>
  <si>
    <t>地域別大分類病類別件数の割合（君津市部）</t>
    <rPh sb="15" eb="17">
      <t>キミツ</t>
    </rPh>
    <rPh sb="17" eb="19">
      <t>シブ</t>
    </rPh>
    <phoneticPr fontId="2"/>
  </si>
  <si>
    <t>地域別大分類病類別件数の割合（香取郡市）</t>
    <rPh sb="15" eb="17">
      <t>カトリ</t>
    </rPh>
    <rPh sb="17" eb="19">
      <t>グンシ</t>
    </rPh>
    <phoneticPr fontId="2"/>
  </si>
  <si>
    <t>地域別大分類病類別点数の割合（県平均）</t>
    <rPh sb="9" eb="10">
      <t>テン</t>
    </rPh>
    <phoneticPr fontId="2"/>
  </si>
  <si>
    <t>地域別大分類病類別点数の割合（千葉市部）</t>
    <rPh sb="9" eb="10">
      <t>テン</t>
    </rPh>
    <phoneticPr fontId="2"/>
  </si>
  <si>
    <t>地域別大分類病類別点数の割合（印旛郡市）</t>
    <rPh sb="9" eb="10">
      <t>テン</t>
    </rPh>
    <phoneticPr fontId="2"/>
  </si>
  <si>
    <t>地域別大分類病類別点数の割合（長生郡市）</t>
    <rPh sb="9" eb="10">
      <t>テン</t>
    </rPh>
    <phoneticPr fontId="2"/>
  </si>
  <si>
    <t>地域別大分類病類別点数の割合（山武郡市）</t>
    <rPh sb="9" eb="10">
      <t>テン</t>
    </rPh>
    <phoneticPr fontId="2"/>
  </si>
  <si>
    <t>地域別大分類病類別点数の割合（香取郡市）</t>
    <rPh sb="9" eb="10">
      <t>テン</t>
    </rPh>
    <phoneticPr fontId="2"/>
  </si>
  <si>
    <t>地域別大分類病類別点数の割合（君津市部）</t>
    <rPh sb="9" eb="10">
      <t>テン</t>
    </rPh>
    <phoneticPr fontId="2"/>
  </si>
  <si>
    <t>地域別大分類病類別点数の割合（夷隅郡市）</t>
    <rPh sb="9" eb="10">
      <t>テン</t>
    </rPh>
    <phoneticPr fontId="2"/>
  </si>
  <si>
    <t>地域別大分類病類別点数の割合（安房郡市）</t>
    <rPh sb="9" eb="10">
      <t>テン</t>
    </rPh>
    <phoneticPr fontId="2"/>
  </si>
  <si>
    <t>(1) 被保険者数　県計</t>
    <rPh sb="4" eb="8">
      <t>ヒホケンシャ</t>
    </rPh>
    <rPh sb="8" eb="9">
      <t>スウ</t>
    </rPh>
    <rPh sb="10" eb="11">
      <t>ケン</t>
    </rPh>
    <rPh sb="11" eb="12">
      <t>ケイ</t>
    </rPh>
    <phoneticPr fontId="2"/>
  </si>
  <si>
    <t>(2) 総件数　県計</t>
    <rPh sb="4" eb="5">
      <t>ソウ</t>
    </rPh>
    <rPh sb="5" eb="7">
      <t>ケンスウ</t>
    </rPh>
    <rPh sb="8" eb="9">
      <t>ケン</t>
    </rPh>
    <rPh sb="9" eb="10">
      <t>ケイ</t>
    </rPh>
    <phoneticPr fontId="2"/>
  </si>
  <si>
    <t>(3) 総点数　県計</t>
    <rPh sb="4" eb="5">
      <t>ソウ</t>
    </rPh>
    <rPh sb="5" eb="6">
      <t>テン</t>
    </rPh>
    <rPh sb="6" eb="7">
      <t>スウ</t>
    </rPh>
    <rPh sb="8" eb="9">
      <t>ケン</t>
    </rPh>
    <rPh sb="9" eb="10">
      <t>ケイ</t>
    </rPh>
    <phoneticPr fontId="2"/>
  </si>
  <si>
    <t>人</t>
  </si>
  <si>
    <t>人</t>
    <rPh sb="0" eb="1">
      <t>ヒト</t>
    </rPh>
    <phoneticPr fontId="2"/>
  </si>
  <si>
    <t>件</t>
  </si>
  <si>
    <t>件</t>
    <rPh sb="0" eb="1">
      <t>ケン</t>
    </rPh>
    <phoneticPr fontId="2"/>
  </si>
  <si>
    <t>点</t>
    <rPh sb="0" eb="1">
      <t>テン</t>
    </rPh>
    <phoneticPr fontId="2"/>
  </si>
  <si>
    <t>％</t>
  </si>
  <si>
    <t>％</t>
    <phoneticPr fontId="2"/>
  </si>
  <si>
    <t>％</t>
    <phoneticPr fontId="2"/>
  </si>
  <si>
    <t>％</t>
    <phoneticPr fontId="2"/>
  </si>
  <si>
    <t>％</t>
    <phoneticPr fontId="2"/>
  </si>
  <si>
    <t>％</t>
    <phoneticPr fontId="2"/>
  </si>
  <si>
    <t>％</t>
    <phoneticPr fontId="2"/>
  </si>
  <si>
    <t>％</t>
    <phoneticPr fontId="2"/>
  </si>
  <si>
    <t>％</t>
    <phoneticPr fontId="2"/>
  </si>
  <si>
    <t>％</t>
    <phoneticPr fontId="2"/>
  </si>
  <si>
    <t>％</t>
    <phoneticPr fontId="2"/>
  </si>
  <si>
    <t>大分類病類</t>
    <phoneticPr fontId="2"/>
  </si>
  <si>
    <t>割合</t>
    <phoneticPr fontId="2"/>
  </si>
  <si>
    <t>千葉市</t>
    <rPh sb="0" eb="3">
      <t>チバシ</t>
    </rPh>
    <phoneticPr fontId="2"/>
  </si>
  <si>
    <t>旭市</t>
    <rPh sb="0" eb="2">
      <t>アサヒシ</t>
    </rPh>
    <phoneticPr fontId="2"/>
  </si>
  <si>
    <t>一宮町</t>
    <rPh sb="0" eb="3">
      <t>イチノミヤマチ</t>
    </rPh>
    <phoneticPr fontId="2"/>
  </si>
  <si>
    <t>大網白里町</t>
    <rPh sb="0" eb="2">
      <t>オオアミ</t>
    </rPh>
    <rPh sb="2" eb="3">
      <t>シロ</t>
    </rPh>
    <rPh sb="3" eb="4">
      <t>サト</t>
    </rPh>
    <rPh sb="4" eb="5">
      <t>マチ</t>
    </rPh>
    <phoneticPr fontId="2"/>
  </si>
  <si>
    <t>九十九里町</t>
    <rPh sb="0" eb="4">
      <t>クジュウクリ</t>
    </rPh>
    <rPh sb="4" eb="5">
      <t>マチ</t>
    </rPh>
    <phoneticPr fontId="2"/>
  </si>
  <si>
    <t>大栄町</t>
    <rPh sb="0" eb="3">
      <t>タイエイマチ</t>
    </rPh>
    <phoneticPr fontId="2"/>
  </si>
  <si>
    <t>ⅩⅠ　消化器系の疾患</t>
    <rPh sb="3" eb="5">
      <t>ショウカ</t>
    </rPh>
    <rPh sb="5" eb="6">
      <t>キ</t>
    </rPh>
    <rPh sb="6" eb="7">
      <t>ケイ</t>
    </rPh>
    <rPh sb="8" eb="10">
      <t>シッカン</t>
    </rPh>
    <phoneticPr fontId="2"/>
  </si>
  <si>
    <t>免疫機構の障害</t>
    <rPh sb="0" eb="2">
      <t>メンエキ</t>
    </rPh>
    <rPh sb="2" eb="4">
      <t>キコウ</t>
    </rPh>
    <rPh sb="5" eb="7">
      <t>ショウガイ</t>
    </rPh>
    <phoneticPr fontId="2"/>
  </si>
  <si>
    <t>Ⅲ　血液及び造血器の疾患並びに免疫機構の障害</t>
    <rPh sb="2" eb="4">
      <t>ケツエキ</t>
    </rPh>
    <rPh sb="4" eb="5">
      <t>オヨ</t>
    </rPh>
    <rPh sb="6" eb="8">
      <t>ゾウケツ</t>
    </rPh>
    <rPh sb="8" eb="9">
      <t>キ</t>
    </rPh>
    <rPh sb="10" eb="12">
      <t>シッカン</t>
    </rPh>
    <rPh sb="12" eb="13">
      <t>ナラ</t>
    </rPh>
    <rPh sb="15" eb="17">
      <t>メンエキ</t>
    </rPh>
    <rPh sb="17" eb="19">
      <t>キコウ</t>
    </rPh>
    <rPh sb="20" eb="22">
      <t>ショウガイ</t>
    </rPh>
    <phoneticPr fontId="2"/>
  </si>
  <si>
    <t>血液及び造血器の疾患並びに免疫機構の障害</t>
    <phoneticPr fontId="2"/>
  </si>
  <si>
    <t>市　 町 　村　 別 　統 　計 　表</t>
    <rPh sb="0" eb="1">
      <t>シ</t>
    </rPh>
    <rPh sb="3" eb="4">
      <t>マチ</t>
    </rPh>
    <rPh sb="6" eb="7">
      <t>ムラ</t>
    </rPh>
    <rPh sb="9" eb="10">
      <t>ベツ</t>
    </rPh>
    <rPh sb="12" eb="13">
      <t>オサム</t>
    </rPh>
    <rPh sb="15" eb="16">
      <t>ケイ</t>
    </rPh>
    <rPh sb="18" eb="19">
      <t>ヒョウ</t>
    </rPh>
    <phoneticPr fontId="2"/>
  </si>
  <si>
    <t>年　  別  　統  　計  　表</t>
    <rPh sb="0" eb="1">
      <t>トシ</t>
    </rPh>
    <rPh sb="4" eb="5">
      <t>ベツ</t>
    </rPh>
    <rPh sb="8" eb="9">
      <t>オサム</t>
    </rPh>
    <rPh sb="12" eb="13">
      <t>ケイ</t>
    </rPh>
    <rPh sb="16" eb="17">
      <t>ヒョウ</t>
    </rPh>
    <phoneticPr fontId="2"/>
  </si>
  <si>
    <t>千葉県健康福祉部保険指導課</t>
    <rPh sb="0" eb="3">
      <t>チバケン</t>
    </rPh>
    <rPh sb="3" eb="5">
      <t>ケンコウ</t>
    </rPh>
    <rPh sb="5" eb="7">
      <t>フクシ</t>
    </rPh>
    <rPh sb="7" eb="8">
      <t>ブ</t>
    </rPh>
    <rPh sb="8" eb="10">
      <t>ホケン</t>
    </rPh>
    <rPh sb="10" eb="13">
      <t>シドウカ</t>
    </rPh>
    <phoneticPr fontId="2"/>
  </si>
  <si>
    <t>国民健康保険病類別疾病統計表</t>
    <rPh sb="0" eb="2">
      <t>コクミン</t>
    </rPh>
    <rPh sb="2" eb="4">
      <t>ケンコウ</t>
    </rPh>
    <rPh sb="4" eb="6">
      <t>ホケン</t>
    </rPh>
    <rPh sb="6" eb="7">
      <t>ビョウ</t>
    </rPh>
    <rPh sb="7" eb="9">
      <t>ルイベツ</t>
    </rPh>
    <rPh sb="9" eb="11">
      <t>シッペイ</t>
    </rPh>
    <rPh sb="11" eb="14">
      <t>トウケイヒョウ</t>
    </rPh>
    <phoneticPr fontId="2"/>
  </si>
  <si>
    <t>白井市</t>
    <rPh sb="0" eb="2">
      <t>シライ</t>
    </rPh>
    <rPh sb="2" eb="3">
      <t>シ</t>
    </rPh>
    <phoneticPr fontId="2"/>
  </si>
  <si>
    <t xml:space="preserve"> 社 会 保 険 表 章 用 疾 病 分 類 </t>
    <phoneticPr fontId="2"/>
  </si>
  <si>
    <t xml:space="preserve"> 備　　　考 </t>
    <phoneticPr fontId="2"/>
  </si>
  <si>
    <t xml:space="preserve"> 疾病分類</t>
    <phoneticPr fontId="2"/>
  </si>
  <si>
    <t xml:space="preserve"> １３０７</t>
    <phoneticPr fontId="2"/>
  </si>
  <si>
    <t>Ｍ40－Ｍ43,Ｍ53.0,</t>
    <phoneticPr fontId="2"/>
  </si>
  <si>
    <t xml:space="preserve"> １６０１</t>
    <phoneticPr fontId="2"/>
  </si>
  <si>
    <t xml:space="preserve"> 　障害</t>
    <phoneticPr fontId="2"/>
  </si>
  <si>
    <t xml:space="preserve"> １６０２</t>
    <phoneticPr fontId="2"/>
  </si>
  <si>
    <t xml:space="preserve"> １３０８</t>
    <phoneticPr fontId="2"/>
  </si>
  <si>
    <t xml:space="preserve"> １３０９</t>
    <phoneticPr fontId="2"/>
  </si>
  <si>
    <t xml:space="preserve"> １３１０</t>
    <phoneticPr fontId="2"/>
  </si>
  <si>
    <t xml:space="preserve"> １７０１</t>
    <phoneticPr fontId="2"/>
  </si>
  <si>
    <t xml:space="preserve"> 　心臓の先天奇形</t>
    <phoneticPr fontId="2"/>
  </si>
  <si>
    <t xml:space="preserve">   ⅩⅣ． </t>
    <phoneticPr fontId="2"/>
  </si>
  <si>
    <t xml:space="preserve"> １７０２</t>
    <phoneticPr fontId="2"/>
  </si>
  <si>
    <t xml:space="preserve"> １４０１</t>
    <phoneticPr fontId="2"/>
  </si>
  <si>
    <t xml:space="preserve"> 　染色体異常</t>
    <phoneticPr fontId="2"/>
  </si>
  <si>
    <t xml:space="preserve"> ⅩⅧ． </t>
    <phoneticPr fontId="2"/>
  </si>
  <si>
    <t xml:space="preserve"> １４０２</t>
    <phoneticPr fontId="2"/>
  </si>
  <si>
    <t xml:space="preserve"> 　腎不全</t>
    <phoneticPr fontId="2"/>
  </si>
  <si>
    <t xml:space="preserve"> Ｎ25－Ｎ39，</t>
    <phoneticPr fontId="2"/>
  </si>
  <si>
    <t xml:space="preserve"> Ｎ99.0－Ｎ99.1,</t>
    <phoneticPr fontId="2"/>
  </si>
  <si>
    <t xml:space="preserve"> １８００</t>
    <phoneticPr fontId="2"/>
  </si>
  <si>
    <t xml:space="preserve"> １４０５</t>
    <phoneticPr fontId="2"/>
  </si>
  <si>
    <t xml:space="preserve"> 　前立腺肥大（症）</t>
    <phoneticPr fontId="2"/>
  </si>
  <si>
    <t xml:space="preserve"> １４０６</t>
    <phoneticPr fontId="2"/>
  </si>
  <si>
    <t xml:space="preserve"> １４０７</t>
    <phoneticPr fontId="2"/>
  </si>
  <si>
    <t>Ｎ91－Ｎ92,Ｎ94.0,</t>
    <phoneticPr fontId="2"/>
  </si>
  <si>
    <t xml:space="preserve"> １９０１</t>
    <phoneticPr fontId="2"/>
  </si>
  <si>
    <t xml:space="preserve"> 　骨折</t>
    <phoneticPr fontId="2"/>
  </si>
  <si>
    <t xml:space="preserve"> １４０８</t>
    <phoneticPr fontId="2"/>
  </si>
  <si>
    <t xml:space="preserve">   ⅩⅤ． </t>
    <phoneticPr fontId="2"/>
  </si>
  <si>
    <t xml:space="preserve"> Ｏ00－Ｏ99</t>
    <phoneticPr fontId="2"/>
  </si>
  <si>
    <t xml:space="preserve"> １９０２</t>
    <phoneticPr fontId="2"/>
  </si>
  <si>
    <t xml:space="preserve"> １５０１</t>
    <phoneticPr fontId="2"/>
  </si>
  <si>
    <t xml:space="preserve"> 　流産</t>
    <phoneticPr fontId="2"/>
  </si>
  <si>
    <t xml:space="preserve"> １５０２</t>
    <phoneticPr fontId="2"/>
  </si>
  <si>
    <t xml:space="preserve"> １９０３</t>
    <phoneticPr fontId="2"/>
  </si>
  <si>
    <t xml:space="preserve"> 　熱傷及び腐食</t>
    <phoneticPr fontId="2"/>
  </si>
  <si>
    <t xml:space="preserve"> １５０３</t>
    <phoneticPr fontId="2"/>
  </si>
  <si>
    <t xml:space="preserve"> １９０４</t>
    <phoneticPr fontId="2"/>
  </si>
  <si>
    <t xml:space="preserve"> 　中毒</t>
    <phoneticPr fontId="2"/>
  </si>
  <si>
    <t xml:space="preserve"> １５０４</t>
    <phoneticPr fontId="2"/>
  </si>
  <si>
    <t xml:space="preserve"> １９０５</t>
    <phoneticPr fontId="2"/>
  </si>
  <si>
    <t xml:space="preserve"> 疾病分類</t>
    <phoneticPr fontId="2"/>
  </si>
  <si>
    <t xml:space="preserve"> コ － ド</t>
    <phoneticPr fontId="2"/>
  </si>
  <si>
    <t xml:space="preserve">　基本分類コ－ド） </t>
    <phoneticPr fontId="2"/>
  </si>
  <si>
    <t xml:space="preserve"> 　その他の循環器系の疾患</t>
    <rPh sb="11" eb="13">
      <t>シッカン</t>
    </rPh>
    <phoneticPr fontId="2"/>
  </si>
  <si>
    <t xml:space="preserve"> 　その他の急性上気道感染症</t>
    <rPh sb="11" eb="14">
      <t>カンセンショウ</t>
    </rPh>
    <phoneticPr fontId="2"/>
  </si>
  <si>
    <t xml:space="preserve"> 　その他の呼吸器系の疾患</t>
    <rPh sb="11" eb="13">
      <t>シッカン</t>
    </rPh>
    <phoneticPr fontId="2"/>
  </si>
  <si>
    <t xml:space="preserve"> 　胃潰瘍及び十二指腸潰瘍</t>
    <rPh sb="11" eb="13">
      <t>カイヨウ</t>
    </rPh>
    <phoneticPr fontId="2"/>
  </si>
  <si>
    <t xml:space="preserve"> 　その他の消化器系の疾患</t>
    <rPh sb="11" eb="13">
      <t>シッカン</t>
    </rPh>
    <phoneticPr fontId="2"/>
  </si>
  <si>
    <t xml:space="preserve"> 　皮膚及び皮下組織の感染症</t>
    <rPh sb="11" eb="14">
      <t>カンセンショウ</t>
    </rPh>
    <phoneticPr fontId="2"/>
  </si>
  <si>
    <t xml:space="preserve"> 筋骨格系及び結合組織の疾患</t>
    <rPh sb="12" eb="14">
      <t>シッカン</t>
    </rPh>
    <phoneticPr fontId="2"/>
  </si>
  <si>
    <t xml:space="preserve"> 　骨の密度及び構造の障害</t>
    <rPh sb="11" eb="13">
      <t>ショウガイ</t>
    </rPh>
    <phoneticPr fontId="2"/>
  </si>
  <si>
    <t>白井市</t>
    <rPh sb="0" eb="2">
      <t>シロイ</t>
    </rPh>
    <rPh sb="2" eb="3">
      <t>シ</t>
    </rPh>
    <phoneticPr fontId="2"/>
  </si>
  <si>
    <t xml:space="preserve"> 周産期に発生した病態</t>
    <phoneticPr fontId="2"/>
  </si>
  <si>
    <t xml:space="preserve"> Ｍ53.2－Ｍ53.9，</t>
    <phoneticPr fontId="2"/>
  </si>
  <si>
    <t xml:space="preserve"> Ｍ54.0－Ｍ54.2，</t>
    <phoneticPr fontId="2"/>
  </si>
  <si>
    <t xml:space="preserve"> 　月経障害及び閉経周辺期障害</t>
    <rPh sb="12" eb="13">
      <t>キ</t>
    </rPh>
    <rPh sb="13" eb="15">
      <t>ショウガイ</t>
    </rPh>
    <phoneticPr fontId="2"/>
  </si>
  <si>
    <t xml:space="preserve"> 　妊娠及び胎児発育に関連する</t>
    <rPh sb="11" eb="13">
      <t>カンレン</t>
    </rPh>
    <phoneticPr fontId="2"/>
  </si>
  <si>
    <t xml:space="preserve"> 社 会 保 険 表 章 用 疾 病 分 類 </t>
    <phoneticPr fontId="2"/>
  </si>
  <si>
    <t xml:space="preserve"> 備　　　考 </t>
    <phoneticPr fontId="2"/>
  </si>
  <si>
    <t xml:space="preserve"> 疾病分類</t>
    <phoneticPr fontId="2"/>
  </si>
  <si>
    <t>ⅩⅣ　腎尿路生殖器系の疾患</t>
    <rPh sb="3" eb="4">
      <t>ジン</t>
    </rPh>
    <rPh sb="4" eb="6">
      <t>ニョウロ</t>
    </rPh>
    <rPh sb="6" eb="9">
      <t>セイショクキ</t>
    </rPh>
    <rPh sb="9" eb="10">
      <t>ケイ</t>
    </rPh>
    <rPh sb="11" eb="13">
      <t>シッカン</t>
    </rPh>
    <phoneticPr fontId="2"/>
  </si>
  <si>
    <t>　　　　　　　　　　　　　　　　　　計</t>
    <rPh sb="18" eb="19">
      <t>ケイ</t>
    </rPh>
    <phoneticPr fontId="2"/>
  </si>
  <si>
    <t>ⅩⅩⅡ特殊目的用コード〔ＳＡＲＳ含む〕</t>
    <rPh sb="3" eb="5">
      <t>トクシュ</t>
    </rPh>
    <rPh sb="5" eb="7">
      <t>モクテキ</t>
    </rPh>
    <rPh sb="7" eb="8">
      <t>ヨウ</t>
    </rPh>
    <rPh sb="16" eb="17">
      <t>フク</t>
    </rPh>
    <phoneticPr fontId="2"/>
  </si>
  <si>
    <t>腎尿路生殖器系の疾患</t>
    <rPh sb="0" eb="1">
      <t>ジン</t>
    </rPh>
    <rPh sb="1" eb="3">
      <t>ニョウロ</t>
    </rPh>
    <rPh sb="3" eb="6">
      <t>セイショクキ</t>
    </rPh>
    <rPh sb="6" eb="7">
      <t>ケイ</t>
    </rPh>
    <rPh sb="8" eb="10">
      <t>シッカン</t>
    </rPh>
    <phoneticPr fontId="2"/>
  </si>
  <si>
    <t>ⅩⅩ</t>
    <phoneticPr fontId="2"/>
  </si>
  <si>
    <t>Ⅱ</t>
    <phoneticPr fontId="2"/>
  </si>
  <si>
    <t>特殊目的用コード〔ＳＡＲＳ含む〕</t>
    <rPh sb="0" eb="2">
      <t>トクシュ</t>
    </rPh>
    <rPh sb="2" eb="4">
      <t>モクテキ</t>
    </rPh>
    <rPh sb="4" eb="5">
      <t>ヨウ</t>
    </rPh>
    <rPh sb="13" eb="14">
      <t>フク</t>
    </rPh>
    <phoneticPr fontId="2"/>
  </si>
  <si>
    <t>疾病分類</t>
    <phoneticPr fontId="2"/>
  </si>
  <si>
    <t xml:space="preserve"> コ － ド</t>
    <phoneticPr fontId="2"/>
  </si>
  <si>
    <t xml:space="preserve">　基本分類コ－ド） </t>
    <phoneticPr fontId="2"/>
  </si>
  <si>
    <t>コ － ド</t>
    <phoneticPr fontId="2"/>
  </si>
  <si>
    <t xml:space="preserve"> 　Ⅰ． </t>
    <phoneticPr fontId="2"/>
  </si>
  <si>
    <t xml:space="preserve"> 感染症及び寄生虫症</t>
    <phoneticPr fontId="2"/>
  </si>
  <si>
    <t xml:space="preserve"> 　Ⅳ． </t>
    <phoneticPr fontId="2"/>
  </si>
  <si>
    <t xml:space="preserve"> ０１０１</t>
    <phoneticPr fontId="2"/>
  </si>
  <si>
    <t xml:space="preserve"> ０４０１</t>
    <phoneticPr fontId="2"/>
  </si>
  <si>
    <t xml:space="preserve"> ０１０２</t>
    <phoneticPr fontId="2"/>
  </si>
  <si>
    <t xml:space="preserve"> ０４０２</t>
    <phoneticPr fontId="2"/>
  </si>
  <si>
    <t xml:space="preserve"> ０１０３</t>
    <phoneticPr fontId="2"/>
  </si>
  <si>
    <t xml:space="preserve">　 主として性的伝播様式をとる </t>
    <phoneticPr fontId="2"/>
  </si>
  <si>
    <t xml:space="preserve"> ０４０３</t>
    <phoneticPr fontId="2"/>
  </si>
  <si>
    <t xml:space="preserve"> 　感染症</t>
    <phoneticPr fontId="2"/>
  </si>
  <si>
    <t xml:space="preserve"> ０１０４</t>
    <phoneticPr fontId="2"/>
  </si>
  <si>
    <t xml:space="preserve"> 　Ⅴ． </t>
    <phoneticPr fontId="2"/>
  </si>
  <si>
    <t xml:space="preserve"> ０５０１</t>
    <phoneticPr fontId="2"/>
  </si>
  <si>
    <t xml:space="preserve"> ０１０５</t>
    <phoneticPr fontId="2"/>
  </si>
  <si>
    <t xml:space="preserve"> ０５０２</t>
    <phoneticPr fontId="2"/>
  </si>
  <si>
    <t xml:space="preserve"> ０１０６</t>
    <phoneticPr fontId="2"/>
  </si>
  <si>
    <t xml:space="preserve"> ０５０３</t>
    <phoneticPr fontId="2"/>
  </si>
  <si>
    <t xml:space="preserve"> ０１０７</t>
    <phoneticPr fontId="2"/>
  </si>
  <si>
    <t xml:space="preserve"> ０１０８</t>
    <phoneticPr fontId="2"/>
  </si>
  <si>
    <t xml:space="preserve"> ０５０４</t>
    <phoneticPr fontId="2"/>
  </si>
  <si>
    <t xml:space="preserve"> 　後遺症</t>
    <phoneticPr fontId="2"/>
  </si>
  <si>
    <t xml:space="preserve"> ０１０９</t>
    <phoneticPr fontId="2"/>
  </si>
  <si>
    <t xml:space="preserve"> 　Ⅱ． </t>
    <phoneticPr fontId="2"/>
  </si>
  <si>
    <t xml:space="preserve"> ０２０１</t>
    <phoneticPr fontId="2"/>
  </si>
  <si>
    <t xml:space="preserve"> ０５０６</t>
    <phoneticPr fontId="2"/>
  </si>
  <si>
    <t xml:space="preserve">　 知的障害＜精神遅滞＞ </t>
    <phoneticPr fontId="2"/>
  </si>
  <si>
    <t xml:space="preserve"> ０２０２</t>
    <phoneticPr fontId="2"/>
  </si>
  <si>
    <t xml:space="preserve"> ０５０７</t>
    <phoneticPr fontId="2"/>
  </si>
  <si>
    <t xml:space="preserve"> 　Ⅵ． </t>
    <phoneticPr fontId="2"/>
  </si>
  <si>
    <t xml:space="preserve"> </t>
    <phoneticPr fontId="2"/>
  </si>
  <si>
    <t xml:space="preserve"> ０６０１</t>
    <phoneticPr fontId="2"/>
  </si>
  <si>
    <t xml:space="preserve"> ０２０４</t>
    <phoneticPr fontId="2"/>
  </si>
  <si>
    <t xml:space="preserve"> ０６０２</t>
    <phoneticPr fontId="2"/>
  </si>
  <si>
    <t xml:space="preserve">　 アルツハイマ－病　 </t>
    <phoneticPr fontId="2"/>
  </si>
  <si>
    <t xml:space="preserve"> ０２０５</t>
    <phoneticPr fontId="2"/>
  </si>
  <si>
    <t xml:space="preserve"> ０６０３</t>
    <phoneticPr fontId="2"/>
  </si>
  <si>
    <t xml:space="preserve"> ０６０４</t>
    <phoneticPr fontId="2"/>
  </si>
  <si>
    <t xml:space="preserve"> ０２０６</t>
    <phoneticPr fontId="2"/>
  </si>
  <si>
    <t xml:space="preserve"> ０２０７</t>
    <phoneticPr fontId="2"/>
  </si>
  <si>
    <t xml:space="preserve"> ０６０５</t>
    <phoneticPr fontId="2"/>
  </si>
  <si>
    <t xml:space="preserve"> ０２０８</t>
    <phoneticPr fontId="2"/>
  </si>
  <si>
    <t xml:space="preserve"> ０６０６</t>
    <phoneticPr fontId="2"/>
  </si>
  <si>
    <t xml:space="preserve">　 その他の神経系の疾患 </t>
    <phoneticPr fontId="2"/>
  </si>
  <si>
    <t xml:space="preserve"> ０７０２</t>
    <phoneticPr fontId="2"/>
  </si>
  <si>
    <t xml:space="preserve"> ０７０３</t>
    <phoneticPr fontId="2"/>
  </si>
  <si>
    <t xml:space="preserve">　 屈折及び調節の障害 </t>
    <phoneticPr fontId="2"/>
  </si>
  <si>
    <t xml:space="preserve"> 　Ⅲ． </t>
    <phoneticPr fontId="2"/>
  </si>
  <si>
    <t xml:space="preserve"> ０８０２</t>
    <phoneticPr fontId="2"/>
  </si>
  <si>
    <t xml:space="preserve">　 その他の外耳疾患　 </t>
    <phoneticPr fontId="2"/>
  </si>
  <si>
    <t xml:space="preserve"> 社 会 保 険 表 章 用 疾 病 分 類 </t>
    <phoneticPr fontId="2"/>
  </si>
  <si>
    <t xml:space="preserve"> 備　　　考 </t>
    <phoneticPr fontId="2"/>
  </si>
  <si>
    <t xml:space="preserve"> 疾病分類</t>
    <phoneticPr fontId="2"/>
  </si>
  <si>
    <t xml:space="preserve"> 疾病分類</t>
    <phoneticPr fontId="2"/>
  </si>
  <si>
    <t xml:space="preserve"> ０８０３</t>
    <phoneticPr fontId="2"/>
  </si>
  <si>
    <t xml:space="preserve"> 　中耳炎</t>
    <phoneticPr fontId="2"/>
  </si>
  <si>
    <t xml:space="preserve"> １００９</t>
    <phoneticPr fontId="2"/>
  </si>
  <si>
    <t xml:space="preserve"> 　慢性閉塞性肺疾患</t>
    <phoneticPr fontId="2"/>
  </si>
  <si>
    <t xml:space="preserve"> ０８０４</t>
    <phoneticPr fontId="2"/>
  </si>
  <si>
    <t xml:space="preserve"> １０１０</t>
    <phoneticPr fontId="2"/>
  </si>
  <si>
    <t xml:space="preserve"> 　喘息</t>
    <phoneticPr fontId="2"/>
  </si>
  <si>
    <t xml:space="preserve">  </t>
    <phoneticPr fontId="2"/>
  </si>
  <si>
    <t xml:space="preserve"> １０１１</t>
    <phoneticPr fontId="2"/>
  </si>
  <si>
    <t xml:space="preserve"> ０８０５</t>
    <phoneticPr fontId="2"/>
  </si>
  <si>
    <t xml:space="preserve"> 　メニエ－ル病</t>
    <phoneticPr fontId="2"/>
  </si>
  <si>
    <t xml:space="preserve">   ⅩⅠ． </t>
    <phoneticPr fontId="2"/>
  </si>
  <si>
    <t xml:space="preserve"> 消化器系の疾患</t>
    <phoneticPr fontId="2"/>
  </si>
  <si>
    <t xml:space="preserve"> ０８０６</t>
    <phoneticPr fontId="2"/>
  </si>
  <si>
    <t xml:space="preserve"> Ｈ80, Ｈ81.1-Ｈ83</t>
    <phoneticPr fontId="2"/>
  </si>
  <si>
    <t xml:space="preserve"> １１０１</t>
    <phoneticPr fontId="2"/>
  </si>
  <si>
    <t xml:space="preserve"> 　う蝕</t>
    <phoneticPr fontId="2"/>
  </si>
  <si>
    <t xml:space="preserve"> ０８０７</t>
    <phoneticPr fontId="2"/>
  </si>
  <si>
    <t xml:space="preserve"> 　その他の耳疾患</t>
    <phoneticPr fontId="2"/>
  </si>
  <si>
    <t xml:space="preserve"> １１０２</t>
    <phoneticPr fontId="2"/>
  </si>
  <si>
    <t xml:space="preserve"> 　歯肉炎及び歯周疾患</t>
    <phoneticPr fontId="2"/>
  </si>
  <si>
    <t xml:space="preserve"> １１０３</t>
    <phoneticPr fontId="2"/>
  </si>
  <si>
    <t xml:space="preserve"> ０９０１</t>
    <phoneticPr fontId="2"/>
  </si>
  <si>
    <t xml:space="preserve"> 　高血圧性疾患</t>
    <phoneticPr fontId="2"/>
  </si>
  <si>
    <t xml:space="preserve"> ０９０２</t>
    <phoneticPr fontId="2"/>
  </si>
  <si>
    <t xml:space="preserve"> 　虚血性心疾患</t>
    <phoneticPr fontId="2"/>
  </si>
  <si>
    <t xml:space="preserve"> ０９０３</t>
    <phoneticPr fontId="2"/>
  </si>
  <si>
    <t xml:space="preserve"> 　その他の心疾患</t>
    <phoneticPr fontId="2"/>
  </si>
  <si>
    <t xml:space="preserve"> １１０４</t>
    <phoneticPr fontId="2"/>
  </si>
  <si>
    <t xml:space="preserve"> １１０５</t>
    <phoneticPr fontId="2"/>
  </si>
  <si>
    <t xml:space="preserve"> 　胃炎及び十二指腸炎</t>
    <phoneticPr fontId="2"/>
  </si>
  <si>
    <t xml:space="preserve"> １１０６</t>
    <phoneticPr fontId="2"/>
  </si>
  <si>
    <t xml:space="preserve"> 　アルコ－ル性肝疾患</t>
    <phoneticPr fontId="2"/>
  </si>
  <si>
    <t xml:space="preserve"> ０９０４</t>
    <phoneticPr fontId="2"/>
  </si>
  <si>
    <t xml:space="preserve"> 　くも膜下出血</t>
    <phoneticPr fontId="2"/>
  </si>
  <si>
    <t xml:space="preserve"> １１０７</t>
    <phoneticPr fontId="2"/>
  </si>
  <si>
    <t xml:space="preserve"> ０９０５</t>
    <phoneticPr fontId="2"/>
  </si>
  <si>
    <t xml:space="preserve"> 　脳内出血</t>
    <phoneticPr fontId="2"/>
  </si>
  <si>
    <t xml:space="preserve"> ０９０６</t>
    <phoneticPr fontId="2"/>
  </si>
  <si>
    <t xml:space="preserve"> 　脳梗塞</t>
    <phoneticPr fontId="2"/>
  </si>
  <si>
    <t xml:space="preserve"> １１０８</t>
    <phoneticPr fontId="2"/>
  </si>
  <si>
    <t xml:space="preserve"> ０９０７</t>
    <phoneticPr fontId="2"/>
  </si>
  <si>
    <t xml:space="preserve">   脳動脈硬化（症）　 </t>
    <phoneticPr fontId="2"/>
  </si>
  <si>
    <t xml:space="preserve"> ０９０８</t>
    <phoneticPr fontId="2"/>
  </si>
  <si>
    <t xml:space="preserve">   その他の脳血管疾患 </t>
    <phoneticPr fontId="2"/>
  </si>
  <si>
    <t xml:space="preserve"> Ｉ62, Ｉ64-Ｉ67.1</t>
    <phoneticPr fontId="2"/>
  </si>
  <si>
    <t xml:space="preserve"> １１０９</t>
    <phoneticPr fontId="2"/>
  </si>
  <si>
    <t xml:space="preserve"> 　その他の肝疾患</t>
    <phoneticPr fontId="2"/>
  </si>
  <si>
    <t xml:space="preserve"> Ｋ71－Ｋ72, </t>
    <phoneticPr fontId="2"/>
  </si>
  <si>
    <t xml:space="preserve"> Ｋ74.0－Ｋ74.2,</t>
    <phoneticPr fontId="2"/>
  </si>
  <si>
    <t xml:space="preserve"> Ｉ69.2, </t>
    <phoneticPr fontId="2"/>
  </si>
  <si>
    <t xml:space="preserve"> Ｉ69.4－Ｉ69.8</t>
    <phoneticPr fontId="2"/>
  </si>
  <si>
    <t xml:space="preserve"> １１１０</t>
    <phoneticPr fontId="2"/>
  </si>
  <si>
    <t xml:space="preserve"> 　胆石症及び胆のう炎</t>
    <phoneticPr fontId="2"/>
  </si>
  <si>
    <t xml:space="preserve"> ０９０９</t>
    <phoneticPr fontId="2"/>
  </si>
  <si>
    <t xml:space="preserve"> 　動脈硬化（症）</t>
    <phoneticPr fontId="2"/>
  </si>
  <si>
    <t xml:space="preserve"> １１１１</t>
    <phoneticPr fontId="2"/>
  </si>
  <si>
    <t xml:space="preserve"> 　膵疾患</t>
    <phoneticPr fontId="2"/>
  </si>
  <si>
    <t xml:space="preserve"> １１１２</t>
    <phoneticPr fontId="2"/>
  </si>
  <si>
    <t xml:space="preserve"> ０９１１</t>
    <phoneticPr fontId="2"/>
  </si>
  <si>
    <t xml:space="preserve"> 　低血圧（症）</t>
    <phoneticPr fontId="2"/>
  </si>
  <si>
    <t xml:space="preserve">   ⅩⅡ． </t>
    <phoneticPr fontId="2"/>
  </si>
  <si>
    <t xml:space="preserve"> ０９１２</t>
    <phoneticPr fontId="2"/>
  </si>
  <si>
    <t xml:space="preserve"> １２０１</t>
    <phoneticPr fontId="2"/>
  </si>
  <si>
    <t xml:space="preserve"> １２０２</t>
    <phoneticPr fontId="2"/>
  </si>
  <si>
    <t xml:space="preserve"> 　皮膚炎及び湿疹</t>
    <phoneticPr fontId="2"/>
  </si>
  <si>
    <t xml:space="preserve"> １００１</t>
    <phoneticPr fontId="2"/>
  </si>
  <si>
    <t xml:space="preserve"> １２０３</t>
    <phoneticPr fontId="2"/>
  </si>
  <si>
    <t xml:space="preserve"> １００２</t>
    <phoneticPr fontId="2"/>
  </si>
  <si>
    <t xml:space="preserve"> １００３</t>
    <phoneticPr fontId="2"/>
  </si>
  <si>
    <t xml:space="preserve">   ⅩⅢ． </t>
    <phoneticPr fontId="2"/>
  </si>
  <si>
    <t xml:space="preserve"> １００４</t>
    <phoneticPr fontId="2"/>
  </si>
  <si>
    <t xml:space="preserve"> 　肺炎</t>
    <phoneticPr fontId="2"/>
  </si>
  <si>
    <t xml:space="preserve"> １３０１</t>
    <phoneticPr fontId="2"/>
  </si>
  <si>
    <t xml:space="preserve"> 　炎症性多発性関節障害</t>
    <phoneticPr fontId="2"/>
  </si>
  <si>
    <t xml:space="preserve"> １００５</t>
    <phoneticPr fontId="2"/>
  </si>
  <si>
    <t xml:space="preserve"> １３０２</t>
    <phoneticPr fontId="2"/>
  </si>
  <si>
    <t xml:space="preserve"> 　関節症</t>
    <phoneticPr fontId="2"/>
  </si>
  <si>
    <t xml:space="preserve"> １３０３</t>
    <phoneticPr fontId="2"/>
  </si>
  <si>
    <t xml:space="preserve"> 　脊椎障害（脊椎症を含む）</t>
    <phoneticPr fontId="2"/>
  </si>
  <si>
    <t xml:space="preserve"> １００６</t>
    <phoneticPr fontId="2"/>
  </si>
  <si>
    <t xml:space="preserve"> 　アレルギ－性鼻炎</t>
    <phoneticPr fontId="2"/>
  </si>
  <si>
    <t xml:space="preserve"> １３０４</t>
    <phoneticPr fontId="2"/>
  </si>
  <si>
    <t xml:space="preserve"> 　椎間板障害</t>
    <phoneticPr fontId="2"/>
  </si>
  <si>
    <t xml:space="preserve"> １００７</t>
    <phoneticPr fontId="2"/>
  </si>
  <si>
    <t xml:space="preserve"> 　慢性副鼻腔炎</t>
    <phoneticPr fontId="2"/>
  </si>
  <si>
    <t xml:space="preserve"> １３０５</t>
    <phoneticPr fontId="2"/>
  </si>
  <si>
    <t xml:space="preserve"> 　頚腕症候群</t>
    <phoneticPr fontId="2"/>
  </si>
  <si>
    <t xml:space="preserve"> １００８</t>
    <phoneticPr fontId="2"/>
  </si>
  <si>
    <t xml:space="preserve"> 　急性又は慢性と明示されない</t>
    <phoneticPr fontId="2"/>
  </si>
  <si>
    <t>（総務省告示による</t>
    <rPh sb="3" eb="4">
      <t>ショウ</t>
    </rPh>
    <phoneticPr fontId="2"/>
  </si>
  <si>
    <t>　２：疾病分類コードは総務省告示による中分類に準じている（疾病分類コードの前に“ｂ－”を付けると中分類コードとなる）。</t>
    <rPh sb="3" eb="5">
      <t>シッペイ</t>
    </rPh>
    <rPh sb="5" eb="7">
      <t>ブンルイ</t>
    </rPh>
    <rPh sb="11" eb="14">
      <t>ソウムショウ</t>
    </rPh>
    <rPh sb="14" eb="16">
      <t>コクジ</t>
    </rPh>
    <rPh sb="19" eb="20">
      <t>ナカ</t>
    </rPh>
    <rPh sb="20" eb="22">
      <t>ブンルイ</t>
    </rPh>
    <rPh sb="23" eb="24">
      <t>ジュン</t>
    </rPh>
    <rPh sb="29" eb="31">
      <t>シッペイ</t>
    </rPh>
    <rPh sb="31" eb="33">
      <t>ブンルイ</t>
    </rPh>
    <rPh sb="37" eb="38">
      <t>マエ</t>
    </rPh>
    <rPh sb="44" eb="45">
      <t>ツ</t>
    </rPh>
    <rPh sb="48" eb="49">
      <t>ナカ</t>
    </rPh>
    <rPh sb="49" eb="51">
      <t>ブンルイ</t>
    </rPh>
    <phoneticPr fontId="2"/>
  </si>
  <si>
    <t xml:space="preserve"> １３０６</t>
    <phoneticPr fontId="2"/>
  </si>
  <si>
    <t xml:space="preserve"> 　気管支炎</t>
    <phoneticPr fontId="2"/>
  </si>
  <si>
    <t xml:space="preserve"> ０５０５</t>
    <phoneticPr fontId="2"/>
  </si>
  <si>
    <t xml:space="preserve"> ０２０３</t>
    <phoneticPr fontId="2"/>
  </si>
  <si>
    <t xml:space="preserve"> ０２０９</t>
    <phoneticPr fontId="2"/>
  </si>
  <si>
    <t xml:space="preserve"> 　Ⅶ． </t>
    <phoneticPr fontId="2"/>
  </si>
  <si>
    <t xml:space="preserve"> ０２１０</t>
    <phoneticPr fontId="2"/>
  </si>
  <si>
    <t xml:space="preserve"> ０７０１</t>
    <phoneticPr fontId="2"/>
  </si>
  <si>
    <t xml:space="preserve"> ０２１１</t>
    <phoneticPr fontId="2"/>
  </si>
  <si>
    <t xml:space="preserve"> ０７０４</t>
    <phoneticPr fontId="2"/>
  </si>
  <si>
    <t xml:space="preserve"> 　Ⅷ． </t>
    <phoneticPr fontId="2"/>
  </si>
  <si>
    <t xml:space="preserve"> ０３０１</t>
    <phoneticPr fontId="2"/>
  </si>
  <si>
    <t xml:space="preserve"> ０８０１</t>
    <phoneticPr fontId="2"/>
  </si>
  <si>
    <t xml:space="preserve"> ０３０２</t>
    <phoneticPr fontId="2"/>
  </si>
  <si>
    <t>百 分 比</t>
    <rPh sb="0" eb="1">
      <t>ヒャク</t>
    </rPh>
    <rPh sb="2" eb="3">
      <t>ブン</t>
    </rPh>
    <rPh sb="4" eb="5">
      <t>ヒ</t>
    </rPh>
    <phoneticPr fontId="2"/>
  </si>
  <si>
    <t xml:space="preserve">    ( 1104,1105 胃及び
    　十二指腸潰瘍 )</t>
    <rPh sb="16" eb="17">
      <t>イ</t>
    </rPh>
    <rPh sb="17" eb="18">
      <t>オヨ</t>
    </rPh>
    <rPh sb="25" eb="29">
      <t>ジュウニシチョウ</t>
    </rPh>
    <rPh sb="29" eb="31">
      <t>カイヨウ</t>
    </rPh>
    <phoneticPr fontId="2"/>
  </si>
  <si>
    <t xml:space="preserve">    ( 1104,1105 胃及び
　    十二指腸潰瘍 )</t>
    <rPh sb="16" eb="17">
      <t>イ</t>
    </rPh>
    <rPh sb="17" eb="18">
      <t>オヨ</t>
    </rPh>
    <rPh sb="25" eb="29">
      <t>ジュウニシチョウ</t>
    </rPh>
    <rPh sb="29" eb="31">
      <t>カイヨウ</t>
    </rPh>
    <phoneticPr fontId="2"/>
  </si>
  <si>
    <t xml:space="preserve">    ( 1104,1105 胃及び
　    十二指腸疾患 )</t>
    <rPh sb="16" eb="17">
      <t>イ</t>
    </rPh>
    <rPh sb="17" eb="18">
      <t>オヨ</t>
    </rPh>
    <rPh sb="25" eb="29">
      <t>ジュウニシチョウ</t>
    </rPh>
    <rPh sb="29" eb="31">
      <t>シッカン</t>
    </rPh>
    <phoneticPr fontId="2"/>
  </si>
  <si>
    <t xml:space="preserve">      ( 0402 糖尿病 )</t>
    <rPh sb="13" eb="16">
      <t>トウニョウビョウ</t>
    </rPh>
    <phoneticPr fontId="2"/>
  </si>
  <si>
    <t>被保険者数（人）</t>
    <rPh sb="0" eb="4">
      <t>ヒホケンシャ</t>
    </rPh>
    <rPh sb="4" eb="5">
      <t>スウ</t>
    </rPh>
    <rPh sb="6" eb="7">
      <t>ニン</t>
    </rPh>
    <phoneticPr fontId="2"/>
  </si>
  <si>
    <t>入　　　　　　　　　　　　　　　　　　　　　　　　　　　　　　　院</t>
    <rPh sb="0" eb="1">
      <t>イ</t>
    </rPh>
    <rPh sb="32" eb="33">
      <t>イン</t>
    </rPh>
    <phoneticPr fontId="2"/>
  </si>
  <si>
    <t>件　　　　　　数</t>
    <rPh sb="0" eb="1">
      <t>ケン</t>
    </rPh>
    <rPh sb="7" eb="8">
      <t>カズ</t>
    </rPh>
    <phoneticPr fontId="2"/>
  </si>
  <si>
    <t>点　　　　　　数</t>
    <rPh sb="0" eb="1">
      <t>テン</t>
    </rPh>
    <rPh sb="7" eb="8">
      <t>カズ</t>
    </rPh>
    <phoneticPr fontId="2"/>
  </si>
  <si>
    <t>１件当り</t>
    <rPh sb="1" eb="2">
      <t>ケン</t>
    </rPh>
    <rPh sb="2" eb="3">
      <t>ア</t>
    </rPh>
    <phoneticPr fontId="2"/>
  </si>
  <si>
    <t>　主　要　病　類　別</t>
    <rPh sb="1" eb="2">
      <t>シュ</t>
    </rPh>
    <rPh sb="3" eb="4">
      <t>ヨウ</t>
    </rPh>
    <rPh sb="5" eb="6">
      <t>ビョウ</t>
    </rPh>
    <rPh sb="7" eb="8">
      <t>タグイ</t>
    </rPh>
    <rPh sb="9" eb="10">
      <t>ベツ</t>
    </rPh>
    <phoneticPr fontId="2"/>
  </si>
  <si>
    <t>実　　数</t>
    <rPh sb="0" eb="1">
      <t>ミ</t>
    </rPh>
    <rPh sb="3" eb="4">
      <t>カズ</t>
    </rPh>
    <phoneticPr fontId="2"/>
  </si>
  <si>
    <t>百　分　比</t>
    <rPh sb="0" eb="1">
      <t>ヒャク</t>
    </rPh>
    <rPh sb="2" eb="3">
      <t>ブン</t>
    </rPh>
    <rPh sb="4" eb="5">
      <t>ヒ</t>
    </rPh>
    <phoneticPr fontId="2"/>
  </si>
  <si>
    <t>点　　数</t>
    <rPh sb="0" eb="1">
      <t>テン</t>
    </rPh>
    <rPh sb="3" eb="4">
      <t>カズ</t>
    </rPh>
    <phoneticPr fontId="2"/>
  </si>
  <si>
    <t>Ⅰ　感染症及び寄生虫症</t>
    <rPh sb="2" eb="5">
      <t>カンセンショウ</t>
    </rPh>
    <rPh sb="5" eb="6">
      <t>オヨ</t>
    </rPh>
    <rPh sb="7" eb="10">
      <t>キセイチュウ</t>
    </rPh>
    <rPh sb="10" eb="11">
      <t>ショウ</t>
    </rPh>
    <phoneticPr fontId="2"/>
  </si>
  <si>
    <t>0102　結核</t>
    <rPh sb="5" eb="7">
      <t>ケッカク</t>
    </rPh>
    <phoneticPr fontId="2"/>
  </si>
  <si>
    <t>Ⅱ　新生物</t>
    <rPh sb="2" eb="5">
      <t>シンセイブツ</t>
    </rPh>
    <phoneticPr fontId="2"/>
  </si>
  <si>
    <t>Ⅳ　内分泌、栄養及び代謝疾患</t>
    <rPh sb="2" eb="5">
      <t>ナイブンピツ</t>
    </rPh>
    <rPh sb="6" eb="8">
      <t>エイヨウ</t>
    </rPh>
    <rPh sb="8" eb="9">
      <t>オヨ</t>
    </rPh>
    <rPh sb="10" eb="12">
      <t>タイシャ</t>
    </rPh>
    <rPh sb="12" eb="14">
      <t>シッカン</t>
    </rPh>
    <phoneticPr fontId="2"/>
  </si>
  <si>
    <t>0402　糖尿病</t>
    <rPh sb="5" eb="8">
      <t>トウニョウビョウ</t>
    </rPh>
    <phoneticPr fontId="2"/>
  </si>
  <si>
    <t>Ⅴ　精神及び行動の障害</t>
    <rPh sb="2" eb="4">
      <t>セイシン</t>
    </rPh>
    <rPh sb="4" eb="5">
      <t>オヨ</t>
    </rPh>
    <rPh sb="6" eb="8">
      <t>コウドウ</t>
    </rPh>
    <rPh sb="9" eb="11">
      <t>ショウガイ</t>
    </rPh>
    <phoneticPr fontId="2"/>
  </si>
  <si>
    <t>Ⅵ　神経系の疾患</t>
    <rPh sb="2" eb="5">
      <t>シンケイケイ</t>
    </rPh>
    <rPh sb="6" eb="8">
      <t>シッカン</t>
    </rPh>
    <phoneticPr fontId="2"/>
  </si>
  <si>
    <t>Ⅶ　眼及び付属器の疾患</t>
    <rPh sb="2" eb="3">
      <t>メ</t>
    </rPh>
    <rPh sb="3" eb="4">
      <t>オヨ</t>
    </rPh>
    <rPh sb="5" eb="8">
      <t>フゾクキ</t>
    </rPh>
    <rPh sb="9" eb="11">
      <t>シッカン</t>
    </rPh>
    <phoneticPr fontId="2"/>
  </si>
  <si>
    <t>Ⅷ　耳及び乳様突起の疾患</t>
    <rPh sb="2" eb="3">
      <t>ミミ</t>
    </rPh>
    <rPh sb="3" eb="4">
      <t>オヨ</t>
    </rPh>
    <rPh sb="5" eb="6">
      <t>チチ</t>
    </rPh>
    <rPh sb="6" eb="7">
      <t>サマ</t>
    </rPh>
    <rPh sb="7" eb="9">
      <t>トッキ</t>
    </rPh>
    <rPh sb="10" eb="12">
      <t>シッカン</t>
    </rPh>
    <phoneticPr fontId="2"/>
  </si>
  <si>
    <t>Ⅸ　循環器系の疾患</t>
    <rPh sb="2" eb="5">
      <t>ジュンカンキ</t>
    </rPh>
    <rPh sb="5" eb="6">
      <t>ケイ</t>
    </rPh>
    <rPh sb="7" eb="9">
      <t>シッカン</t>
    </rPh>
    <phoneticPr fontId="2"/>
  </si>
  <si>
    <t>0901　高血圧性疾患</t>
    <rPh sb="5" eb="8">
      <t>コウケツアツ</t>
    </rPh>
    <rPh sb="8" eb="9">
      <t>セイ</t>
    </rPh>
    <rPh sb="9" eb="11">
      <t>シッカン</t>
    </rPh>
    <phoneticPr fontId="2"/>
  </si>
  <si>
    <t>0904,0905,0906,0907,0908　脳血管疾患</t>
    <rPh sb="25" eb="28">
      <t>ノウケッカン</t>
    </rPh>
    <rPh sb="28" eb="30">
      <t>シッカン</t>
    </rPh>
    <phoneticPr fontId="2"/>
  </si>
  <si>
    <t>Ⅹ　呼吸器系の疾患</t>
    <rPh sb="2" eb="5">
      <t>コキュウキ</t>
    </rPh>
    <rPh sb="5" eb="6">
      <t>ケイ</t>
    </rPh>
    <rPh sb="7" eb="9">
      <t>シッカン</t>
    </rPh>
    <phoneticPr fontId="2"/>
  </si>
  <si>
    <t>ⅩⅠ　消化器系の疾患</t>
    <rPh sb="3" eb="6">
      <t>ショウカキ</t>
    </rPh>
    <rPh sb="6" eb="7">
      <t>ケイ</t>
    </rPh>
    <rPh sb="8" eb="10">
      <t>シッカン</t>
    </rPh>
    <phoneticPr fontId="2"/>
  </si>
  <si>
    <t>1104,1105　胃及び十二指腸疾患</t>
    <rPh sb="10" eb="11">
      <t>イ</t>
    </rPh>
    <rPh sb="11" eb="12">
      <t>オヨ</t>
    </rPh>
    <rPh sb="13" eb="19">
      <t>ジュウニシチョウシッカン</t>
    </rPh>
    <phoneticPr fontId="2"/>
  </si>
  <si>
    <t>ⅩⅡ　皮膚及び皮下組織の疾患</t>
    <rPh sb="3" eb="5">
      <t>ヒフ</t>
    </rPh>
    <rPh sb="5" eb="6">
      <t>オヨ</t>
    </rPh>
    <rPh sb="7" eb="9">
      <t>ヒカ</t>
    </rPh>
    <rPh sb="9" eb="11">
      <t>ソシキ</t>
    </rPh>
    <rPh sb="12" eb="14">
      <t>シッカン</t>
    </rPh>
    <phoneticPr fontId="2"/>
  </si>
  <si>
    <t>ⅩⅢ　筋骨格系及び結合組織の疾患</t>
    <rPh sb="3" eb="4">
      <t>キン</t>
    </rPh>
    <rPh sb="4" eb="6">
      <t>コッカク</t>
    </rPh>
    <rPh sb="6" eb="7">
      <t>ケイ</t>
    </rPh>
    <rPh sb="7" eb="8">
      <t>オヨ</t>
    </rPh>
    <rPh sb="9" eb="11">
      <t>ケツゴウ</t>
    </rPh>
    <rPh sb="11" eb="13">
      <t>ソシキ</t>
    </rPh>
    <rPh sb="14" eb="16">
      <t>シッカン</t>
    </rPh>
    <phoneticPr fontId="2"/>
  </si>
  <si>
    <t>ⅩⅤ　妊娠、分娩及び産じょく</t>
    <rPh sb="3" eb="5">
      <t>ニンシン</t>
    </rPh>
    <rPh sb="6" eb="8">
      <t>ブンベン</t>
    </rPh>
    <rPh sb="8" eb="9">
      <t>オヨ</t>
    </rPh>
    <rPh sb="10" eb="11">
      <t>サン</t>
    </rPh>
    <phoneticPr fontId="2"/>
  </si>
  <si>
    <t>ⅩⅥ　周産期に発生した病態</t>
    <rPh sb="3" eb="4">
      <t>シュウ</t>
    </rPh>
    <rPh sb="4" eb="5">
      <t>サン</t>
    </rPh>
    <rPh sb="5" eb="6">
      <t>キ</t>
    </rPh>
    <rPh sb="7" eb="9">
      <t>ハッセイ</t>
    </rPh>
    <rPh sb="11" eb="13">
      <t>ビョウタイ</t>
    </rPh>
    <phoneticPr fontId="2"/>
  </si>
  <si>
    <t xml:space="preserve"> Ｕ00-U99の残り</t>
    <rPh sb="9" eb="10">
      <t>ノコ</t>
    </rPh>
    <phoneticPr fontId="2"/>
  </si>
  <si>
    <t>ⅩⅩⅡ特殊目的用コード〔ＳＲＡＳ含む〕</t>
    <rPh sb="3" eb="5">
      <t>トクシュ</t>
    </rPh>
    <rPh sb="5" eb="7">
      <t>モクテキ</t>
    </rPh>
    <rPh sb="7" eb="8">
      <t>ヨウ</t>
    </rPh>
    <rPh sb="16" eb="17">
      <t>フク</t>
    </rPh>
    <phoneticPr fontId="2"/>
  </si>
  <si>
    <t>ⅩⅩⅡ特殊目的用コード〔ＳＡＲＳ含む〕　　　　　　　　</t>
    <rPh sb="3" eb="5">
      <t>トクシュ</t>
    </rPh>
    <rPh sb="5" eb="7">
      <t>モクテキ</t>
    </rPh>
    <rPh sb="7" eb="8">
      <t>ヨウ</t>
    </rPh>
    <rPh sb="16" eb="17">
      <t>フク</t>
    </rPh>
    <phoneticPr fontId="2"/>
  </si>
  <si>
    <t>ⅩⅩⅡ特殊目的用
　　　　 コード
       〔ＳＡＲＳ含む〕</t>
    <rPh sb="3" eb="5">
      <t>トクシュ</t>
    </rPh>
    <rPh sb="5" eb="7">
      <t>モクテキ</t>
    </rPh>
    <rPh sb="7" eb="8">
      <t>ヨウ</t>
    </rPh>
    <rPh sb="30" eb="31">
      <t>フク</t>
    </rPh>
    <phoneticPr fontId="2"/>
  </si>
  <si>
    <t>地域別大分類病類別件数の割合（東葛飾市部）</t>
    <rPh sb="0" eb="2">
      <t>チイキ</t>
    </rPh>
    <rPh sb="2" eb="3">
      <t>ベツ</t>
    </rPh>
    <rPh sb="3" eb="6">
      <t>ダイブンルイ</t>
    </rPh>
    <rPh sb="6" eb="7">
      <t>ビョウ</t>
    </rPh>
    <rPh sb="7" eb="9">
      <t>ルイベツ</t>
    </rPh>
    <rPh sb="9" eb="11">
      <t>ケンスウ</t>
    </rPh>
    <rPh sb="12" eb="14">
      <t>ワリアイ</t>
    </rPh>
    <rPh sb="15" eb="16">
      <t>ヒガシ</t>
    </rPh>
    <rPh sb="16" eb="18">
      <t>カツシカ</t>
    </rPh>
    <rPh sb="18" eb="20">
      <t>シブ</t>
    </rPh>
    <phoneticPr fontId="2"/>
  </si>
  <si>
    <t>地域別大分類病類別件数の割合（海上市部）</t>
    <rPh sb="15" eb="17">
      <t>カイジョウ</t>
    </rPh>
    <rPh sb="17" eb="19">
      <t>シブ</t>
    </rPh>
    <phoneticPr fontId="2"/>
  </si>
  <si>
    <t>地域別大分類病類別件数の割合（匝瑳市部）</t>
    <rPh sb="15" eb="17">
      <t>ソウサ</t>
    </rPh>
    <rPh sb="18" eb="19">
      <t>ブ</t>
    </rPh>
    <phoneticPr fontId="2"/>
  </si>
  <si>
    <t>地域別大分類病類別点数の割合（東葛飾市部）</t>
    <rPh sb="9" eb="10">
      <t>テン</t>
    </rPh>
    <rPh sb="19" eb="20">
      <t>ブ</t>
    </rPh>
    <phoneticPr fontId="2"/>
  </si>
  <si>
    <t>地域別大分類病類別点数の割合（海上市部）</t>
    <rPh sb="9" eb="10">
      <t>テン</t>
    </rPh>
    <rPh sb="18" eb="19">
      <t>ブ</t>
    </rPh>
    <phoneticPr fontId="2"/>
  </si>
  <si>
    <t>地域別大分類病類別点数の割合（匝瑳市部）</t>
    <rPh sb="9" eb="10">
      <t>テン</t>
    </rPh>
    <rPh sb="18" eb="19">
      <t>ブ</t>
    </rPh>
    <phoneticPr fontId="2"/>
  </si>
  <si>
    <t>ⅩⅦ　先天奇形、変形及び染色体異常</t>
    <rPh sb="3" eb="5">
      <t>センテン</t>
    </rPh>
    <rPh sb="5" eb="7">
      <t>キケイ</t>
    </rPh>
    <rPh sb="8" eb="10">
      <t>ヘンケイ</t>
    </rPh>
    <rPh sb="10" eb="11">
      <t>オヨ</t>
    </rPh>
    <rPh sb="12" eb="15">
      <t>センショクタイ</t>
    </rPh>
    <rPh sb="15" eb="17">
      <t>イジョウ</t>
    </rPh>
    <phoneticPr fontId="2"/>
  </si>
  <si>
    <t>ⅩⅧ　症状、徴候及び異常臨床所見・異常検査
　　　　所見で他に分類されないもの</t>
    <rPh sb="3" eb="5">
      <t>ショウジョウ</t>
    </rPh>
    <rPh sb="6" eb="8">
      <t>チョウコウ</t>
    </rPh>
    <rPh sb="8" eb="9">
      <t>オヨ</t>
    </rPh>
    <rPh sb="10" eb="12">
      <t>イジョウ</t>
    </rPh>
    <rPh sb="12" eb="14">
      <t>リンショウ</t>
    </rPh>
    <rPh sb="14" eb="16">
      <t>ショケン</t>
    </rPh>
    <rPh sb="17" eb="19">
      <t>イジョウ</t>
    </rPh>
    <rPh sb="19" eb="21">
      <t>ケンサ</t>
    </rPh>
    <rPh sb="26" eb="28">
      <t>ショケン</t>
    </rPh>
    <rPh sb="29" eb="30">
      <t>タ</t>
    </rPh>
    <rPh sb="31" eb="33">
      <t>ブンルイ</t>
    </rPh>
    <phoneticPr fontId="2"/>
  </si>
  <si>
    <t>ⅩⅨ　損傷、中毒及びその他の外因の影響</t>
    <rPh sb="3" eb="5">
      <t>ソンショウ</t>
    </rPh>
    <rPh sb="6" eb="8">
      <t>チュウドク</t>
    </rPh>
    <rPh sb="8" eb="9">
      <t>オヨ</t>
    </rPh>
    <rPh sb="12" eb="13">
      <t>タ</t>
    </rPh>
    <rPh sb="14" eb="16">
      <t>ガイイン</t>
    </rPh>
    <rPh sb="17" eb="19">
      <t>エイキョウ</t>
    </rPh>
    <phoneticPr fontId="2"/>
  </si>
  <si>
    <t>1101,1102,1103　歯及び歯の支持組織の障害</t>
    <rPh sb="15" eb="16">
      <t>ハ</t>
    </rPh>
    <rPh sb="16" eb="17">
      <t>オヨ</t>
    </rPh>
    <rPh sb="18" eb="19">
      <t>ハ</t>
    </rPh>
    <rPh sb="20" eb="22">
      <t>シジ</t>
    </rPh>
    <rPh sb="22" eb="24">
      <t>ソシキ</t>
    </rPh>
    <rPh sb="25" eb="27">
      <t>ショウガイ</t>
    </rPh>
    <phoneticPr fontId="2"/>
  </si>
  <si>
    <t>表２　　大分類病類別件数･点数</t>
    <rPh sb="0" eb="1">
      <t>ヒョウ</t>
    </rPh>
    <rPh sb="4" eb="7">
      <t>ダイブンルイ</t>
    </rPh>
    <rPh sb="7" eb="8">
      <t>ビョウ</t>
    </rPh>
    <rPh sb="8" eb="10">
      <t>ルイベツ</t>
    </rPh>
    <rPh sb="10" eb="12">
      <t>ケンスウ</t>
    </rPh>
    <rPh sb="13" eb="15">
      <t>テンスウ</t>
    </rPh>
    <phoneticPr fontId="2"/>
  </si>
  <si>
    <t>分　　　類　　　病　　　類　　　別</t>
    <rPh sb="0" eb="1">
      <t>ブン</t>
    </rPh>
    <rPh sb="4" eb="5">
      <t>タグイ</t>
    </rPh>
    <rPh sb="8" eb="9">
      <t>ビョウ</t>
    </rPh>
    <rPh sb="12" eb="13">
      <t>タグイ</t>
    </rPh>
    <rPh sb="16" eb="17">
      <t>ベツ</t>
    </rPh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</si>
  <si>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</si>
  <si>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</si>
  <si>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</si>
  <si>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</si>
  <si>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Ⅴ</t>
    <phoneticPr fontId="2"/>
  </si>
  <si>
    <t>Ⅵ</t>
    <phoneticPr fontId="2"/>
  </si>
  <si>
    <t>Ⅶ</t>
    <phoneticPr fontId="2"/>
  </si>
  <si>
    <t>Ⅷ</t>
    <phoneticPr fontId="2"/>
  </si>
  <si>
    <t>Ⅸ</t>
    <phoneticPr fontId="2"/>
  </si>
  <si>
    <t>Ⅹ</t>
    <phoneticPr fontId="2"/>
  </si>
  <si>
    <t>計</t>
    <rPh sb="0" eb="1">
      <t>ケイ</t>
    </rPh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</si>
  <si>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</si>
  <si>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</si>
  <si>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</si>
  <si>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</si>
  <si>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Ⅴ</t>
    <phoneticPr fontId="2"/>
  </si>
  <si>
    <t>Ⅵ</t>
    <phoneticPr fontId="2"/>
  </si>
  <si>
    <t>Ⅶ</t>
    <phoneticPr fontId="2"/>
  </si>
  <si>
    <t>Ⅷ</t>
    <phoneticPr fontId="2"/>
  </si>
  <si>
    <t>Ⅸ</t>
    <phoneticPr fontId="2"/>
  </si>
  <si>
    <t>感染症及び寄生虫症</t>
    <rPh sb="0" eb="3">
      <t>カンセンショウ</t>
    </rPh>
    <rPh sb="3" eb="4">
      <t>オヨ</t>
    </rPh>
    <rPh sb="5" eb="8">
      <t>キセイチュウ</t>
    </rPh>
    <rPh sb="8" eb="9">
      <t>ショウ</t>
    </rPh>
    <phoneticPr fontId="2"/>
  </si>
  <si>
    <t>新生物</t>
    <rPh sb="0" eb="3">
      <t>シンセイブツ</t>
    </rPh>
    <phoneticPr fontId="2"/>
  </si>
  <si>
    <t>血液及び造血器の疾患並びに免疫機構の障害</t>
    <rPh sb="0" eb="2">
      <t>ケツエキ</t>
    </rPh>
    <rPh sb="2" eb="3">
      <t>オヨ</t>
    </rPh>
    <rPh sb="4" eb="6">
      <t>ゾウケツ</t>
    </rPh>
    <rPh sb="6" eb="7">
      <t>キ</t>
    </rPh>
    <rPh sb="8" eb="10">
      <t>シッカン</t>
    </rPh>
    <rPh sb="10" eb="11">
      <t>ナラ</t>
    </rPh>
    <rPh sb="13" eb="15">
      <t>メンエキ</t>
    </rPh>
    <rPh sb="15" eb="17">
      <t>キコウ</t>
    </rPh>
    <rPh sb="18" eb="20">
      <t>ショウガイ</t>
    </rPh>
    <phoneticPr fontId="2"/>
  </si>
  <si>
    <t>内分泌・栄養及び代謝疾患</t>
    <rPh sb="0" eb="3">
      <t>ナイブンピツ</t>
    </rPh>
    <rPh sb="4" eb="6">
      <t>エイヨウ</t>
    </rPh>
    <rPh sb="6" eb="7">
      <t>オヨ</t>
    </rPh>
    <rPh sb="8" eb="10">
      <t>タイシャ</t>
    </rPh>
    <rPh sb="10" eb="12">
      <t>シッカン</t>
    </rPh>
    <phoneticPr fontId="2"/>
  </si>
  <si>
    <t>精神及び行動の障害</t>
    <rPh sb="0" eb="2">
      <t>セイシン</t>
    </rPh>
    <rPh sb="2" eb="3">
      <t>オヨ</t>
    </rPh>
    <rPh sb="4" eb="6">
      <t>コウドウ</t>
    </rPh>
    <rPh sb="7" eb="9">
      <t>ショウガイ</t>
    </rPh>
    <phoneticPr fontId="2"/>
  </si>
  <si>
    <t>神経系の疾患</t>
    <rPh sb="0" eb="3">
      <t>シンケイケイ</t>
    </rPh>
    <rPh sb="4" eb="6">
      <t>シッカン</t>
    </rPh>
    <phoneticPr fontId="2"/>
  </si>
  <si>
    <t>眼及び付属器の疾患</t>
    <rPh sb="0" eb="1">
      <t>メ</t>
    </rPh>
    <rPh sb="1" eb="2">
      <t>オヨ</t>
    </rPh>
    <rPh sb="3" eb="6">
      <t>フゾクキ</t>
    </rPh>
    <rPh sb="7" eb="9">
      <t>シッカン</t>
    </rPh>
    <phoneticPr fontId="2"/>
  </si>
  <si>
    <t>耳及び乳様突起の疾患</t>
    <rPh sb="0" eb="1">
      <t>ミミ</t>
    </rPh>
    <rPh sb="1" eb="2">
      <t>オヨ</t>
    </rPh>
    <rPh sb="3" eb="4">
      <t>チチ</t>
    </rPh>
    <rPh sb="4" eb="5">
      <t>サマ</t>
    </rPh>
    <rPh sb="5" eb="7">
      <t>トッキ</t>
    </rPh>
    <rPh sb="8" eb="10">
      <t>シッカン</t>
    </rPh>
    <phoneticPr fontId="2"/>
  </si>
  <si>
    <t>循環器系の疾患</t>
    <rPh sb="0" eb="3">
      <t>ジュンカンキ</t>
    </rPh>
    <rPh sb="3" eb="4">
      <t>ケイ</t>
    </rPh>
    <rPh sb="5" eb="7">
      <t>シッカン</t>
    </rPh>
    <phoneticPr fontId="2"/>
  </si>
  <si>
    <t>呼吸器系の疾患</t>
    <rPh sb="0" eb="3">
      <t>コキュウキ</t>
    </rPh>
    <rPh sb="3" eb="4">
      <t>ケイ</t>
    </rPh>
    <rPh sb="5" eb="7">
      <t>シッカン</t>
    </rPh>
    <phoneticPr fontId="2"/>
  </si>
  <si>
    <t>消化器系の疾患</t>
    <rPh sb="0" eb="3">
      <t>ショウカキ</t>
    </rPh>
    <rPh sb="3" eb="4">
      <t>ケイ</t>
    </rPh>
    <rPh sb="5" eb="7">
      <t>シッカン</t>
    </rPh>
    <phoneticPr fontId="2"/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</si>
  <si>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2"/>
  </si>
  <si>
    <t>筋骨格系及び結合組織の疾患</t>
    <rPh sb="0" eb="1">
      <t>キン</t>
    </rPh>
    <rPh sb="1" eb="3">
      <t>コッカク</t>
    </rPh>
    <rPh sb="3" eb="4">
      <t>ケイ</t>
    </rPh>
    <rPh sb="4" eb="5">
      <t>オヨ</t>
    </rPh>
    <rPh sb="6" eb="8">
      <t>ケツゴウ</t>
    </rPh>
    <rPh sb="8" eb="10">
      <t>ソシキ</t>
    </rPh>
    <rPh sb="11" eb="13">
      <t>シッカン</t>
    </rPh>
    <phoneticPr fontId="2"/>
  </si>
  <si>
    <t>尿路性器系の疾患</t>
    <rPh sb="0" eb="2">
      <t>ニョウロ</t>
    </rPh>
    <rPh sb="2" eb="4">
      <t>セイキ</t>
    </rPh>
    <rPh sb="4" eb="5">
      <t>ケイ</t>
    </rPh>
    <rPh sb="6" eb="8">
      <t>シッカン</t>
    </rPh>
    <phoneticPr fontId="2"/>
  </si>
  <si>
    <t>妊娠・分娩及び産じょく</t>
    <rPh sb="0" eb="2">
      <t>ニンシン</t>
    </rPh>
    <rPh sb="3" eb="5">
      <t>ブンベン</t>
    </rPh>
    <rPh sb="5" eb="6">
      <t>オヨ</t>
    </rPh>
    <rPh sb="7" eb="8">
      <t>サン</t>
    </rPh>
    <phoneticPr fontId="2"/>
  </si>
  <si>
    <t>周産期に発生した病態</t>
    <rPh sb="0" eb="1">
      <t>シュウ</t>
    </rPh>
    <rPh sb="1" eb="2">
      <t>サン</t>
    </rPh>
    <rPh sb="2" eb="3">
      <t>キ</t>
    </rPh>
    <rPh sb="4" eb="6">
      <t>ハッセイ</t>
    </rPh>
    <rPh sb="8" eb="10">
      <t>ビョウタイ</t>
    </rPh>
    <phoneticPr fontId="2"/>
  </si>
  <si>
    <t>先天奇形・変形及び染色体異常</t>
    <rPh sb="0" eb="2">
      <t>センテン</t>
    </rPh>
    <rPh sb="2" eb="4">
      <t>キケイ</t>
    </rPh>
    <rPh sb="5" eb="7">
      <t>ヘンケイ</t>
    </rPh>
    <rPh sb="7" eb="8">
      <t>オヨ</t>
    </rPh>
    <rPh sb="9" eb="12">
      <t>センショクタイ</t>
    </rPh>
    <rPh sb="12" eb="14">
      <t>イジョウ</t>
    </rPh>
    <phoneticPr fontId="2"/>
  </si>
  <si>
    <t>東葛飾市部</t>
    <rPh sb="0" eb="1">
      <t>ヒガシ</t>
    </rPh>
    <rPh sb="1" eb="3">
      <t>カツシカ</t>
    </rPh>
    <rPh sb="3" eb="5">
      <t>イチベ</t>
    </rPh>
    <phoneticPr fontId="2"/>
  </si>
  <si>
    <t>海上市部</t>
    <rPh sb="0" eb="2">
      <t>カイジョウ</t>
    </rPh>
    <rPh sb="2" eb="4">
      <t>シブ</t>
    </rPh>
    <phoneticPr fontId="2"/>
  </si>
  <si>
    <t>匝瑳市部</t>
    <rPh sb="0" eb="2">
      <t>ソウサ</t>
    </rPh>
    <rPh sb="2" eb="4">
      <t>シブ</t>
    </rPh>
    <phoneticPr fontId="2"/>
  </si>
  <si>
    <t>腎尿路生殖器</t>
    <rPh sb="0" eb="1">
      <t>ジン</t>
    </rPh>
    <rPh sb="1" eb="3">
      <t>ニョウロ</t>
    </rPh>
    <rPh sb="3" eb="5">
      <t>セイショク</t>
    </rPh>
    <rPh sb="5" eb="6">
      <t>キ</t>
    </rPh>
    <phoneticPr fontId="2"/>
  </si>
  <si>
    <t>ⅩⅣ　腎尿路生殖器系
　　　　の疾患</t>
    <rPh sb="3" eb="4">
      <t>ジン</t>
    </rPh>
    <rPh sb="4" eb="6">
      <t>ニョウロ</t>
    </rPh>
    <rPh sb="6" eb="9">
      <t>セイショクキ</t>
    </rPh>
    <rPh sb="9" eb="10">
      <t>ケイ</t>
    </rPh>
    <rPh sb="16" eb="18">
      <t>シッカン</t>
    </rPh>
    <phoneticPr fontId="2"/>
  </si>
  <si>
    <t>ⅩⅩⅡ 特殊目的用
　　　　  コード
        〔ＳＡＲＳ含む〕</t>
    <rPh sb="4" eb="6">
      <t>トクシュ</t>
    </rPh>
    <rPh sb="6" eb="8">
      <t>モクテキ</t>
    </rPh>
    <rPh sb="8" eb="9">
      <t>ヨウ</t>
    </rPh>
    <rPh sb="33" eb="34">
      <t>フク</t>
    </rPh>
    <phoneticPr fontId="2"/>
  </si>
  <si>
    <t>ⅩⅣ　腎尿路生殖器系
        の疾患</t>
    <rPh sb="3" eb="4">
      <t>ジン</t>
    </rPh>
    <rPh sb="4" eb="6">
      <t>ニョウロ</t>
    </rPh>
    <rPh sb="6" eb="9">
      <t>セイショクキ</t>
    </rPh>
    <rPh sb="9" eb="10">
      <t>ケイ</t>
    </rPh>
    <rPh sb="20" eb="22">
      <t>シッカン</t>
    </rPh>
    <phoneticPr fontId="2"/>
  </si>
  <si>
    <t>ⅩⅩⅡ  特殊目的用
           コード
          〔ＳＡＲＳ含む〕</t>
    <rPh sb="5" eb="7">
      <t>トクシュ</t>
    </rPh>
    <rPh sb="7" eb="9">
      <t>モクテキ</t>
    </rPh>
    <rPh sb="9" eb="10">
      <t>ヨウ</t>
    </rPh>
    <rPh sb="41" eb="42">
      <t>フク</t>
    </rPh>
    <phoneticPr fontId="2"/>
  </si>
  <si>
    <t>ⅩⅩⅡ  特殊目的用
           コード
           〔ＳＡＲＳ含む〕</t>
    <rPh sb="5" eb="7">
      <t>トクシュ</t>
    </rPh>
    <rPh sb="7" eb="9">
      <t>モクテキ</t>
    </rPh>
    <rPh sb="9" eb="10">
      <t>ヨウ</t>
    </rPh>
    <rPh sb="42" eb="43">
      <t>フク</t>
    </rPh>
    <phoneticPr fontId="2"/>
  </si>
  <si>
    <t>損傷・中毒及びその他の外因の影響</t>
    <rPh sb="0" eb="2">
      <t>ソンショウ</t>
    </rPh>
    <rPh sb="3" eb="5">
      <t>チュウドク</t>
    </rPh>
    <rPh sb="5" eb="6">
      <t>オヨ</t>
    </rPh>
    <rPh sb="9" eb="10">
      <t>タ</t>
    </rPh>
    <rPh sb="11" eb="13">
      <t>ガイイン</t>
    </rPh>
    <rPh sb="14" eb="16">
      <t>エイキョウ</t>
    </rPh>
    <phoneticPr fontId="2"/>
  </si>
  <si>
    <t>件　　　数</t>
    <rPh sb="0" eb="1">
      <t>ケン</t>
    </rPh>
    <rPh sb="4" eb="5">
      <t>カズ</t>
    </rPh>
    <phoneticPr fontId="2"/>
  </si>
  <si>
    <t>総　計</t>
    <rPh sb="0" eb="1">
      <t>フサ</t>
    </rPh>
    <rPh sb="2" eb="3">
      <t>ケイ</t>
    </rPh>
    <phoneticPr fontId="2"/>
  </si>
  <si>
    <t>入　院</t>
    <rPh sb="0" eb="1">
      <t>イ</t>
    </rPh>
    <rPh sb="2" eb="3">
      <t>イン</t>
    </rPh>
    <phoneticPr fontId="2"/>
  </si>
  <si>
    <t>入院外</t>
    <rPh sb="0" eb="2">
      <t>ニュウイン</t>
    </rPh>
    <rPh sb="2" eb="3">
      <t>ガイ</t>
    </rPh>
    <phoneticPr fontId="2"/>
  </si>
  <si>
    <t>点　　　数</t>
    <rPh sb="0" eb="1">
      <t>テン</t>
    </rPh>
    <rPh sb="4" eb="5">
      <t>カズ</t>
    </rPh>
    <phoneticPr fontId="2"/>
  </si>
  <si>
    <t>表３　　地域別大分類病類別件数高位順（１～５位）</t>
    <rPh sb="0" eb="1">
      <t>ヒョウ</t>
    </rPh>
    <rPh sb="4" eb="6">
      <t>チイキ</t>
    </rPh>
    <rPh sb="6" eb="7">
      <t>ベツ</t>
    </rPh>
    <rPh sb="7" eb="8">
      <t>ダイ</t>
    </rPh>
    <rPh sb="8" eb="10">
      <t>ブンルイ</t>
    </rPh>
    <rPh sb="10" eb="11">
      <t>ビョウ</t>
    </rPh>
    <rPh sb="11" eb="13">
      <t>ルイベツ</t>
    </rPh>
    <rPh sb="13" eb="15">
      <t>ケンスウ</t>
    </rPh>
    <rPh sb="15" eb="17">
      <t>コウイ</t>
    </rPh>
    <rPh sb="17" eb="18">
      <t>ジュン</t>
    </rPh>
    <rPh sb="22" eb="23">
      <t>イ</t>
    </rPh>
    <phoneticPr fontId="2"/>
  </si>
  <si>
    <t>１　　　　　位</t>
    <rPh sb="6" eb="7">
      <t>イ</t>
    </rPh>
    <phoneticPr fontId="2"/>
  </si>
  <si>
    <t>２　　　　　位</t>
    <rPh sb="6" eb="7">
      <t>イ</t>
    </rPh>
    <phoneticPr fontId="2"/>
  </si>
  <si>
    <t>３　　　　　位</t>
    <rPh sb="6" eb="7">
      <t>イ</t>
    </rPh>
    <phoneticPr fontId="2"/>
  </si>
  <si>
    <t>４　　　　　位</t>
    <rPh sb="6" eb="7">
      <t>イ</t>
    </rPh>
    <phoneticPr fontId="2"/>
  </si>
  <si>
    <t>５　　　　　位</t>
    <rPh sb="6" eb="7">
      <t>イ</t>
    </rPh>
    <phoneticPr fontId="2"/>
  </si>
  <si>
    <t>県平均</t>
    <rPh sb="0" eb="1">
      <t>ケン</t>
    </rPh>
    <rPh sb="1" eb="3">
      <t>ヘイキン</t>
    </rPh>
    <phoneticPr fontId="2"/>
  </si>
  <si>
    <t>千葉市部</t>
    <rPh sb="0" eb="2">
      <t>チバ</t>
    </rPh>
    <rPh sb="2" eb="4">
      <t>シブ</t>
    </rPh>
    <phoneticPr fontId="2"/>
  </si>
  <si>
    <t>印旛郡市</t>
    <rPh sb="0" eb="2">
      <t>インバ</t>
    </rPh>
    <rPh sb="2" eb="4">
      <t>グンシ</t>
    </rPh>
    <phoneticPr fontId="2"/>
  </si>
  <si>
    <t>長生郡市</t>
    <rPh sb="0" eb="2">
      <t>チョウセイ</t>
    </rPh>
    <rPh sb="2" eb="4">
      <t>グンシ</t>
    </rPh>
    <phoneticPr fontId="2"/>
  </si>
  <si>
    <t>山武郡市</t>
    <rPh sb="0" eb="2">
      <t>サンブ</t>
    </rPh>
    <rPh sb="2" eb="4">
      <t>グンシ</t>
    </rPh>
    <phoneticPr fontId="2"/>
  </si>
  <si>
    <t>香取郡市</t>
    <rPh sb="0" eb="2">
      <t>カトリ</t>
    </rPh>
    <rPh sb="2" eb="4">
      <t>グンシ</t>
    </rPh>
    <phoneticPr fontId="2"/>
  </si>
  <si>
    <t>君津市部</t>
    <rPh sb="0" eb="2">
      <t>キミツ</t>
    </rPh>
    <rPh sb="2" eb="4">
      <t>シブ</t>
    </rPh>
    <phoneticPr fontId="2"/>
  </si>
  <si>
    <t>夷隅郡市</t>
    <rPh sb="0" eb="2">
      <t>イスミ</t>
    </rPh>
    <rPh sb="2" eb="4">
      <t>グンシ</t>
    </rPh>
    <phoneticPr fontId="2"/>
  </si>
  <si>
    <t>安房郡市</t>
    <rPh sb="0" eb="2">
      <t>アワ</t>
    </rPh>
    <rPh sb="2" eb="4">
      <t>グンシ</t>
    </rPh>
    <phoneticPr fontId="2"/>
  </si>
  <si>
    <t>表４　　地域別大分類病類別点数高位順（１～５位）</t>
    <rPh sb="0" eb="1">
      <t>ヒョウ</t>
    </rPh>
    <rPh sb="4" eb="6">
      <t>チイキ</t>
    </rPh>
    <rPh sb="6" eb="7">
      <t>ベツ</t>
    </rPh>
    <rPh sb="7" eb="8">
      <t>ダイ</t>
    </rPh>
    <rPh sb="8" eb="10">
      <t>ブンルイ</t>
    </rPh>
    <rPh sb="10" eb="11">
      <t>ビョウ</t>
    </rPh>
    <rPh sb="11" eb="13">
      <t>ルイベツ</t>
    </rPh>
    <rPh sb="13" eb="15">
      <t>テンスウ</t>
    </rPh>
    <rPh sb="15" eb="17">
      <t>コウイ</t>
    </rPh>
    <rPh sb="17" eb="18">
      <t>ジュン</t>
    </rPh>
    <rPh sb="22" eb="23">
      <t>イ</t>
    </rPh>
    <phoneticPr fontId="2"/>
  </si>
  <si>
    <t>表５（その１）　　市町村別受診率</t>
    <rPh sb="0" eb="1">
      <t>ヒョウ</t>
    </rPh>
    <rPh sb="9" eb="12">
      <t>シチョウソン</t>
    </rPh>
    <rPh sb="12" eb="13">
      <t>ベツ</t>
    </rPh>
    <rPh sb="13" eb="15">
      <t>ジュシン</t>
    </rPh>
    <rPh sb="15" eb="16">
      <t>リツ</t>
    </rPh>
    <phoneticPr fontId="2"/>
  </si>
  <si>
    <t>入　　　　　院</t>
    <rPh sb="0" eb="1">
      <t>イ</t>
    </rPh>
    <rPh sb="6" eb="7">
      <t>イン</t>
    </rPh>
    <phoneticPr fontId="2"/>
  </si>
  <si>
    <t>入　　院　　外</t>
    <rPh sb="0" eb="1">
      <t>イ</t>
    </rPh>
    <rPh sb="3" eb="4">
      <t>イン</t>
    </rPh>
    <rPh sb="6" eb="7">
      <t>ガイ</t>
    </rPh>
    <phoneticPr fontId="2"/>
  </si>
  <si>
    <t>総　　　　　計</t>
    <rPh sb="0" eb="1">
      <t>ソウ</t>
    </rPh>
    <rPh sb="6" eb="7">
      <t>ケイ</t>
    </rPh>
    <phoneticPr fontId="2"/>
  </si>
  <si>
    <t>ⅩⅩⅡ</t>
    <phoneticPr fontId="2"/>
  </si>
  <si>
    <t>コード</t>
    <phoneticPr fontId="2"/>
  </si>
  <si>
    <t>市町村別</t>
    <rPh sb="0" eb="3">
      <t>シチョウソン</t>
    </rPh>
    <rPh sb="3" eb="4">
      <t>ベツ</t>
    </rPh>
    <phoneticPr fontId="2"/>
  </si>
  <si>
    <t>件数（件）</t>
    <rPh sb="0" eb="2">
      <t>ケンスウ</t>
    </rPh>
    <rPh sb="3" eb="4">
      <t>ケン</t>
    </rPh>
    <phoneticPr fontId="2"/>
  </si>
  <si>
    <t>受診率（％）</t>
    <rPh sb="0" eb="2">
      <t>ジュシン</t>
    </rPh>
    <rPh sb="2" eb="3">
      <t>リツ</t>
    </rPh>
    <phoneticPr fontId="2"/>
  </si>
  <si>
    <t>県　　　計</t>
    <rPh sb="0" eb="1">
      <t>ケン</t>
    </rPh>
    <rPh sb="4" eb="5">
      <t>ケイ</t>
    </rPh>
    <phoneticPr fontId="2"/>
  </si>
  <si>
    <t>千葉市</t>
    <rPh sb="0" eb="2">
      <t>チバ</t>
    </rPh>
    <rPh sb="2" eb="3">
      <t>シ</t>
    </rPh>
    <phoneticPr fontId="2"/>
  </si>
  <si>
    <t>習志野市</t>
    <rPh sb="0" eb="4">
      <t>ナラシノシ</t>
    </rPh>
    <phoneticPr fontId="2"/>
  </si>
  <si>
    <t>市原市</t>
    <rPh sb="0" eb="3">
      <t>イチハラシ</t>
    </rPh>
    <phoneticPr fontId="2"/>
  </si>
  <si>
    <t>八千代市</t>
    <rPh sb="0" eb="4">
      <t>ヤチヨシ</t>
    </rPh>
    <phoneticPr fontId="2"/>
  </si>
  <si>
    <t>国保病類別疾病統計（県計・総件数）‥‥‥‥</t>
    <rPh sb="0" eb="2">
      <t>コクホ</t>
    </rPh>
    <rPh sb="2" eb="3">
      <t>ビョウ</t>
    </rPh>
    <rPh sb="3" eb="5">
      <t>ルイベツ</t>
    </rPh>
    <rPh sb="5" eb="7">
      <t>シッペイ</t>
    </rPh>
    <rPh sb="7" eb="9">
      <t>トウケイ</t>
    </rPh>
    <rPh sb="10" eb="11">
      <t>ケン</t>
    </rPh>
    <rPh sb="11" eb="12">
      <t>ケイ</t>
    </rPh>
    <rPh sb="13" eb="16">
      <t>ソウケンスウ</t>
    </rPh>
    <phoneticPr fontId="2"/>
  </si>
  <si>
    <t xml:space="preserve"> 　その他の腎尿路系の疾患</t>
    <rPh sb="6" eb="7">
      <t>ジン</t>
    </rPh>
    <phoneticPr fontId="2"/>
  </si>
  <si>
    <t>市川市</t>
    <rPh sb="0" eb="3">
      <t>イチカワシ</t>
    </rPh>
    <phoneticPr fontId="2"/>
  </si>
  <si>
    <t>船橋市</t>
    <rPh sb="0" eb="3">
      <t>フナバシシ</t>
    </rPh>
    <phoneticPr fontId="2"/>
  </si>
  <si>
    <t>松戸市</t>
    <rPh sb="0" eb="3">
      <t>マツドシ</t>
    </rPh>
    <phoneticPr fontId="2"/>
  </si>
  <si>
    <t>野田市</t>
    <rPh sb="0" eb="3">
      <t>ノダシ</t>
    </rPh>
    <phoneticPr fontId="2"/>
  </si>
  <si>
    <t>柏市</t>
    <rPh sb="0" eb="2">
      <t>カシワシ</t>
    </rPh>
    <phoneticPr fontId="2"/>
  </si>
  <si>
    <t>流山市</t>
    <rPh sb="0" eb="3">
      <t>ナガレヤマシ</t>
    </rPh>
    <phoneticPr fontId="2"/>
  </si>
  <si>
    <t>我孫子市</t>
    <rPh sb="0" eb="4">
      <t>アビコシ</t>
    </rPh>
    <phoneticPr fontId="2"/>
  </si>
  <si>
    <t>鎌ヶ谷市</t>
    <rPh sb="0" eb="4">
      <t>カマガヤシ</t>
    </rPh>
    <phoneticPr fontId="2"/>
  </si>
  <si>
    <t>浦安市</t>
    <rPh sb="0" eb="3">
      <t>ウラヤスシ</t>
    </rPh>
    <phoneticPr fontId="2"/>
  </si>
  <si>
    <t>関宿町</t>
    <rPh sb="0" eb="1">
      <t>セキ</t>
    </rPh>
    <rPh sb="1" eb="2">
      <t>ヤド</t>
    </rPh>
    <rPh sb="2" eb="3">
      <t>マチ</t>
    </rPh>
    <phoneticPr fontId="2"/>
  </si>
  <si>
    <t>沼南町</t>
    <rPh sb="0" eb="3">
      <t>ショウナンマチ</t>
    </rPh>
    <phoneticPr fontId="2"/>
  </si>
  <si>
    <t>成田市</t>
    <rPh sb="0" eb="3">
      <t>ナリタシ</t>
    </rPh>
    <phoneticPr fontId="2"/>
  </si>
  <si>
    <t>佐倉市</t>
    <rPh sb="0" eb="3">
      <t>サクラシ</t>
    </rPh>
    <phoneticPr fontId="2"/>
  </si>
  <si>
    <t>四街道市</t>
    <rPh sb="0" eb="4">
      <t>ヨツカイドウシ</t>
    </rPh>
    <phoneticPr fontId="2"/>
  </si>
  <si>
    <t>八街市</t>
    <rPh sb="0" eb="3">
      <t>ヤチマタシ</t>
    </rPh>
    <phoneticPr fontId="2"/>
  </si>
  <si>
    <t>酒々井町</t>
    <rPh sb="0" eb="4">
      <t>シスイマチ</t>
    </rPh>
    <phoneticPr fontId="2"/>
  </si>
  <si>
    <t>印旛村</t>
    <rPh sb="0" eb="3">
      <t>インバムラ</t>
    </rPh>
    <phoneticPr fontId="2"/>
  </si>
  <si>
    <t>印西市</t>
    <rPh sb="0" eb="3">
      <t>インザイシ</t>
    </rPh>
    <phoneticPr fontId="2"/>
  </si>
  <si>
    <t>本埜村</t>
    <rPh sb="0" eb="2">
      <t>モトノ</t>
    </rPh>
    <rPh sb="2" eb="3">
      <t>ムラ</t>
    </rPh>
    <phoneticPr fontId="2"/>
  </si>
  <si>
    <t>栄町</t>
    <rPh sb="0" eb="2">
      <t>サカエマチ</t>
    </rPh>
    <phoneticPr fontId="2"/>
  </si>
  <si>
    <t>茂原市</t>
    <rPh sb="0" eb="3">
      <t>モバラシ</t>
    </rPh>
    <phoneticPr fontId="2"/>
  </si>
  <si>
    <t>一宮町</t>
    <rPh sb="0" eb="3">
      <t>イックチョウ</t>
    </rPh>
    <phoneticPr fontId="2"/>
  </si>
  <si>
    <t>睦沢町</t>
    <rPh sb="0" eb="3">
      <t>ムツザワマチ</t>
    </rPh>
    <phoneticPr fontId="2"/>
  </si>
  <si>
    <t>長生村</t>
    <rPh sb="0" eb="2">
      <t>チョウセイ</t>
    </rPh>
    <rPh sb="2" eb="3">
      <t>ムラ</t>
    </rPh>
    <phoneticPr fontId="2"/>
  </si>
  <si>
    <t>白子町</t>
    <rPh sb="0" eb="3">
      <t>シラコマチ</t>
    </rPh>
    <phoneticPr fontId="2"/>
  </si>
  <si>
    <t>長柄町</t>
    <rPh sb="0" eb="3">
      <t>ナガラマチ</t>
    </rPh>
    <phoneticPr fontId="2"/>
  </si>
  <si>
    <t>長南町</t>
    <rPh sb="0" eb="2">
      <t>チョウナン</t>
    </rPh>
    <rPh sb="2" eb="3">
      <t>マチ</t>
    </rPh>
    <phoneticPr fontId="2"/>
  </si>
  <si>
    <t>東金市</t>
    <rPh sb="0" eb="3">
      <t>トウガネシ</t>
    </rPh>
    <phoneticPr fontId="2"/>
  </si>
  <si>
    <t>九十九里町</t>
    <rPh sb="0" eb="5">
      <t>クジュウクリマチ</t>
    </rPh>
    <phoneticPr fontId="2"/>
  </si>
  <si>
    <t>成東町</t>
    <rPh sb="0" eb="3">
      <t>ナルトウマチ</t>
    </rPh>
    <phoneticPr fontId="2"/>
  </si>
  <si>
    <t>山武町</t>
    <rPh sb="0" eb="3">
      <t>サンブマチ</t>
    </rPh>
    <phoneticPr fontId="2"/>
  </si>
  <si>
    <t>蓮沼村</t>
    <rPh sb="0" eb="3">
      <t>ハスヌマムラ</t>
    </rPh>
    <phoneticPr fontId="2"/>
  </si>
  <si>
    <t>松尾町</t>
    <rPh sb="0" eb="3">
      <t>マツオマチ</t>
    </rPh>
    <phoneticPr fontId="2"/>
  </si>
  <si>
    <t>横芝町</t>
    <rPh sb="0" eb="3">
      <t>ヨコシバマチ</t>
    </rPh>
    <phoneticPr fontId="2"/>
  </si>
  <si>
    <t>芝山町</t>
    <rPh sb="0" eb="3">
      <t>シバヤママチ</t>
    </rPh>
    <phoneticPr fontId="2"/>
  </si>
  <si>
    <t>表５（その２）　　市町村別受診率</t>
    <rPh sb="0" eb="1">
      <t>ヒョウ</t>
    </rPh>
    <rPh sb="9" eb="12">
      <t>シチョウソン</t>
    </rPh>
    <rPh sb="12" eb="13">
      <t>ベツ</t>
    </rPh>
    <rPh sb="13" eb="15">
      <t>ジュシン</t>
    </rPh>
    <rPh sb="15" eb="16">
      <t>リツ</t>
    </rPh>
    <phoneticPr fontId="2"/>
  </si>
  <si>
    <t>下総町</t>
    <rPh sb="0" eb="3">
      <t>シモフサマチ</t>
    </rPh>
    <phoneticPr fontId="2"/>
  </si>
  <si>
    <t>神崎町</t>
    <rPh sb="0" eb="3">
      <t>コウザキマチ</t>
    </rPh>
    <phoneticPr fontId="2"/>
  </si>
  <si>
    <t>小見川町</t>
    <rPh sb="0" eb="4">
      <t>オミガワマチ</t>
    </rPh>
    <phoneticPr fontId="2"/>
  </si>
  <si>
    <t>山田町</t>
    <rPh sb="0" eb="3">
      <t>ヤマダマチ</t>
    </rPh>
    <phoneticPr fontId="2"/>
  </si>
  <si>
    <t>栗源町</t>
    <rPh sb="0" eb="3">
      <t>クリモトマチ</t>
    </rPh>
    <phoneticPr fontId="2"/>
  </si>
  <si>
    <t>多古町</t>
    <rPh sb="0" eb="3">
      <t>タコマチ</t>
    </rPh>
    <phoneticPr fontId="2"/>
  </si>
  <si>
    <t>干潟町</t>
    <rPh sb="0" eb="2">
      <t>ヒガタ</t>
    </rPh>
    <rPh sb="2" eb="3">
      <t>マチ</t>
    </rPh>
    <phoneticPr fontId="2"/>
  </si>
  <si>
    <t>東庄町</t>
    <rPh sb="0" eb="3">
      <t>トウノショウマチ</t>
    </rPh>
    <phoneticPr fontId="2"/>
  </si>
  <si>
    <t>銚子市</t>
    <rPh sb="0" eb="3">
      <t>チョウシシ</t>
    </rPh>
    <phoneticPr fontId="2"/>
  </si>
  <si>
    <t>旭市</t>
    <rPh sb="0" eb="1">
      <t>アサヒ</t>
    </rPh>
    <rPh sb="1" eb="2">
      <t>シ</t>
    </rPh>
    <phoneticPr fontId="2"/>
  </si>
  <si>
    <t>海上町</t>
    <rPh sb="0" eb="3">
      <t>ウナカミマチ</t>
    </rPh>
    <phoneticPr fontId="2"/>
  </si>
  <si>
    <t>飯岡町</t>
    <rPh sb="0" eb="1">
      <t>イイ</t>
    </rPh>
    <rPh sb="1" eb="3">
      <t>オカマチ</t>
    </rPh>
    <phoneticPr fontId="2"/>
  </si>
  <si>
    <t>光町</t>
    <rPh sb="0" eb="1">
      <t>ヒカリ</t>
    </rPh>
    <rPh sb="1" eb="2">
      <t>マチ</t>
    </rPh>
    <phoneticPr fontId="2"/>
  </si>
  <si>
    <t>野栄町</t>
    <rPh sb="0" eb="3">
      <t>ノサカマチ</t>
    </rPh>
    <phoneticPr fontId="2"/>
  </si>
  <si>
    <t>木更津市</t>
    <rPh sb="0" eb="4">
      <t>キサラヅシ</t>
    </rPh>
    <phoneticPr fontId="2"/>
  </si>
  <si>
    <t>君津市</t>
    <rPh sb="0" eb="3">
      <t>キミツシ</t>
    </rPh>
    <phoneticPr fontId="2"/>
  </si>
  <si>
    <t>富津市</t>
    <rPh sb="0" eb="3">
      <t>フッツシ</t>
    </rPh>
    <phoneticPr fontId="2"/>
  </si>
  <si>
    <t>袖ヶ浦市</t>
    <rPh sb="0" eb="4">
      <t>ソデガウラシ</t>
    </rPh>
    <phoneticPr fontId="2"/>
  </si>
  <si>
    <t>勝浦市</t>
    <rPh sb="0" eb="3">
      <t>カツウラシ</t>
    </rPh>
    <phoneticPr fontId="2"/>
  </si>
  <si>
    <t>大多喜町</t>
    <rPh sb="0" eb="4">
      <t>オオタキマチ</t>
    </rPh>
    <phoneticPr fontId="2"/>
  </si>
  <si>
    <t>岬町</t>
    <rPh sb="0" eb="2">
      <t>ミサキマチ</t>
    </rPh>
    <phoneticPr fontId="2"/>
  </si>
  <si>
    <t>夷隅町</t>
    <rPh sb="0" eb="3">
      <t>イスミマチ</t>
    </rPh>
    <phoneticPr fontId="2"/>
  </si>
  <si>
    <t>御宿町</t>
    <rPh sb="0" eb="3">
      <t>オンジュクマチ</t>
    </rPh>
    <phoneticPr fontId="2"/>
  </si>
  <si>
    <t>大原町</t>
    <rPh sb="0" eb="3">
      <t>オオハラマチ</t>
    </rPh>
    <phoneticPr fontId="2"/>
  </si>
  <si>
    <t>館山市</t>
    <rPh sb="0" eb="3">
      <t>タテヤマシ</t>
    </rPh>
    <phoneticPr fontId="2"/>
  </si>
  <si>
    <t>鴨川市</t>
    <rPh sb="0" eb="3">
      <t>カモガワシ</t>
    </rPh>
    <phoneticPr fontId="2"/>
  </si>
  <si>
    <t>富山町</t>
    <rPh sb="0" eb="3">
      <t>トミヤママチ</t>
    </rPh>
    <phoneticPr fontId="2"/>
  </si>
  <si>
    <t xml:space="preserve">　 血管性及び詳細不明の認知症 </t>
    <rPh sb="12" eb="14">
      <t>ニンチ</t>
    </rPh>
    <rPh sb="14" eb="15">
      <t>ショウ</t>
    </rPh>
    <phoneticPr fontId="2"/>
  </si>
  <si>
    <t xml:space="preserve"> 　統合失調症、統合失調症型 </t>
    <rPh sb="2" eb="4">
      <t>トウゴウ</t>
    </rPh>
    <rPh sb="4" eb="6">
      <t>シッチョウ</t>
    </rPh>
    <rPh sb="6" eb="7">
      <t>ショウ</t>
    </rPh>
    <rPh sb="8" eb="10">
      <t>トウゴウ</t>
    </rPh>
    <rPh sb="10" eb="12">
      <t>シッチョウ</t>
    </rPh>
    <rPh sb="12" eb="13">
      <t>ショウ</t>
    </rPh>
    <rPh sb="13" eb="14">
      <t>ガタ</t>
    </rPh>
    <phoneticPr fontId="2"/>
  </si>
  <si>
    <t xml:space="preserve"> 　障害及び妄想性障害 </t>
    <rPh sb="2" eb="4">
      <t>ショウガイ</t>
    </rPh>
    <rPh sb="4" eb="5">
      <t>オヨ</t>
    </rPh>
    <phoneticPr fontId="2"/>
  </si>
  <si>
    <t xml:space="preserve"> 　急性鼻咽頭炎［かぜ］&lt;感冒&gt;</t>
    <rPh sb="13" eb="15">
      <t>カンボウ</t>
    </rPh>
    <phoneticPr fontId="2"/>
  </si>
  <si>
    <t xml:space="preserve"> 　腰痛症及び坐骨神経痛</t>
    <rPh sb="3" eb="4">
      <t>ツウ</t>
    </rPh>
    <phoneticPr fontId="2"/>
  </si>
  <si>
    <t xml:space="preserve"> 　その他の脊柱障害</t>
    <rPh sb="7" eb="8">
      <t>ハシラ</t>
    </rPh>
    <phoneticPr fontId="2"/>
  </si>
  <si>
    <t xml:space="preserve"> 腎尿路生殖器系の疾患</t>
    <rPh sb="1" eb="2">
      <t>ジン</t>
    </rPh>
    <rPh sb="2" eb="4">
      <t>ニョウロ</t>
    </rPh>
    <rPh sb="4" eb="7">
      <t>セイショクキ</t>
    </rPh>
    <rPh sb="7" eb="8">
      <t>ケイ</t>
    </rPh>
    <rPh sb="9" eb="11">
      <t>シッカン</t>
    </rPh>
    <phoneticPr fontId="2"/>
  </si>
  <si>
    <t xml:space="preserve"> １４０４</t>
    <phoneticPr fontId="2"/>
  </si>
  <si>
    <t xml:space="preserve"> １４０３</t>
    <phoneticPr fontId="2"/>
  </si>
  <si>
    <t>　 尿路結石症</t>
    <rPh sb="2" eb="4">
      <t>ニョウロ</t>
    </rPh>
    <rPh sb="4" eb="6">
      <t>ケッセキ</t>
    </rPh>
    <rPh sb="6" eb="7">
      <t>ショウ</t>
    </rPh>
    <phoneticPr fontId="2"/>
  </si>
  <si>
    <t xml:space="preserve"> 　その他の男性生殖器の疾患</t>
    <rPh sb="8" eb="11">
      <t>セイショクキ</t>
    </rPh>
    <rPh sb="12" eb="14">
      <t>シッカン</t>
    </rPh>
    <phoneticPr fontId="2"/>
  </si>
  <si>
    <t xml:space="preserve"> 　妊娠高血圧症候群</t>
    <rPh sb="4" eb="7">
      <t>コウケツアツ</t>
    </rPh>
    <rPh sb="7" eb="10">
      <t>ショウコウグン</t>
    </rPh>
    <phoneticPr fontId="2"/>
  </si>
  <si>
    <t xml:space="preserve"> 　単胎自然分娩</t>
    <phoneticPr fontId="2"/>
  </si>
  <si>
    <t xml:space="preserve"> ⅩⅩⅡ </t>
    <phoneticPr fontId="2"/>
  </si>
  <si>
    <t>特殊目的用コード</t>
    <rPh sb="0" eb="2">
      <t>トクシュ</t>
    </rPh>
    <rPh sb="2" eb="4">
      <t>モクテキ</t>
    </rPh>
    <rPh sb="4" eb="5">
      <t>ヨウ</t>
    </rPh>
    <phoneticPr fontId="2"/>
  </si>
  <si>
    <t xml:space="preserve"> Ｕ00-Ｕ99</t>
    <phoneticPr fontId="2"/>
  </si>
  <si>
    <t xml:space="preserve"> ２２１０</t>
    <phoneticPr fontId="2"/>
  </si>
  <si>
    <t>　 重症急性呼吸器症候群</t>
    <rPh sb="2" eb="4">
      <t>ジュウショウ</t>
    </rPh>
    <rPh sb="4" eb="6">
      <t>キュウセイ</t>
    </rPh>
    <rPh sb="6" eb="9">
      <t>コキュウキ</t>
    </rPh>
    <rPh sb="9" eb="12">
      <t>ショウコウグン</t>
    </rPh>
    <phoneticPr fontId="2"/>
  </si>
  <si>
    <t>　〔ＳＡＲＳ〕</t>
    <phoneticPr fontId="2"/>
  </si>
  <si>
    <t xml:space="preserve"> Ｕ04</t>
    <phoneticPr fontId="2"/>
  </si>
  <si>
    <t xml:space="preserve"> ２２２０</t>
    <phoneticPr fontId="2"/>
  </si>
  <si>
    <t>　 その他の特殊目的用コード</t>
    <rPh sb="4" eb="5">
      <t>タ</t>
    </rPh>
    <rPh sb="6" eb="8">
      <t>トクシュ</t>
    </rPh>
    <rPh sb="8" eb="10">
      <t>モクテキ</t>
    </rPh>
    <rPh sb="10" eb="11">
      <t>ヨウ</t>
    </rPh>
    <phoneticPr fontId="2"/>
  </si>
  <si>
    <t>横芝光町</t>
    <rPh sb="0" eb="2">
      <t>ヨコシバ</t>
    </rPh>
    <rPh sb="2" eb="4">
      <t>ヒカリチョウ</t>
    </rPh>
    <phoneticPr fontId="2"/>
  </si>
  <si>
    <t>ⅩⅩⅡ</t>
    <phoneticPr fontId="2"/>
  </si>
  <si>
    <t>特殊目的用</t>
    <rPh sb="0" eb="2">
      <t>トクシュ</t>
    </rPh>
    <rPh sb="2" eb="4">
      <t>モクテキ</t>
    </rPh>
    <rPh sb="4" eb="5">
      <t>ヨウ</t>
    </rPh>
    <phoneticPr fontId="2"/>
  </si>
  <si>
    <t>コード</t>
    <phoneticPr fontId="2"/>
  </si>
  <si>
    <t>〔ＳＡＲＳ含む〕</t>
    <rPh sb="5" eb="6">
      <t>フク</t>
    </rPh>
    <phoneticPr fontId="2"/>
  </si>
  <si>
    <t>鋸南町</t>
    <rPh sb="0" eb="3">
      <t>キョナンマチ</t>
    </rPh>
    <phoneticPr fontId="2"/>
  </si>
  <si>
    <t>三芳村</t>
    <rPh sb="0" eb="3">
      <t>ミヨシムラ</t>
    </rPh>
    <phoneticPr fontId="2"/>
  </si>
  <si>
    <t>白浜町</t>
    <rPh sb="0" eb="3">
      <t>シラハママチ</t>
    </rPh>
    <phoneticPr fontId="2"/>
  </si>
  <si>
    <t>千倉町</t>
    <rPh sb="0" eb="3">
      <t>チクラマチ</t>
    </rPh>
    <phoneticPr fontId="2"/>
  </si>
  <si>
    <t>丸山町</t>
    <rPh sb="0" eb="3">
      <t>マルヤママチ</t>
    </rPh>
    <phoneticPr fontId="2"/>
  </si>
  <si>
    <t>和田町</t>
    <rPh sb="0" eb="3">
      <t>ワダマチ</t>
    </rPh>
    <phoneticPr fontId="2"/>
  </si>
  <si>
    <t>天津小湊町</t>
    <rPh sb="0" eb="5">
      <t>アマツコミナトマチ</t>
    </rPh>
    <phoneticPr fontId="2"/>
  </si>
  <si>
    <t>表６　　市町村別　　総件数（その１）</t>
    <rPh sb="0" eb="1">
      <t>ヒョウ</t>
    </rPh>
    <rPh sb="4" eb="7">
      <t>シチョウソン</t>
    </rPh>
    <rPh sb="7" eb="8">
      <t>ベツ</t>
    </rPh>
    <rPh sb="10" eb="13">
      <t>ソウケンスウ</t>
    </rPh>
    <phoneticPr fontId="2"/>
  </si>
  <si>
    <t>0102</t>
    <phoneticPr fontId="2"/>
  </si>
  <si>
    <t>0402</t>
    <phoneticPr fontId="2"/>
  </si>
  <si>
    <t>0901</t>
    <phoneticPr fontId="2"/>
  </si>
  <si>
    <t>0904,0905,</t>
    <phoneticPr fontId="2"/>
  </si>
  <si>
    <t>0906,0907,</t>
    <phoneticPr fontId="2"/>
  </si>
  <si>
    <t>感染症及び</t>
    <rPh sb="0" eb="3">
      <t>カンセンショウ</t>
    </rPh>
    <rPh sb="3" eb="4">
      <t>オヨ</t>
    </rPh>
    <phoneticPr fontId="2"/>
  </si>
  <si>
    <t>血液及び造血</t>
    <rPh sb="0" eb="2">
      <t>ケツエキ</t>
    </rPh>
    <rPh sb="2" eb="3">
      <t>オヨ</t>
    </rPh>
    <rPh sb="4" eb="6">
      <t>ゾウケツ</t>
    </rPh>
    <phoneticPr fontId="2"/>
  </si>
  <si>
    <t>内分泌、栄養</t>
    <rPh sb="0" eb="3">
      <t>ナイブンピツ</t>
    </rPh>
    <rPh sb="4" eb="6">
      <t>エイヨウ</t>
    </rPh>
    <phoneticPr fontId="2"/>
  </si>
  <si>
    <t>精神及び</t>
    <rPh sb="0" eb="2">
      <t>セイシン</t>
    </rPh>
    <rPh sb="2" eb="3">
      <t>オヨ</t>
    </rPh>
    <phoneticPr fontId="2"/>
  </si>
  <si>
    <t>眼及び</t>
    <rPh sb="0" eb="1">
      <t>メ</t>
    </rPh>
    <rPh sb="1" eb="2">
      <t>オヨ</t>
    </rPh>
    <phoneticPr fontId="2"/>
  </si>
  <si>
    <t>耳及び</t>
    <rPh sb="0" eb="1">
      <t>ミミ</t>
    </rPh>
    <rPh sb="1" eb="2">
      <t>オヨ</t>
    </rPh>
    <phoneticPr fontId="2"/>
  </si>
  <si>
    <t>循環器系の</t>
    <rPh sb="0" eb="3">
      <t>ジュンカンキ</t>
    </rPh>
    <rPh sb="3" eb="4">
      <t>ケイ</t>
    </rPh>
    <phoneticPr fontId="2"/>
  </si>
  <si>
    <t>0908</t>
    <phoneticPr fontId="2"/>
  </si>
  <si>
    <t>高血圧性疾患</t>
    <rPh sb="0" eb="3">
      <t>コウケツアツ</t>
    </rPh>
    <rPh sb="3" eb="4">
      <t>セイ</t>
    </rPh>
    <rPh sb="4" eb="6">
      <t>シッカン</t>
    </rPh>
    <phoneticPr fontId="2"/>
  </si>
  <si>
    <t>寄生虫症</t>
    <rPh sb="0" eb="3">
      <t>キセイチュウ</t>
    </rPh>
    <rPh sb="3" eb="4">
      <t>ショウ</t>
    </rPh>
    <phoneticPr fontId="2"/>
  </si>
  <si>
    <t>器の疾患並びに</t>
    <rPh sb="0" eb="1">
      <t>キ</t>
    </rPh>
    <rPh sb="2" eb="4">
      <t>シッカン</t>
    </rPh>
    <rPh sb="4" eb="5">
      <t>ナラ</t>
    </rPh>
    <phoneticPr fontId="2"/>
  </si>
  <si>
    <t>及び代謝疾患</t>
    <rPh sb="0" eb="1">
      <t>オヨ</t>
    </rPh>
    <rPh sb="2" eb="4">
      <t>タイシャ</t>
    </rPh>
    <rPh sb="4" eb="6">
      <t>シッカン</t>
    </rPh>
    <phoneticPr fontId="2"/>
  </si>
  <si>
    <t>行動の障害</t>
    <rPh sb="0" eb="2">
      <t>コウドウ</t>
    </rPh>
    <rPh sb="3" eb="5">
      <t>ショウガイ</t>
    </rPh>
    <phoneticPr fontId="2"/>
  </si>
  <si>
    <t>付属器の疾患</t>
    <rPh sb="0" eb="3">
      <t>フゾクキ</t>
    </rPh>
    <rPh sb="4" eb="6">
      <t>シッカン</t>
    </rPh>
    <phoneticPr fontId="2"/>
  </si>
  <si>
    <t>乳様突起の</t>
    <rPh sb="0" eb="1">
      <t>チチ</t>
    </rPh>
    <rPh sb="1" eb="2">
      <t>サマ</t>
    </rPh>
    <rPh sb="2" eb="4">
      <t>トッキ</t>
    </rPh>
    <phoneticPr fontId="2"/>
  </si>
  <si>
    <t>疾患</t>
    <rPh sb="0" eb="2">
      <t>シッカン</t>
    </rPh>
    <phoneticPr fontId="2"/>
  </si>
  <si>
    <t>脳血管疾患</t>
    <rPh sb="0" eb="3">
      <t>ノウケッカン</t>
    </rPh>
    <rPh sb="3" eb="5">
      <t>シッカン</t>
    </rPh>
    <phoneticPr fontId="2"/>
  </si>
  <si>
    <t>表６　　市町村別　　総件数（その２）</t>
    <rPh sb="0" eb="1">
      <t>ヒョウ</t>
    </rPh>
    <rPh sb="4" eb="7">
      <t>シチョウソン</t>
    </rPh>
    <rPh sb="7" eb="8">
      <t>ベツ</t>
    </rPh>
    <rPh sb="10" eb="13">
      <t>ソウケンスウ</t>
    </rPh>
    <phoneticPr fontId="2"/>
  </si>
  <si>
    <t>Ⅹ</t>
    <phoneticPr fontId="2"/>
  </si>
  <si>
    <t>ⅩⅠ</t>
    <phoneticPr fontId="2"/>
  </si>
  <si>
    <t>1104, 1105</t>
    <phoneticPr fontId="2"/>
  </si>
  <si>
    <t>ⅩⅡ</t>
    <phoneticPr fontId="2"/>
  </si>
  <si>
    <t>ⅩⅢ</t>
    <phoneticPr fontId="2"/>
  </si>
  <si>
    <t>ⅩⅣ</t>
    <phoneticPr fontId="2"/>
  </si>
  <si>
    <t>ⅩⅤ</t>
    <phoneticPr fontId="2"/>
  </si>
  <si>
    <t>ⅩⅥ</t>
    <phoneticPr fontId="2"/>
  </si>
  <si>
    <t>ⅩⅦ</t>
    <phoneticPr fontId="2"/>
  </si>
  <si>
    <t>ⅩⅧ</t>
    <phoneticPr fontId="2"/>
  </si>
  <si>
    <t>ⅩⅨ</t>
    <phoneticPr fontId="2"/>
  </si>
  <si>
    <t>1101, 1102,</t>
    <phoneticPr fontId="2"/>
  </si>
  <si>
    <t>症状、徴候</t>
    <rPh sb="0" eb="2">
      <t>ショウジョウ</t>
    </rPh>
    <rPh sb="3" eb="5">
      <t>チョウコウ</t>
    </rPh>
    <phoneticPr fontId="2"/>
  </si>
  <si>
    <t xml:space="preserve">  '1103</t>
    <phoneticPr fontId="2"/>
  </si>
  <si>
    <t>呼吸器系</t>
    <rPh sb="0" eb="3">
      <t>コキュウキ</t>
    </rPh>
    <rPh sb="3" eb="4">
      <t>ケイ</t>
    </rPh>
    <phoneticPr fontId="2"/>
  </si>
  <si>
    <t>消化器系</t>
    <rPh sb="0" eb="3">
      <t>ショウカキ</t>
    </rPh>
    <rPh sb="3" eb="4">
      <t>ケイ</t>
    </rPh>
    <phoneticPr fontId="2"/>
  </si>
  <si>
    <t>胃及び</t>
    <rPh sb="0" eb="1">
      <t>イ</t>
    </rPh>
    <rPh sb="1" eb="2">
      <t>オヨ</t>
    </rPh>
    <phoneticPr fontId="2"/>
  </si>
  <si>
    <t>皮膚及び皮下</t>
    <rPh sb="0" eb="2">
      <t>ヒフ</t>
    </rPh>
    <rPh sb="2" eb="3">
      <t>オヨ</t>
    </rPh>
    <rPh sb="4" eb="6">
      <t>ヒカ</t>
    </rPh>
    <phoneticPr fontId="2"/>
  </si>
  <si>
    <t>筋骨格系及び</t>
    <rPh sb="0" eb="1">
      <t>スジ</t>
    </rPh>
    <rPh sb="1" eb="3">
      <t>コッカク</t>
    </rPh>
    <rPh sb="3" eb="4">
      <t>ケイ</t>
    </rPh>
    <rPh sb="4" eb="5">
      <t>オヨ</t>
    </rPh>
    <phoneticPr fontId="2"/>
  </si>
  <si>
    <t>妊娠、分娩</t>
    <rPh sb="0" eb="2">
      <t>ニンシン</t>
    </rPh>
    <rPh sb="3" eb="5">
      <t>ブンベン</t>
    </rPh>
    <phoneticPr fontId="2"/>
  </si>
  <si>
    <t>周産期に</t>
    <rPh sb="0" eb="1">
      <t>シュウ</t>
    </rPh>
    <rPh sb="1" eb="2">
      <t>サン</t>
    </rPh>
    <rPh sb="2" eb="3">
      <t>キ</t>
    </rPh>
    <phoneticPr fontId="2"/>
  </si>
  <si>
    <t>先天奇形、</t>
    <rPh sb="0" eb="2">
      <t>センテン</t>
    </rPh>
    <rPh sb="2" eb="4">
      <t>キケイ</t>
    </rPh>
    <phoneticPr fontId="2"/>
  </si>
  <si>
    <t>及び異常臨床</t>
    <rPh sb="0" eb="1">
      <t>オヨ</t>
    </rPh>
    <rPh sb="2" eb="4">
      <t>イジョウ</t>
    </rPh>
    <rPh sb="4" eb="6">
      <t>リンショウ</t>
    </rPh>
    <phoneticPr fontId="2"/>
  </si>
  <si>
    <t>損傷、中毒</t>
    <rPh sb="0" eb="2">
      <t>ソンショウ</t>
    </rPh>
    <rPh sb="3" eb="5">
      <t>チュウドク</t>
    </rPh>
    <phoneticPr fontId="2"/>
  </si>
  <si>
    <t>歯及び歯の</t>
    <rPh sb="0" eb="1">
      <t>ハ</t>
    </rPh>
    <rPh sb="1" eb="2">
      <t>オヨ</t>
    </rPh>
    <rPh sb="3" eb="4">
      <t>ハ</t>
    </rPh>
    <phoneticPr fontId="2"/>
  </si>
  <si>
    <t>所見・異常</t>
    <rPh sb="0" eb="2">
      <t>ショケン</t>
    </rPh>
    <rPh sb="3" eb="5">
      <t>イジョウ</t>
    </rPh>
    <phoneticPr fontId="2"/>
  </si>
  <si>
    <t>の疾患</t>
    <rPh sb="1" eb="3">
      <t>シッカン</t>
    </rPh>
    <phoneticPr fontId="2"/>
  </si>
  <si>
    <t>十二指腸疾患</t>
    <rPh sb="0" eb="4">
      <t>ジュウニシチョウ</t>
    </rPh>
    <rPh sb="4" eb="6">
      <t>シッカン</t>
    </rPh>
    <phoneticPr fontId="2"/>
  </si>
  <si>
    <t>組織の疾患</t>
    <rPh sb="0" eb="2">
      <t>ソシキ</t>
    </rPh>
    <rPh sb="3" eb="5">
      <t>シッカン</t>
    </rPh>
    <phoneticPr fontId="2"/>
  </si>
  <si>
    <t>結合組織</t>
    <rPh sb="0" eb="2">
      <t>ケツゴウ</t>
    </rPh>
    <rPh sb="2" eb="4">
      <t>ソシキ</t>
    </rPh>
    <phoneticPr fontId="2"/>
  </si>
  <si>
    <t>及び産じょく</t>
    <rPh sb="0" eb="1">
      <t>オヨ</t>
    </rPh>
    <rPh sb="2" eb="3">
      <t>サン</t>
    </rPh>
    <phoneticPr fontId="2"/>
  </si>
  <si>
    <t>発生した病態</t>
    <rPh sb="0" eb="2">
      <t>ハッセイ</t>
    </rPh>
    <rPh sb="4" eb="6">
      <t>ビョウタイ</t>
    </rPh>
    <phoneticPr fontId="2"/>
  </si>
  <si>
    <t>変形及び</t>
    <rPh sb="0" eb="2">
      <t>ヘンケイ</t>
    </rPh>
    <rPh sb="2" eb="3">
      <t>オヨ</t>
    </rPh>
    <phoneticPr fontId="2"/>
  </si>
  <si>
    <t>検査所見で</t>
    <rPh sb="0" eb="2">
      <t>ケンサ</t>
    </rPh>
    <rPh sb="2" eb="4">
      <t>ショケン</t>
    </rPh>
    <phoneticPr fontId="2"/>
  </si>
  <si>
    <t>及びその他の</t>
    <rPh sb="0" eb="1">
      <t>オヨ</t>
    </rPh>
    <rPh sb="4" eb="5">
      <t>タ</t>
    </rPh>
    <phoneticPr fontId="2"/>
  </si>
  <si>
    <t>支持組織</t>
    <rPh sb="0" eb="2">
      <t>シジ</t>
    </rPh>
    <rPh sb="2" eb="4">
      <t>ソシキ</t>
    </rPh>
    <phoneticPr fontId="2"/>
  </si>
  <si>
    <t>他に分類され</t>
    <rPh sb="0" eb="1">
      <t>タ</t>
    </rPh>
    <rPh sb="2" eb="4">
      <t>ブンルイ</t>
    </rPh>
    <phoneticPr fontId="2"/>
  </si>
  <si>
    <t>染色体異常</t>
    <rPh sb="0" eb="3">
      <t>センショクタイ</t>
    </rPh>
    <rPh sb="3" eb="5">
      <t>イジョウ</t>
    </rPh>
    <phoneticPr fontId="2"/>
  </si>
  <si>
    <t>ないもの</t>
    <phoneticPr fontId="2"/>
  </si>
  <si>
    <t>外因の影響</t>
    <rPh sb="0" eb="2">
      <t>ガイイン</t>
    </rPh>
    <rPh sb="3" eb="5">
      <t>エイキョウ</t>
    </rPh>
    <phoneticPr fontId="2"/>
  </si>
  <si>
    <t>の障害</t>
    <rPh sb="1" eb="3">
      <t>ショウガイ</t>
    </rPh>
    <phoneticPr fontId="2"/>
  </si>
  <si>
    <t>表７　　市町村別　　入院件数（その１）</t>
    <rPh sb="0" eb="1">
      <t>ヒョウ</t>
    </rPh>
    <rPh sb="4" eb="7">
      <t>シチョウソン</t>
    </rPh>
    <rPh sb="7" eb="8">
      <t>ベツ</t>
    </rPh>
    <rPh sb="10" eb="12">
      <t>ニュウイン</t>
    </rPh>
    <rPh sb="12" eb="14">
      <t>ケンスウ</t>
    </rPh>
    <phoneticPr fontId="2"/>
  </si>
  <si>
    <t>表７　　市町村別　　入院件数（その２）</t>
    <rPh sb="0" eb="1">
      <t>ヒョウ</t>
    </rPh>
    <rPh sb="4" eb="7">
      <t>シチョウソン</t>
    </rPh>
    <rPh sb="7" eb="8">
      <t>ベツ</t>
    </rPh>
    <rPh sb="10" eb="12">
      <t>ニュウイン</t>
    </rPh>
    <rPh sb="12" eb="14">
      <t>ケンスウ</t>
    </rPh>
    <phoneticPr fontId="2"/>
  </si>
  <si>
    <t>表８　　市町村別　　入院外件数（その１）</t>
    <rPh sb="0" eb="1">
      <t>ヒョウ</t>
    </rPh>
    <rPh sb="4" eb="7">
      <t>シチョウソン</t>
    </rPh>
    <rPh sb="7" eb="8">
      <t>ベツ</t>
    </rPh>
    <rPh sb="10" eb="12">
      <t>ニュウイン</t>
    </rPh>
    <rPh sb="12" eb="13">
      <t>ソト</t>
    </rPh>
    <rPh sb="13" eb="15">
      <t>ケンスウ</t>
    </rPh>
    <phoneticPr fontId="2"/>
  </si>
  <si>
    <t>表８　　市町村別　　入院外件数（その２）</t>
    <rPh sb="0" eb="1">
      <t>ヒョウ</t>
    </rPh>
    <rPh sb="4" eb="7">
      <t>シチョウソン</t>
    </rPh>
    <rPh sb="7" eb="8">
      <t>ベツ</t>
    </rPh>
    <rPh sb="10" eb="12">
      <t>ニュウイン</t>
    </rPh>
    <rPh sb="12" eb="13">
      <t>ソト</t>
    </rPh>
    <rPh sb="13" eb="15">
      <t>ケンスウ</t>
    </rPh>
    <phoneticPr fontId="2"/>
  </si>
  <si>
    <t>表９　　市町村別　　総点数（その１）</t>
    <rPh sb="0" eb="1">
      <t>ヒョウ</t>
    </rPh>
    <rPh sb="4" eb="7">
      <t>シチョウソン</t>
    </rPh>
    <rPh sb="7" eb="8">
      <t>ベツ</t>
    </rPh>
    <rPh sb="10" eb="11">
      <t>ソウ</t>
    </rPh>
    <rPh sb="11" eb="13">
      <t>テンスウ</t>
    </rPh>
    <phoneticPr fontId="2"/>
  </si>
  <si>
    <t>表９　　市町村別　　総点数（その２）</t>
    <rPh sb="0" eb="1">
      <t>ヒョウ</t>
    </rPh>
    <rPh sb="4" eb="7">
      <t>シチョウソン</t>
    </rPh>
    <rPh sb="7" eb="8">
      <t>ベツ</t>
    </rPh>
    <rPh sb="10" eb="11">
      <t>ソウ</t>
    </rPh>
    <rPh sb="11" eb="13">
      <t>テンスウ</t>
    </rPh>
    <phoneticPr fontId="2"/>
  </si>
  <si>
    <t>表１０　　市町村別　　入院点数（その１）</t>
    <rPh sb="0" eb="1">
      <t>ヒョウ</t>
    </rPh>
    <rPh sb="5" eb="8">
      <t>シチョウソン</t>
    </rPh>
    <rPh sb="8" eb="9">
      <t>ベツ</t>
    </rPh>
    <rPh sb="11" eb="13">
      <t>ニュウイン</t>
    </rPh>
    <rPh sb="13" eb="15">
      <t>テンスウ</t>
    </rPh>
    <phoneticPr fontId="2"/>
  </si>
  <si>
    <t>表１０　　市町村別　　入院点数（その２）</t>
    <rPh sb="0" eb="1">
      <t>ヒョウ</t>
    </rPh>
    <rPh sb="5" eb="8">
      <t>シチョウソン</t>
    </rPh>
    <rPh sb="8" eb="9">
      <t>ベツ</t>
    </rPh>
    <rPh sb="11" eb="13">
      <t>ニュウイン</t>
    </rPh>
    <rPh sb="13" eb="15">
      <t>テンスウ</t>
    </rPh>
    <phoneticPr fontId="2"/>
  </si>
  <si>
    <t>表１１　　市町村別　　入院外点数（その１）</t>
    <rPh sb="0" eb="1">
      <t>ヒョウ</t>
    </rPh>
    <rPh sb="5" eb="8">
      <t>シチョウソン</t>
    </rPh>
    <rPh sb="8" eb="9">
      <t>ベツ</t>
    </rPh>
    <rPh sb="11" eb="13">
      <t>ニュウイン</t>
    </rPh>
    <rPh sb="13" eb="14">
      <t>ソト</t>
    </rPh>
    <rPh sb="14" eb="16">
      <t>テンスウ</t>
    </rPh>
    <phoneticPr fontId="2"/>
  </si>
  <si>
    <t>表１１　　市町村別　　入院外点数（その２）</t>
    <rPh sb="0" eb="1">
      <t>ヒョウ</t>
    </rPh>
    <rPh sb="5" eb="8">
      <t>シチョウソン</t>
    </rPh>
    <rPh sb="8" eb="9">
      <t>ベツ</t>
    </rPh>
    <rPh sb="11" eb="13">
      <t>ニュウイン</t>
    </rPh>
    <rPh sb="13" eb="14">
      <t>ソト</t>
    </rPh>
    <rPh sb="14" eb="16">
      <t>テンスウ</t>
    </rPh>
    <phoneticPr fontId="2"/>
  </si>
  <si>
    <t>Ⅲ　血液及び造血器の
　　 疾患並びに
 　　免疫機構の障害</t>
    <rPh sb="2" eb="4">
      <t>ケツエキ</t>
    </rPh>
    <rPh sb="4" eb="5">
      <t>オヨ</t>
    </rPh>
    <rPh sb="6" eb="8">
      <t>ゾウケツ</t>
    </rPh>
    <rPh sb="8" eb="9">
      <t>キ</t>
    </rPh>
    <rPh sb="14" eb="16">
      <t>シッカン</t>
    </rPh>
    <rPh sb="16" eb="17">
      <t>ナラ</t>
    </rPh>
    <rPh sb="23" eb="25">
      <t>メンエキ</t>
    </rPh>
    <rPh sb="25" eb="27">
      <t>キコウ</t>
    </rPh>
    <rPh sb="28" eb="30">
      <t>ショウガイ</t>
    </rPh>
    <phoneticPr fontId="2"/>
  </si>
  <si>
    <t>Ⅶ　眼及び付属器の疾患</t>
    <rPh sb="2" eb="3">
      <t>メ</t>
    </rPh>
    <rPh sb="3" eb="4">
      <t>オヨ</t>
    </rPh>
    <rPh sb="5" eb="7">
      <t>フゾク</t>
    </rPh>
    <rPh sb="7" eb="8">
      <t>キ</t>
    </rPh>
    <rPh sb="9" eb="11">
      <t>シッカン</t>
    </rPh>
    <phoneticPr fontId="2"/>
  </si>
  <si>
    <t>百分比</t>
    <rPh sb="0" eb="3">
      <t>ヒャクブンヒ</t>
    </rPh>
    <phoneticPr fontId="2"/>
  </si>
  <si>
    <t>Ⅷ　耳及び
　　 乳様突起の疾患</t>
    <rPh sb="2" eb="3">
      <t>ミミ</t>
    </rPh>
    <rPh sb="3" eb="4">
      <t>オヨ</t>
    </rPh>
    <rPh sb="9" eb="10">
      <t>チチ</t>
    </rPh>
    <rPh sb="10" eb="11">
      <t>サマ</t>
    </rPh>
    <rPh sb="11" eb="13">
      <t>トッキ</t>
    </rPh>
    <rPh sb="14" eb="16">
      <t>シッカン</t>
    </rPh>
    <phoneticPr fontId="2"/>
  </si>
  <si>
    <t>( 0901 高血圧性疾患 )</t>
    <rPh sb="7" eb="11">
      <t>コウケツアツセイ</t>
    </rPh>
    <rPh sb="11" eb="13">
      <t>シッカン</t>
    </rPh>
    <phoneticPr fontId="2"/>
  </si>
  <si>
    <t>( 0904,0905,0906,0907,
　0908 脳血管疾患 )</t>
    <rPh sb="29" eb="30">
      <t>ノウ</t>
    </rPh>
    <rPh sb="30" eb="32">
      <t>ケッカン</t>
    </rPh>
    <rPh sb="32" eb="34">
      <t>シッカン</t>
    </rPh>
    <phoneticPr fontId="2"/>
  </si>
  <si>
    <t>ⅩⅡ　皮膚及び
　　　　皮下組織の疾患</t>
    <rPh sb="3" eb="5">
      <t>ヒフ</t>
    </rPh>
    <rPh sb="5" eb="6">
      <t>オヨ</t>
    </rPh>
    <rPh sb="12" eb="14">
      <t>ヒカ</t>
    </rPh>
    <rPh sb="14" eb="16">
      <t>ソシキ</t>
    </rPh>
    <rPh sb="17" eb="19">
      <t>シッカン</t>
    </rPh>
    <phoneticPr fontId="2"/>
  </si>
  <si>
    <t>ⅩⅢ　筋骨格系及び
　　　　結合組織の疾患</t>
    <rPh sb="3" eb="4">
      <t>キン</t>
    </rPh>
    <rPh sb="4" eb="6">
      <t>コッカク</t>
    </rPh>
    <rPh sb="6" eb="7">
      <t>ケイ</t>
    </rPh>
    <rPh sb="7" eb="8">
      <t>オヨ</t>
    </rPh>
    <rPh sb="14" eb="16">
      <t>ケツゴウ</t>
    </rPh>
    <rPh sb="16" eb="18">
      <t>ソシキ</t>
    </rPh>
    <rPh sb="19" eb="21">
      <t>シッカン</t>
    </rPh>
    <phoneticPr fontId="2"/>
  </si>
  <si>
    <t>ⅩⅤ　妊娠、分娩
　　　　及び産じょく</t>
    <rPh sb="3" eb="5">
      <t>ニンシン</t>
    </rPh>
    <rPh sb="6" eb="8">
      <t>ブンベン</t>
    </rPh>
    <rPh sb="13" eb="14">
      <t>オヨ</t>
    </rPh>
    <rPh sb="15" eb="16">
      <t>サン</t>
    </rPh>
    <phoneticPr fontId="2"/>
  </si>
  <si>
    <t>調 査 の 概 要</t>
    <rPh sb="0" eb="1">
      <t>チョウ</t>
    </rPh>
    <rPh sb="2" eb="3">
      <t>サ</t>
    </rPh>
    <rPh sb="6" eb="7">
      <t>オオムネ</t>
    </rPh>
    <rPh sb="8" eb="9">
      <t>ヨウ</t>
    </rPh>
    <phoneticPr fontId="2"/>
  </si>
  <si>
    <t>　　この調査は、国民健康保険の被保険者に係る医療給付（退職被保険者等に係る医療給付を含む。）の実態を明らかにし、</t>
    <rPh sb="4" eb="6">
      <t>チョウサ</t>
    </rPh>
    <rPh sb="8" eb="10">
      <t>コクミン</t>
    </rPh>
    <rPh sb="10" eb="12">
      <t>ケンコウ</t>
    </rPh>
    <rPh sb="12" eb="14">
      <t>ホケン</t>
    </rPh>
    <rPh sb="15" eb="19">
      <t>ヒホケンシャ</t>
    </rPh>
    <rPh sb="20" eb="21">
      <t>カカ</t>
    </rPh>
    <rPh sb="22" eb="24">
      <t>イリョウ</t>
    </rPh>
    <rPh sb="24" eb="26">
      <t>キュウフ</t>
    </rPh>
    <rPh sb="27" eb="29">
      <t>タイショク</t>
    </rPh>
    <rPh sb="29" eb="30">
      <t>ヒ</t>
    </rPh>
    <rPh sb="30" eb="31">
      <t>タモツ</t>
    </rPh>
    <phoneticPr fontId="2"/>
  </si>
  <si>
    <t>年別統計表</t>
    <rPh sb="0" eb="1">
      <t>ネン</t>
    </rPh>
    <rPh sb="1" eb="2">
      <t>ベツ</t>
    </rPh>
    <rPh sb="2" eb="5">
      <t>トウケイヒョウ</t>
    </rPh>
    <phoneticPr fontId="2"/>
  </si>
  <si>
    <t>図　　１</t>
    <rPh sb="0" eb="1">
      <t>ズ</t>
    </rPh>
    <phoneticPr fontId="2"/>
  </si>
  <si>
    <t>市町村別統計表</t>
    <rPh sb="0" eb="3">
      <t>シチョウソン</t>
    </rPh>
    <rPh sb="3" eb="4">
      <t>ベツ</t>
    </rPh>
    <rPh sb="4" eb="7">
      <t>トウケイヒョウ</t>
    </rPh>
    <phoneticPr fontId="2"/>
  </si>
  <si>
    <t xml:space="preserve">   地域住民の疾病予防等の保健事業活動に資することを目的とする。</t>
    <phoneticPr fontId="2"/>
  </si>
  <si>
    <t>ⅩⅥ　周産期に
　　　　発生した病態</t>
    <rPh sb="3" eb="4">
      <t>シュウ</t>
    </rPh>
    <rPh sb="4" eb="5">
      <t>サン</t>
    </rPh>
    <rPh sb="5" eb="6">
      <t>キ</t>
    </rPh>
    <rPh sb="12" eb="14">
      <t>ハッセイ</t>
    </rPh>
    <rPh sb="16" eb="18">
      <t>ビョウタイ</t>
    </rPh>
    <phoneticPr fontId="2"/>
  </si>
  <si>
    <t>ⅩⅦ　先天奇形、変形
　　　　及び染色体異常</t>
    <rPh sb="3" eb="5">
      <t>センテン</t>
    </rPh>
    <rPh sb="5" eb="7">
      <t>キケイ</t>
    </rPh>
    <rPh sb="8" eb="10">
      <t>ヘンケイ</t>
    </rPh>
    <rPh sb="15" eb="16">
      <t>オヨ</t>
    </rPh>
    <rPh sb="17" eb="20">
      <t>センショクタイ</t>
    </rPh>
    <rPh sb="20" eb="22">
      <t>イジョウ</t>
    </rPh>
    <phoneticPr fontId="2"/>
  </si>
  <si>
    <t>ⅩⅨ　損傷、中毒及び
　　　　その他の外因の
　　　　影響</t>
    <rPh sb="3" eb="5">
      <t>ソンショウ</t>
    </rPh>
    <rPh sb="6" eb="8">
      <t>チュウドク</t>
    </rPh>
    <rPh sb="8" eb="9">
      <t>オヨ</t>
    </rPh>
    <rPh sb="17" eb="18">
      <t>タ</t>
    </rPh>
    <rPh sb="19" eb="21">
      <t>ガイイン</t>
    </rPh>
    <rPh sb="27" eb="29">
      <t>エイキョウ</t>
    </rPh>
    <phoneticPr fontId="2"/>
  </si>
  <si>
    <t>入　　　　　　　　　　　　　　　院　　　　　　　　　　　　　　　外</t>
    <rPh sb="0" eb="1">
      <t>イ</t>
    </rPh>
    <rPh sb="16" eb="17">
      <t>イン</t>
    </rPh>
    <rPh sb="32" eb="33">
      <t>ソト</t>
    </rPh>
    <phoneticPr fontId="2"/>
  </si>
  <si>
    <t>総　　　　　　　　　　　　　　　　　　　　　　　　　　　　　　　計</t>
    <rPh sb="0" eb="1">
      <t>ソウ</t>
    </rPh>
    <rPh sb="32" eb="33">
      <t>ケイ</t>
    </rPh>
    <phoneticPr fontId="2"/>
  </si>
  <si>
    <t>入　　院　　　　　歯科を除く場合の百分比</t>
    <rPh sb="0" eb="1">
      <t>イ</t>
    </rPh>
    <rPh sb="3" eb="4">
      <t>イン</t>
    </rPh>
    <rPh sb="9" eb="11">
      <t>シカ</t>
    </rPh>
    <rPh sb="12" eb="13">
      <t>ノゾ</t>
    </rPh>
    <rPh sb="14" eb="16">
      <t>バアイ</t>
    </rPh>
    <rPh sb="17" eb="20">
      <t>ヒャクブンヒ</t>
    </rPh>
    <phoneticPr fontId="2"/>
  </si>
  <si>
    <t>入　　院　　外　　　　　　　歯科を除く場合の百分比</t>
    <rPh sb="0" eb="1">
      <t>イ</t>
    </rPh>
    <rPh sb="3" eb="4">
      <t>イン</t>
    </rPh>
    <rPh sb="6" eb="7">
      <t>ソト</t>
    </rPh>
    <rPh sb="14" eb="16">
      <t>シカ</t>
    </rPh>
    <rPh sb="17" eb="18">
      <t>ノゾ</t>
    </rPh>
    <rPh sb="19" eb="21">
      <t>バアイ</t>
    </rPh>
    <rPh sb="22" eb="25">
      <t>ヒャクブンヒ</t>
    </rPh>
    <phoneticPr fontId="2"/>
  </si>
  <si>
    <t>１　調査の目的</t>
    <rPh sb="2" eb="4">
      <t>チョウサ</t>
    </rPh>
    <rPh sb="5" eb="7">
      <t>モクテキ</t>
    </rPh>
    <phoneticPr fontId="2"/>
  </si>
  <si>
    <t>２　調査の対象</t>
    <rPh sb="2" eb="4">
      <t>チョウサ</t>
    </rPh>
    <rPh sb="5" eb="7">
      <t>タイショウ</t>
    </rPh>
    <phoneticPr fontId="2"/>
  </si>
  <si>
    <t>３　調査の方法・集計</t>
    <rPh sb="2" eb="4">
      <t>チョウサ</t>
    </rPh>
    <rPh sb="5" eb="7">
      <t>ホウホウ</t>
    </rPh>
    <rPh sb="8" eb="10">
      <t>シュウケイ</t>
    </rPh>
    <phoneticPr fontId="2"/>
  </si>
  <si>
    <t>目　　　　　次</t>
    <rPh sb="0" eb="1">
      <t>メ</t>
    </rPh>
    <rPh sb="6" eb="7">
      <t>ツギ</t>
    </rPh>
    <phoneticPr fontId="2"/>
  </si>
  <si>
    <t>表　　２</t>
    <rPh sb="0" eb="1">
      <t>ヒョウ</t>
    </rPh>
    <phoneticPr fontId="2"/>
  </si>
  <si>
    <t>表　　３</t>
    <rPh sb="0" eb="1">
      <t>ヒョウ</t>
    </rPh>
    <phoneticPr fontId="2"/>
  </si>
  <si>
    <t>表　　４</t>
    <rPh sb="0" eb="1">
      <t>ヒョウ</t>
    </rPh>
    <phoneticPr fontId="2"/>
  </si>
  <si>
    <t>表　　５</t>
    <rPh sb="0" eb="1">
      <t>ヒョウ</t>
    </rPh>
    <phoneticPr fontId="2"/>
  </si>
  <si>
    <t>表　　６</t>
    <rPh sb="0" eb="1">
      <t>ヒョウ</t>
    </rPh>
    <phoneticPr fontId="2"/>
  </si>
  <si>
    <t>表　　７</t>
    <rPh sb="0" eb="1">
      <t>ヒョウ</t>
    </rPh>
    <phoneticPr fontId="2"/>
  </si>
  <si>
    <t>表　　８</t>
    <rPh sb="0" eb="1">
      <t>ヒョウ</t>
    </rPh>
    <phoneticPr fontId="2"/>
  </si>
  <si>
    <t>表　　９</t>
    <rPh sb="0" eb="1">
      <t>ヒョウ</t>
    </rPh>
    <phoneticPr fontId="2"/>
  </si>
  <si>
    <t>表　１０</t>
    <rPh sb="0" eb="1">
      <t>ヒョウ</t>
    </rPh>
    <phoneticPr fontId="2"/>
  </si>
  <si>
    <t>表　１１</t>
    <rPh sb="0" eb="1">
      <t>ヒョウ</t>
    </rPh>
    <phoneticPr fontId="2"/>
  </si>
  <si>
    <t>表　１２</t>
    <rPh sb="0" eb="1">
      <t>ヒョウ</t>
    </rPh>
    <phoneticPr fontId="2"/>
  </si>
  <si>
    <t>表　１３</t>
    <rPh sb="0" eb="1">
      <t>ヒョウ</t>
    </rPh>
    <phoneticPr fontId="2"/>
  </si>
  <si>
    <t>表　１４</t>
    <rPh sb="0" eb="1">
      <t>ヒョウ</t>
    </rPh>
    <phoneticPr fontId="2"/>
  </si>
  <si>
    <t>表　１５</t>
    <rPh sb="0" eb="1">
      <t>ヒョウ</t>
    </rPh>
    <phoneticPr fontId="2"/>
  </si>
  <si>
    <t>表　１６</t>
    <rPh sb="0" eb="1">
      <t>ヒョウ</t>
    </rPh>
    <phoneticPr fontId="2"/>
  </si>
  <si>
    <t>表　１７</t>
    <rPh sb="0" eb="1">
      <t>ヒョウ</t>
    </rPh>
    <phoneticPr fontId="2"/>
  </si>
  <si>
    <t>富里市</t>
    <rPh sb="0" eb="3">
      <t>トミサトシ</t>
    </rPh>
    <phoneticPr fontId="2"/>
  </si>
  <si>
    <t>国保病類別疾病統計（県計・入院外）‥‥‥</t>
    <rPh sb="0" eb="2">
      <t>コクホ</t>
    </rPh>
    <rPh sb="2" eb="3">
      <t>ビョウ</t>
    </rPh>
    <rPh sb="3" eb="5">
      <t>ルイベツ</t>
    </rPh>
    <rPh sb="5" eb="7">
      <t>シッペイ</t>
    </rPh>
    <rPh sb="7" eb="9">
      <t>トウケイ</t>
    </rPh>
    <rPh sb="10" eb="11">
      <t>ケン</t>
    </rPh>
    <rPh sb="11" eb="12">
      <t>ケイ</t>
    </rPh>
    <rPh sb="13" eb="15">
      <t>ニュウイン</t>
    </rPh>
    <rPh sb="15" eb="16">
      <t>ソト</t>
    </rPh>
    <phoneticPr fontId="2"/>
  </si>
  <si>
    <t>大分類病類別件数・点数‥‥‥‥‥‥‥‥‥</t>
    <rPh sb="0" eb="1">
      <t>ダイ</t>
    </rPh>
    <rPh sb="1" eb="3">
      <t>ブンルイ</t>
    </rPh>
    <rPh sb="3" eb="4">
      <t>ビョウ</t>
    </rPh>
    <rPh sb="4" eb="6">
      <t>ルイベツ</t>
    </rPh>
    <rPh sb="6" eb="8">
      <t>ケンスウ</t>
    </rPh>
    <rPh sb="9" eb="11">
      <t>テンスウ</t>
    </rPh>
    <phoneticPr fontId="2"/>
  </si>
  <si>
    <t>地域別大分類病類別件数高位順‥‥‥‥‥‥</t>
    <rPh sb="0" eb="2">
      <t>チイキ</t>
    </rPh>
    <rPh sb="2" eb="3">
      <t>ベツ</t>
    </rPh>
    <rPh sb="3" eb="6">
      <t>ダイブンルイ</t>
    </rPh>
    <rPh sb="6" eb="7">
      <t>ビョウ</t>
    </rPh>
    <rPh sb="7" eb="9">
      <t>ルイベツ</t>
    </rPh>
    <rPh sb="9" eb="11">
      <t>ケンスウ</t>
    </rPh>
    <rPh sb="11" eb="13">
      <t>コウイ</t>
    </rPh>
    <rPh sb="13" eb="14">
      <t>ジュン</t>
    </rPh>
    <phoneticPr fontId="2"/>
  </si>
  <si>
    <t>地域別大分類病類別点数高位順‥‥‥‥‥‥</t>
    <rPh sb="0" eb="2">
      <t>チイキ</t>
    </rPh>
    <rPh sb="2" eb="3">
      <t>ベツ</t>
    </rPh>
    <rPh sb="3" eb="6">
      <t>ダイブンルイ</t>
    </rPh>
    <rPh sb="6" eb="7">
      <t>ビョウ</t>
    </rPh>
    <rPh sb="7" eb="9">
      <t>ルイベツ</t>
    </rPh>
    <rPh sb="9" eb="11">
      <t>テンスウ</t>
    </rPh>
    <rPh sb="11" eb="13">
      <t>コウイ</t>
    </rPh>
    <rPh sb="13" eb="14">
      <t>ジュン</t>
    </rPh>
    <phoneticPr fontId="2"/>
  </si>
  <si>
    <t>市町村別受診率‥‥‥‥‥‥‥‥‥‥‥‥‥</t>
    <rPh sb="0" eb="3">
      <t>シチョウソン</t>
    </rPh>
    <rPh sb="3" eb="4">
      <t>ベツ</t>
    </rPh>
    <rPh sb="4" eb="6">
      <t>ジュシン</t>
    </rPh>
    <rPh sb="6" eb="7">
      <t>リツ</t>
    </rPh>
    <phoneticPr fontId="2"/>
  </si>
  <si>
    <t>地域別構成比‥‥‥‥‥‥‥‥‥‥‥‥‥‥</t>
    <rPh sb="0" eb="2">
      <t>チイキ</t>
    </rPh>
    <rPh sb="2" eb="3">
      <t>ベツ</t>
    </rPh>
    <rPh sb="3" eb="6">
      <t>コウセイヒ</t>
    </rPh>
    <phoneticPr fontId="2"/>
  </si>
  <si>
    <t>市町村別総件数‥‥‥‥‥‥‥‥‥‥‥‥‥</t>
    <rPh sb="0" eb="3">
      <t>シチョウソン</t>
    </rPh>
    <rPh sb="3" eb="4">
      <t>ベツ</t>
    </rPh>
    <rPh sb="4" eb="7">
      <t>ソウケンスウ</t>
    </rPh>
    <phoneticPr fontId="2"/>
  </si>
  <si>
    <t>市町村別入院件数‥‥‥‥‥‥‥‥‥‥‥‥</t>
    <rPh sb="0" eb="3">
      <t>シチョウソン</t>
    </rPh>
    <rPh sb="3" eb="4">
      <t>ベツ</t>
    </rPh>
    <rPh sb="4" eb="6">
      <t>ニュウイン</t>
    </rPh>
    <rPh sb="6" eb="8">
      <t>ケンスウ</t>
    </rPh>
    <phoneticPr fontId="2"/>
  </si>
  <si>
    <t>市町村別入院外件数‥‥‥‥‥‥‥‥‥‥‥</t>
    <rPh sb="0" eb="3">
      <t>シチョウソン</t>
    </rPh>
    <rPh sb="3" eb="4">
      <t>ベツ</t>
    </rPh>
    <rPh sb="4" eb="6">
      <t>ニュウイン</t>
    </rPh>
    <rPh sb="6" eb="7">
      <t>ガイ</t>
    </rPh>
    <rPh sb="7" eb="9">
      <t>ケンスウ</t>
    </rPh>
    <phoneticPr fontId="2"/>
  </si>
  <si>
    <t>市町村別総点数‥‥‥‥‥‥‥‥‥‥‥‥‥</t>
    <rPh sb="0" eb="3">
      <t>シチョウソン</t>
    </rPh>
    <rPh sb="3" eb="4">
      <t>ベツ</t>
    </rPh>
    <rPh sb="4" eb="5">
      <t>フサ</t>
    </rPh>
    <rPh sb="5" eb="7">
      <t>テンスウ</t>
    </rPh>
    <phoneticPr fontId="2"/>
  </si>
  <si>
    <t>市町村別入院点数‥‥‥‥‥‥‥‥‥‥‥‥</t>
    <rPh sb="0" eb="3">
      <t>シチョウソン</t>
    </rPh>
    <rPh sb="3" eb="4">
      <t>ベツ</t>
    </rPh>
    <rPh sb="4" eb="6">
      <t>ニュウイン</t>
    </rPh>
    <rPh sb="6" eb="8">
      <t>テンスウ</t>
    </rPh>
    <phoneticPr fontId="2"/>
  </si>
  <si>
    <t>市町村別入院外点数‥‥‥‥‥‥‥‥‥‥‥</t>
    <rPh sb="0" eb="3">
      <t>シチョウソン</t>
    </rPh>
    <rPh sb="3" eb="4">
      <t>ベツ</t>
    </rPh>
    <rPh sb="4" eb="6">
      <t>ニュウイン</t>
    </rPh>
    <rPh sb="6" eb="7">
      <t>ガイ</t>
    </rPh>
    <rPh sb="7" eb="9">
      <t>テンスウ</t>
    </rPh>
    <phoneticPr fontId="2"/>
  </si>
  <si>
    <t>年別総件数‥‥‥‥‥‥‥‥‥‥‥‥‥‥‥</t>
    <rPh sb="0" eb="1">
      <t>ネン</t>
    </rPh>
    <rPh sb="1" eb="2">
      <t>ベツ</t>
    </rPh>
    <rPh sb="2" eb="5">
      <t>ソウケンスウ</t>
    </rPh>
    <phoneticPr fontId="2"/>
  </si>
  <si>
    <t>年別入院件数‥‥‥‥‥‥‥‥‥‥‥‥‥‥</t>
    <rPh sb="0" eb="1">
      <t>ネン</t>
    </rPh>
    <rPh sb="1" eb="2">
      <t>ベツ</t>
    </rPh>
    <rPh sb="2" eb="4">
      <t>ニュウイン</t>
    </rPh>
    <rPh sb="4" eb="6">
      <t>ケンスウ</t>
    </rPh>
    <phoneticPr fontId="2"/>
  </si>
  <si>
    <t>年別入院外件数‥‥‥‥‥‥‥‥‥‥‥‥‥</t>
    <rPh sb="0" eb="1">
      <t>ネン</t>
    </rPh>
    <rPh sb="1" eb="2">
      <t>ベツ</t>
    </rPh>
    <rPh sb="2" eb="4">
      <t>ニュウイン</t>
    </rPh>
    <rPh sb="4" eb="5">
      <t>ガイ</t>
    </rPh>
    <rPh sb="5" eb="7">
      <t>ケンスウ</t>
    </rPh>
    <phoneticPr fontId="2"/>
  </si>
  <si>
    <t>年別総点数‥‥‥‥‥‥‥‥‥‥‥‥‥‥‥</t>
    <rPh sb="0" eb="1">
      <t>ネン</t>
    </rPh>
    <rPh sb="1" eb="2">
      <t>ベツ</t>
    </rPh>
    <rPh sb="2" eb="3">
      <t>フサ</t>
    </rPh>
    <rPh sb="3" eb="5">
      <t>テンスウ</t>
    </rPh>
    <phoneticPr fontId="2"/>
  </si>
  <si>
    <t>年別入院点数‥‥‥‥‥‥‥‥‥‥‥‥‥‥</t>
    <rPh sb="0" eb="1">
      <t>ネン</t>
    </rPh>
    <rPh sb="1" eb="2">
      <t>ベツ</t>
    </rPh>
    <rPh sb="2" eb="4">
      <t>ニュウイン</t>
    </rPh>
    <rPh sb="4" eb="6">
      <t>テンスウ</t>
    </rPh>
    <phoneticPr fontId="2"/>
  </si>
  <si>
    <t>年別入院外点数‥‥‥‥‥‥‥‥‥‥‥‥‥</t>
    <rPh sb="0" eb="1">
      <t>ネン</t>
    </rPh>
    <rPh sb="1" eb="2">
      <t>ベツ</t>
    </rPh>
    <rPh sb="2" eb="4">
      <t>ニュウイン</t>
    </rPh>
    <rPh sb="4" eb="5">
      <t>ガイ</t>
    </rPh>
    <rPh sb="5" eb="7">
      <t>テンスウ</t>
    </rPh>
    <phoneticPr fontId="2"/>
  </si>
  <si>
    <t>国保病類別疾病統計（県計・入院）‥‥‥‥</t>
    <rPh sb="0" eb="2">
      <t>コクホ</t>
    </rPh>
    <rPh sb="2" eb="3">
      <t>ビョウ</t>
    </rPh>
    <rPh sb="3" eb="5">
      <t>ルイベツ</t>
    </rPh>
    <rPh sb="5" eb="7">
      <t>シッペイ</t>
    </rPh>
    <rPh sb="7" eb="9">
      <t>トウケイ</t>
    </rPh>
    <rPh sb="10" eb="11">
      <t>ケン</t>
    </rPh>
    <rPh sb="11" eb="12">
      <t>ケイ</t>
    </rPh>
    <rPh sb="13" eb="15">
      <t>ニュウイン</t>
    </rPh>
    <phoneticPr fontId="2"/>
  </si>
  <si>
    <t>社会保険表章用疾病分類表‥‥‥‥‥‥‥‥‥‥‥‥‥</t>
    <rPh sb="0" eb="2">
      <t>シャカイ</t>
    </rPh>
    <rPh sb="2" eb="4">
      <t>ホケン</t>
    </rPh>
    <rPh sb="4" eb="5">
      <t>ヒョウ</t>
    </rPh>
    <rPh sb="5" eb="6">
      <t>ショウ</t>
    </rPh>
    <rPh sb="6" eb="7">
      <t>ヨウ</t>
    </rPh>
    <rPh sb="7" eb="9">
      <t>シッペイ</t>
    </rPh>
    <rPh sb="9" eb="11">
      <t>ブンルイ</t>
    </rPh>
    <rPh sb="11" eb="12">
      <t>ヒョウ</t>
    </rPh>
    <phoneticPr fontId="2"/>
  </si>
  <si>
    <t xml:space="preserve"> </t>
  </si>
  <si>
    <t xml:space="preserve"> Ａ00－Ｂ99</t>
  </si>
  <si>
    <t xml:space="preserve"> Ｅ00－Ｅ90</t>
  </si>
  <si>
    <t xml:space="preserve"> 　腸管感染症</t>
  </si>
  <si>
    <t xml:space="preserve"> Ａ00－Ａ09</t>
  </si>
  <si>
    <t xml:space="preserve"> 　結核</t>
  </si>
  <si>
    <t xml:space="preserve"> Ａ15－Ａ19</t>
  </si>
  <si>
    <t xml:space="preserve"> 　甲状腺障害</t>
  </si>
  <si>
    <t xml:space="preserve"> Ｅ00－Ｅ07</t>
  </si>
  <si>
    <t xml:space="preserve"> Ａ50－Ａ64</t>
  </si>
  <si>
    <t xml:space="preserve"> 　糖尿病</t>
  </si>
  <si>
    <t xml:space="preserve"> Ｅ10－Ｅ14</t>
  </si>
  <si>
    <t xml:space="preserve"> Ｂ00－Ｂ09</t>
  </si>
  <si>
    <t xml:space="preserve"> 精神及び行動の障害</t>
  </si>
  <si>
    <t xml:space="preserve"> Ｆ00－Ｆ99</t>
  </si>
  <si>
    <t>1101,1102,1103 
　歯及び
　歯の支持組織の障害</t>
    <rPh sb="17" eb="18">
      <t>ハ</t>
    </rPh>
    <rPh sb="18" eb="19">
      <t>オヨ</t>
    </rPh>
    <rPh sb="22" eb="23">
      <t>ハ</t>
    </rPh>
    <rPh sb="24" eb="26">
      <t>シジ</t>
    </rPh>
    <rPh sb="26" eb="28">
      <t>ソシキ</t>
    </rPh>
    <rPh sb="29" eb="31">
      <t>ショウガイ</t>
    </rPh>
    <phoneticPr fontId="2"/>
  </si>
  <si>
    <t>香取市</t>
    <rPh sb="0" eb="2">
      <t>カトリ</t>
    </rPh>
    <rPh sb="2" eb="3">
      <t>シ</t>
    </rPh>
    <phoneticPr fontId="2"/>
  </si>
  <si>
    <t>匝瑳市</t>
    <rPh sb="0" eb="3">
      <t>ソウサシ</t>
    </rPh>
    <phoneticPr fontId="2"/>
  </si>
  <si>
    <t>南房総市</t>
    <rPh sb="0" eb="1">
      <t>ミナミ</t>
    </rPh>
    <rPh sb="1" eb="3">
      <t>ボウソウ</t>
    </rPh>
    <rPh sb="3" eb="4">
      <t>シ</t>
    </rPh>
    <phoneticPr fontId="2"/>
  </si>
  <si>
    <t>香取市</t>
    <rPh sb="0" eb="3">
      <t>カトリシ</t>
    </rPh>
    <phoneticPr fontId="2"/>
  </si>
  <si>
    <t>いすみ市</t>
    <rPh sb="3" eb="4">
      <t>シ</t>
    </rPh>
    <phoneticPr fontId="2"/>
  </si>
  <si>
    <t>山武市</t>
    <rPh sb="0" eb="2">
      <t>サンブ</t>
    </rPh>
    <rPh sb="2" eb="3">
      <t>シ</t>
    </rPh>
    <phoneticPr fontId="2"/>
  </si>
  <si>
    <t>横芝光町</t>
    <rPh sb="0" eb="2">
      <t>ヨコシバ</t>
    </rPh>
    <rPh sb="2" eb="3">
      <t>ヒカリ</t>
    </rPh>
    <rPh sb="3" eb="4">
      <t>マチ</t>
    </rPh>
    <phoneticPr fontId="2"/>
  </si>
  <si>
    <t xml:space="preserve"> Ｂ15－Ｂ19</t>
  </si>
  <si>
    <t xml:space="preserve"> Ｆ01, Ｆ03</t>
  </si>
  <si>
    <t xml:space="preserve"> Ａ80－Ａ99</t>
  </si>
  <si>
    <t xml:space="preserve"> Ｂ20－Ｂ34</t>
  </si>
  <si>
    <t xml:space="preserve"> Ｆ10－Ｆ19</t>
  </si>
  <si>
    <t xml:space="preserve"> 　真菌症</t>
  </si>
  <si>
    <t xml:space="preserve"> Ｂ35－Ｂ49</t>
  </si>
  <si>
    <t xml:space="preserve"> Ｂ90－Ｂ94</t>
  </si>
  <si>
    <t xml:space="preserve"> Ｆ20－Ｆ29</t>
  </si>
  <si>
    <t xml:space="preserve"> Ｆ30－Ｆ39</t>
  </si>
  <si>
    <t xml:space="preserve"> Ｃ00－Ｄ48</t>
  </si>
  <si>
    <t xml:space="preserve"> Ｆ40－Ｆ48</t>
  </si>
  <si>
    <t xml:space="preserve"> Ｃ16</t>
  </si>
  <si>
    <t xml:space="preserve"> Ｃ18</t>
  </si>
  <si>
    <t xml:space="preserve"> Ｃ19－Ｃ20</t>
  </si>
  <si>
    <t xml:space="preserve"> Ｆ70－Ｆ79</t>
  </si>
  <si>
    <t xml:space="preserve"> Ｃ22</t>
  </si>
  <si>
    <t xml:space="preserve"> 神経系の疾患</t>
  </si>
  <si>
    <t xml:space="preserve"> Ｇ00－Ｇ99</t>
  </si>
  <si>
    <t xml:space="preserve"> Ｃ33－Ｃ34</t>
  </si>
  <si>
    <t xml:space="preserve"> 　パ－キンソン病</t>
  </si>
  <si>
    <t xml:space="preserve"> Ｇ20</t>
  </si>
  <si>
    <t xml:space="preserve"> Ｇ30</t>
  </si>
  <si>
    <t xml:space="preserve"> Ｃ50</t>
  </si>
  <si>
    <t xml:space="preserve"> 　てんかん</t>
  </si>
  <si>
    <t xml:space="preserve"> Ｇ40－Ｇ41</t>
  </si>
  <si>
    <t xml:space="preserve"> Ｃ53－Ｃ55</t>
  </si>
  <si>
    <t xml:space="preserve"> Ｇ80－Ｇ83</t>
  </si>
  <si>
    <t xml:space="preserve"> 　悪性リンパ腫</t>
  </si>
  <si>
    <t xml:space="preserve"> 　白血病</t>
  </si>
  <si>
    <t xml:space="preserve"> Ｃ91－Ｃ95</t>
  </si>
  <si>
    <t xml:space="preserve"> 　自律神経系の障害</t>
  </si>
  <si>
    <t xml:space="preserve"> Ｇ90</t>
  </si>
  <si>
    <t xml:space="preserve"> Ｄ00－Ｄ48</t>
  </si>
  <si>
    <t xml:space="preserve"> 眼及び付属器の疾患</t>
  </si>
  <si>
    <t xml:space="preserve"> Ｈ00－Ｈ59</t>
  </si>
  <si>
    <t xml:space="preserve"> 　結膜炎</t>
  </si>
  <si>
    <t xml:space="preserve"> Ｈ10</t>
  </si>
  <si>
    <t xml:space="preserve"> Ｄ50－Ｄ89</t>
  </si>
  <si>
    <t>富里市</t>
    <rPh sb="0" eb="1">
      <t>トミ</t>
    </rPh>
    <rPh sb="1" eb="3">
      <t>サトイチ</t>
    </rPh>
    <phoneticPr fontId="2"/>
  </si>
  <si>
    <t xml:space="preserve"> 　白内障</t>
  </si>
  <si>
    <t xml:space="preserve"> Ｈ25－Ｈ26</t>
  </si>
  <si>
    <t xml:space="preserve"> Ｈ52</t>
  </si>
  <si>
    <t xml:space="preserve"> 　貧血</t>
  </si>
  <si>
    <t xml:space="preserve"> Ｄ50－Ｄ64</t>
  </si>
  <si>
    <t xml:space="preserve"> Ｄ65－Ｄ89</t>
  </si>
  <si>
    <t xml:space="preserve"> 耳及び乳様突起の疾患</t>
  </si>
  <si>
    <t xml:space="preserve"> Ｈ60－Ｈ95</t>
  </si>
  <si>
    <t xml:space="preserve"> 　外耳炎</t>
  </si>
  <si>
    <t xml:space="preserve"> Ｈ60</t>
  </si>
  <si>
    <t xml:space="preserve"> Ｈ61－Ｈ62</t>
  </si>
  <si>
    <t xml:space="preserve"> Ｈ65－Ｈ67</t>
  </si>
  <si>
    <t xml:space="preserve"> Ｊ41－Ｊ44</t>
  </si>
  <si>
    <t xml:space="preserve"> Ｈ68－Ｈ75</t>
  </si>
  <si>
    <t xml:space="preserve"> Ｊ45－Ｊ46</t>
  </si>
  <si>
    <t xml:space="preserve"> Ｊ00－Ｊ99の残り</t>
  </si>
  <si>
    <t xml:space="preserve"> Ｈ81.0</t>
  </si>
  <si>
    <t xml:space="preserve"> Ｋ00－Ｋ93</t>
  </si>
  <si>
    <t xml:space="preserve"> Ｋ02</t>
  </si>
  <si>
    <t xml:space="preserve"> Ｈ90－Ｈ95</t>
  </si>
  <si>
    <t xml:space="preserve"> Ｋ05</t>
  </si>
  <si>
    <t xml:space="preserve"> Ⅸ． </t>
  </si>
  <si>
    <t xml:space="preserve"> 循環器系の疾患</t>
  </si>
  <si>
    <t xml:space="preserve"> Ｉ00－Ｉ99</t>
  </si>
  <si>
    <t xml:space="preserve"> Ｋ00－Ｋ01,</t>
  </si>
  <si>
    <t xml:space="preserve"> Ｉ10－Ｉ15</t>
  </si>
  <si>
    <t xml:space="preserve"> Ｋ03－Ｋ04,</t>
  </si>
  <si>
    <t xml:space="preserve"> Ｉ20－Ｉ25</t>
  </si>
  <si>
    <t xml:space="preserve"> Ｋ06－Ｋ08</t>
  </si>
  <si>
    <t xml:space="preserve"> Ｉ01－Ｉ02.0</t>
  </si>
  <si>
    <t xml:space="preserve"> Ｋ25－Ｋ27</t>
  </si>
  <si>
    <t xml:space="preserve"> Ｉ05－Ｉ09, Ｉ27,</t>
  </si>
  <si>
    <t xml:space="preserve"> Ｉ30－Ｉ52</t>
  </si>
  <si>
    <t xml:space="preserve"> Ｋ29</t>
  </si>
  <si>
    <t xml:space="preserve"> Ｉ60, Ｉ69.0</t>
  </si>
  <si>
    <t xml:space="preserve"> Ｋ70</t>
  </si>
  <si>
    <t xml:space="preserve"> Ｉ61, Ｉ69.1</t>
  </si>
  <si>
    <t xml:space="preserve"> Ｋ73</t>
  </si>
  <si>
    <t xml:space="preserve"> Ｉ63, Ｉ69.3</t>
  </si>
  <si>
    <t xml:space="preserve"> Ｉ67.2</t>
  </si>
  <si>
    <t xml:space="preserve"> Ｋ74.3－Ｋ74.6</t>
  </si>
  <si>
    <t xml:space="preserve"> Ｉ67.3－Ｉ68,</t>
  </si>
  <si>
    <t xml:space="preserve"> Ｋ75－Ｋ77</t>
  </si>
  <si>
    <t xml:space="preserve"> Ｉ70</t>
  </si>
  <si>
    <t xml:space="preserve"> Ｋ80－Ｋ81</t>
  </si>
  <si>
    <t xml:space="preserve"> Ｋ85－Ｋ86</t>
  </si>
  <si>
    <t xml:space="preserve"> Ｉ95</t>
  </si>
  <si>
    <t>鎌ケ谷市</t>
    <rPh sb="0" eb="3">
      <t>カマガヤ</t>
    </rPh>
    <rPh sb="3" eb="4">
      <t>シ</t>
    </rPh>
    <phoneticPr fontId="2"/>
  </si>
  <si>
    <t>袖ケ浦市</t>
    <rPh sb="0" eb="3">
      <t>ソデガウラ</t>
    </rPh>
    <rPh sb="3" eb="4">
      <t>シ</t>
    </rPh>
    <phoneticPr fontId="2"/>
  </si>
  <si>
    <t>鎌ケ谷市</t>
    <rPh sb="0" eb="4">
      <t>カマガヤシ</t>
    </rPh>
    <phoneticPr fontId="2"/>
  </si>
  <si>
    <t xml:space="preserve"> Ｋ00－Ｋ93の残り</t>
  </si>
  <si>
    <t xml:space="preserve"> Ｉ00－Ｉ99の残り</t>
  </si>
  <si>
    <t xml:space="preserve"> 皮膚及び皮下組織の疾患</t>
  </si>
  <si>
    <t xml:space="preserve"> Ｌ00－Ｌ99</t>
  </si>
  <si>
    <t xml:space="preserve"> Ⅹ． </t>
  </si>
  <si>
    <t xml:space="preserve"> 呼吸器系の疾患</t>
  </si>
  <si>
    <t xml:space="preserve"> Ｊ00－Ｊ99</t>
  </si>
  <si>
    <t xml:space="preserve"> Ｌ00－Ｌ08</t>
  </si>
  <si>
    <t xml:space="preserve"> Ｊ00</t>
  </si>
  <si>
    <t xml:space="preserve"> Ｊ02－Ｊ03</t>
  </si>
  <si>
    <t xml:space="preserve"> Ｌ20－Ｌ30</t>
  </si>
  <si>
    <t xml:space="preserve"> Ｌ10－Ｌ14,</t>
  </si>
  <si>
    <t xml:space="preserve"> Ｊ01, Ｊ04－Ｊ06</t>
  </si>
  <si>
    <t xml:space="preserve"> Ｍ00－Ｍ99</t>
  </si>
  <si>
    <t xml:space="preserve"> Ｊ12－Ｊ18</t>
  </si>
  <si>
    <t xml:space="preserve"> Ｊ20－Ｊ21</t>
  </si>
  <si>
    <t xml:space="preserve"> Ｍ05－Ｍ14</t>
  </si>
  <si>
    <t xml:space="preserve"> Ｍ15－Ｍ19</t>
  </si>
  <si>
    <t xml:space="preserve"> Ｊ30</t>
  </si>
  <si>
    <t xml:space="preserve"> Ｍ45－Ｍ49</t>
  </si>
  <si>
    <t xml:space="preserve"> Ｊ32</t>
  </si>
  <si>
    <t xml:space="preserve"> Ｊ40</t>
  </si>
  <si>
    <t xml:space="preserve"> Ｍ50－Ｍ51</t>
  </si>
  <si>
    <t xml:space="preserve"> Ｍ53.1</t>
  </si>
  <si>
    <t xml:space="preserve"> Ｍ54.3－Ｍ54.5</t>
  </si>
  <si>
    <t xml:space="preserve"> ⅩⅥ． </t>
  </si>
  <si>
    <t xml:space="preserve"> Ｐ00－Ｐ96</t>
  </si>
  <si>
    <t xml:space="preserve"> Ｐ05－Ｐ08</t>
  </si>
  <si>
    <t xml:space="preserve"> Ｍ54.6－Ｍ54.9</t>
  </si>
  <si>
    <t xml:space="preserve"> Ｐ00－Ｐ04,</t>
  </si>
  <si>
    <t xml:space="preserve"> Ｍ75</t>
  </si>
  <si>
    <t xml:space="preserve"> Ｐ10－Ｐ96</t>
  </si>
  <si>
    <t xml:space="preserve"> Ｍ80－Ｍ85</t>
  </si>
  <si>
    <t xml:space="preserve"> ⅩⅦ． </t>
  </si>
  <si>
    <t xml:space="preserve"> Ｑ00－Ｑ99</t>
  </si>
  <si>
    <t xml:space="preserve"> Ｍ00－Ｍ99の残り</t>
  </si>
  <si>
    <t xml:space="preserve"> Ｑ20－Ｑ24</t>
  </si>
  <si>
    <t xml:space="preserve"> Ｑ00－Ｑ18,</t>
  </si>
  <si>
    <t xml:space="preserve"> Ｎ00－Ｎ99</t>
  </si>
  <si>
    <t xml:space="preserve"> Ｑ25－Ｑ99</t>
  </si>
  <si>
    <t xml:space="preserve"> Ｎ00－Ｎ16</t>
  </si>
  <si>
    <t xml:space="preserve"> Ｒ00－Ｒ99</t>
  </si>
  <si>
    <t xml:space="preserve"> Ｎ17－Ｎ19</t>
  </si>
  <si>
    <t xml:space="preserve"> Ｎ99.4－Ｎ99.9</t>
  </si>
  <si>
    <t xml:space="preserve"> Ｎ40</t>
  </si>
  <si>
    <t xml:space="preserve"> Ｎ41－Ｎ51</t>
  </si>
  <si>
    <t xml:space="preserve"> ⅩⅨ． </t>
  </si>
  <si>
    <t xml:space="preserve"> Ｓ00－Ｔ98</t>
  </si>
  <si>
    <t xml:space="preserve"> Ｓ02, Ｓ12, Ｓ22,</t>
  </si>
  <si>
    <t xml:space="preserve"> Ｎ94.3－Ｎ95</t>
  </si>
  <si>
    <t xml:space="preserve"> Ｓ32, Ｓ42, Ｓ52,</t>
  </si>
  <si>
    <t xml:space="preserve"> Ｎ60－Ｎ90, Ｎ93,</t>
  </si>
  <si>
    <t xml:space="preserve"> Ｓ62, Ｓ72, Ｓ82,</t>
  </si>
  <si>
    <t xml:space="preserve"> Ｎ94.1－Ｎ94.2,</t>
  </si>
  <si>
    <t xml:space="preserve"> Ｓ92, Ｔ02, Ｔ08,</t>
  </si>
  <si>
    <t xml:space="preserve"> Ｎ96－Ｎ98,</t>
  </si>
  <si>
    <t xml:space="preserve"> Ｎ99.2－Ｎ99.3</t>
  </si>
  <si>
    <t xml:space="preserve"> Ｓ06, Ｓ26－Ｓ27,</t>
  </si>
  <si>
    <t xml:space="preserve"> 妊娠、分娩及び産じょく</t>
  </si>
  <si>
    <t xml:space="preserve"> Ｓ36－Ｓ37</t>
  </si>
  <si>
    <t xml:space="preserve"> Ｏ00－Ｏ08</t>
  </si>
  <si>
    <t xml:space="preserve"> Ｔ20－Ｔ32</t>
  </si>
  <si>
    <t xml:space="preserve"> Ｏ10－Ｏ16</t>
  </si>
  <si>
    <t xml:space="preserve"> Ｔ36－Ｔ65</t>
  </si>
  <si>
    <t xml:space="preserve"> Ｏ80</t>
  </si>
  <si>
    <t xml:space="preserve"> Ｓ00－Ｔ98の残り</t>
  </si>
  <si>
    <t xml:space="preserve"> Ｏ20－Ｏ75,</t>
  </si>
  <si>
    <t xml:space="preserve"> Ｏ81－Ｏ99</t>
  </si>
  <si>
    <t>分　　類　　名</t>
    <rPh sb="0" eb="1">
      <t>ブン</t>
    </rPh>
    <rPh sb="3" eb="4">
      <t>タグイ</t>
    </rPh>
    <rPh sb="6" eb="7">
      <t>メイ</t>
    </rPh>
    <phoneticPr fontId="2"/>
  </si>
  <si>
    <t xml:space="preserve"> Ａ00－Ｂ99の残り</t>
    <rPh sb="9" eb="10">
      <t>ノコ</t>
    </rPh>
    <phoneticPr fontId="2"/>
  </si>
  <si>
    <t xml:space="preserve"> Ｃ00－Ｃ97の残り</t>
    <rPh sb="9" eb="10">
      <t>ノコ</t>
    </rPh>
    <phoneticPr fontId="2"/>
  </si>
  <si>
    <t xml:space="preserve"> Ｇ00－Ｇ99の残り</t>
    <rPh sb="9" eb="10">
      <t>ノコ</t>
    </rPh>
    <phoneticPr fontId="2"/>
  </si>
  <si>
    <t xml:space="preserve"> Ｈ00－Ｈ59の残り</t>
    <rPh sb="9" eb="10">
      <t>ノコ</t>
    </rPh>
    <phoneticPr fontId="2"/>
  </si>
  <si>
    <t xml:space="preserve"> Ｆ00－Ｆ99の残り</t>
    <rPh sb="9" eb="10">
      <t>ノコ</t>
    </rPh>
    <phoneticPr fontId="2"/>
  </si>
  <si>
    <t xml:space="preserve"> 内分泌、栄養及び代謝疾患</t>
    <rPh sb="11" eb="13">
      <t>シッカン</t>
    </rPh>
    <phoneticPr fontId="2"/>
  </si>
  <si>
    <t>　 その他の眼及び付属器の疾患</t>
    <rPh sb="13" eb="15">
      <t>シッカン</t>
    </rPh>
    <phoneticPr fontId="2"/>
  </si>
  <si>
    <t xml:space="preserve">　 その他の精神及び行動の障害 </t>
    <rPh sb="13" eb="15">
      <t>ショウガイ</t>
    </rPh>
    <phoneticPr fontId="2"/>
  </si>
  <si>
    <t xml:space="preserve">　 神経症性障害、ストレス関連 </t>
    <rPh sb="13" eb="15">
      <t>カンレン</t>
    </rPh>
    <phoneticPr fontId="2"/>
  </si>
  <si>
    <t xml:space="preserve">　 障害及び身体表現性障害 </t>
    <rPh sb="8" eb="11">
      <t>ヒョウゲンセイ</t>
    </rPh>
    <rPh sb="11" eb="13">
      <t>ショウガイ</t>
    </rPh>
    <phoneticPr fontId="2"/>
  </si>
  <si>
    <t>周産期に発生した病態</t>
    <rPh sb="0" eb="1">
      <t>シュウ</t>
    </rPh>
    <rPh sb="1" eb="3">
      <t>サンキ</t>
    </rPh>
    <rPh sb="4" eb="6">
      <t>ハッセイ</t>
    </rPh>
    <rPh sb="8" eb="10">
      <t>ビョウタイ</t>
    </rPh>
    <phoneticPr fontId="2"/>
  </si>
  <si>
    <t>腎尿路生殖器</t>
    <rPh sb="0" eb="1">
      <t>ジン</t>
    </rPh>
    <rPh sb="1" eb="3">
      <t>ニョウロ</t>
    </rPh>
    <rPh sb="3" eb="6">
      <t>セイショクキ</t>
    </rPh>
    <phoneticPr fontId="2"/>
  </si>
  <si>
    <t>系の疾患</t>
    <rPh sb="0" eb="1">
      <t>ケイ</t>
    </rPh>
    <rPh sb="2" eb="4">
      <t>シッカン</t>
    </rPh>
    <phoneticPr fontId="2"/>
  </si>
  <si>
    <t>鎌ヶ谷市</t>
  </si>
  <si>
    <t>柏市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</si>
  <si>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</si>
  <si>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</si>
  <si>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</si>
  <si>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</si>
  <si>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</si>
  <si>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</si>
  <si>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</si>
  <si>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</si>
  <si>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香取市</t>
  </si>
  <si>
    <t>茂原市</t>
  </si>
  <si>
    <t>成田市</t>
  </si>
  <si>
    <t>佐倉市</t>
  </si>
  <si>
    <t>東金市</t>
  </si>
  <si>
    <t>匝瑳市</t>
  </si>
  <si>
    <t>旭市</t>
  </si>
  <si>
    <t>習志野市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</si>
  <si>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</si>
  <si>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</si>
  <si>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</si>
  <si>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</si>
  <si>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</si>
  <si>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</si>
  <si>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</si>
  <si>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</si>
  <si>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</si>
  <si>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関宿町</t>
  </si>
  <si>
    <t>沼南町</t>
  </si>
  <si>
    <t>四街道市</t>
  </si>
  <si>
    <t>酒々井町</t>
  </si>
  <si>
    <t>八街市</t>
  </si>
  <si>
    <t>富里市</t>
  </si>
  <si>
    <t>印旛村</t>
  </si>
  <si>
    <t>白井市</t>
  </si>
  <si>
    <t>印西市</t>
  </si>
  <si>
    <t>本埜村</t>
  </si>
  <si>
    <t>栄町</t>
  </si>
  <si>
    <t>一宮町</t>
  </si>
  <si>
    <t>睦沢町</t>
  </si>
  <si>
    <t>長生村</t>
  </si>
  <si>
    <t>白子町</t>
  </si>
  <si>
    <t>長柄町</t>
  </si>
  <si>
    <t>長南町</t>
  </si>
  <si>
    <t>大網白里町</t>
  </si>
  <si>
    <t>九十九里町</t>
  </si>
  <si>
    <t>成東町</t>
  </si>
  <si>
    <t>山武町</t>
  </si>
  <si>
    <t>蓮沼村</t>
  </si>
  <si>
    <t>松尾町</t>
  </si>
  <si>
    <t>横芝町</t>
  </si>
  <si>
    <t>芝山町</t>
  </si>
  <si>
    <t>下総町</t>
  </si>
  <si>
    <t>神崎町</t>
  </si>
  <si>
    <t>大栄町</t>
  </si>
  <si>
    <t>小見川町</t>
  </si>
  <si>
    <t>山田町</t>
  </si>
  <si>
    <t>栗源町</t>
  </si>
  <si>
    <t>多古町</t>
  </si>
  <si>
    <t>干潟町</t>
  </si>
  <si>
    <t>東庄町</t>
  </si>
  <si>
    <t>海上町</t>
  </si>
  <si>
    <t>飯岡町</t>
  </si>
  <si>
    <t>光町</t>
  </si>
  <si>
    <t>野栄町</t>
  </si>
  <si>
    <t>袖ヶ浦市</t>
  </si>
  <si>
    <t>大多喜町</t>
  </si>
  <si>
    <t>岬町</t>
  </si>
  <si>
    <t>夷隅町</t>
  </si>
  <si>
    <t>御宿町</t>
  </si>
  <si>
    <t>大原町</t>
  </si>
  <si>
    <t>南房総市</t>
  </si>
  <si>
    <t>富山町</t>
  </si>
  <si>
    <t>鋸南町</t>
  </si>
  <si>
    <t>三芳村</t>
  </si>
  <si>
    <t>白浜町</t>
  </si>
  <si>
    <t>千倉町</t>
  </si>
  <si>
    <t>丸山町</t>
  </si>
  <si>
    <t>和田町</t>
  </si>
  <si>
    <t>天津小湊町</t>
  </si>
  <si>
    <t>いすみ市</t>
  </si>
  <si>
    <t>山武市</t>
  </si>
  <si>
    <t>横芝光町</t>
  </si>
  <si>
    <t>御宿町</t>
    <rPh sb="0" eb="2">
      <t>オンジュク</t>
    </rPh>
    <rPh sb="2" eb="3">
      <t>マチ</t>
    </rPh>
    <phoneticPr fontId="2"/>
  </si>
  <si>
    <t>病類別</t>
    <rPh sb="0" eb="1">
      <t>ビョウ</t>
    </rPh>
    <rPh sb="1" eb="3">
      <t>ルイベツ</t>
    </rPh>
    <phoneticPr fontId="2"/>
  </si>
  <si>
    <t xml:space="preserve">主要 </t>
    <rPh sb="0" eb="2">
      <t>シュヨウ</t>
    </rPh>
    <phoneticPr fontId="2"/>
  </si>
  <si>
    <t xml:space="preserve"> 市町村別</t>
    <rPh sb="1" eb="4">
      <t>シチョウソン</t>
    </rPh>
    <rPh sb="4" eb="5">
      <t>ベツ</t>
    </rPh>
    <phoneticPr fontId="2"/>
  </si>
  <si>
    <t>結　　　核</t>
    <rPh sb="0" eb="1">
      <t>ユウ</t>
    </rPh>
    <rPh sb="4" eb="5">
      <t>カク</t>
    </rPh>
    <phoneticPr fontId="2"/>
  </si>
  <si>
    <t>新　生　物</t>
    <rPh sb="0" eb="1">
      <t>シン</t>
    </rPh>
    <rPh sb="2" eb="3">
      <t>セイ</t>
    </rPh>
    <rPh sb="4" eb="5">
      <t>ブツ</t>
    </rPh>
    <phoneticPr fontId="2"/>
  </si>
  <si>
    <t>糖　尿　病</t>
    <rPh sb="0" eb="1">
      <t>トウ</t>
    </rPh>
    <rPh sb="2" eb="3">
      <t>ニョウ</t>
    </rPh>
    <rPh sb="4" eb="5">
      <t>ビョウ</t>
    </rPh>
    <phoneticPr fontId="2"/>
  </si>
  <si>
    <t>年　　別</t>
    <rPh sb="0" eb="1">
      <t>ネン</t>
    </rPh>
    <rPh sb="3" eb="4">
      <t>ベツ</t>
    </rPh>
    <phoneticPr fontId="2"/>
  </si>
  <si>
    <t>区　　分</t>
    <rPh sb="0" eb="1">
      <t>ク</t>
    </rPh>
    <rPh sb="3" eb="4">
      <t>ブン</t>
    </rPh>
    <phoneticPr fontId="2"/>
  </si>
  <si>
    <t>年　　別</t>
    <rPh sb="0" eb="1">
      <t>トシ</t>
    </rPh>
    <rPh sb="3" eb="4">
      <t>ベツ</t>
    </rPh>
    <phoneticPr fontId="2"/>
  </si>
  <si>
    <t>Ⅳ　内分泌、栄養及び
　　 代謝疾患</t>
    <rPh sb="2" eb="5">
      <t>ナイブンピツ</t>
    </rPh>
    <rPh sb="6" eb="8">
      <t>エイヨウ</t>
    </rPh>
    <rPh sb="8" eb="9">
      <t>オヨ</t>
    </rPh>
    <rPh sb="14" eb="16">
      <t>タイシャ</t>
    </rPh>
    <rPh sb="16" eb="18">
      <t>シッカン</t>
    </rPh>
    <phoneticPr fontId="2"/>
  </si>
  <si>
    <t>　　　　　　　　　　区　分</t>
    <rPh sb="10" eb="11">
      <t>ク</t>
    </rPh>
    <rPh sb="12" eb="13">
      <t>ブン</t>
    </rPh>
    <phoneticPr fontId="2"/>
  </si>
  <si>
    <t>　　　　　　　　　　　　　　　　　　　　　　　区　　　　　分</t>
    <rPh sb="23" eb="24">
      <t>ク</t>
    </rPh>
    <rPh sb="29" eb="30">
      <t>ブン</t>
    </rPh>
    <phoneticPr fontId="2"/>
  </si>
  <si>
    <t xml:space="preserve">(歯科を除く)　単位：％ </t>
    <rPh sb="1" eb="3">
      <t>シカ</t>
    </rPh>
    <rPh sb="4" eb="5">
      <t>ノゾ</t>
    </rPh>
    <rPh sb="8" eb="10">
      <t>タンイ</t>
    </rPh>
    <phoneticPr fontId="2"/>
  </si>
  <si>
    <t xml:space="preserve">（歯科を除く）単位：％ </t>
    <rPh sb="1" eb="3">
      <t>シカ</t>
    </rPh>
    <rPh sb="4" eb="5">
      <t>ノゾ</t>
    </rPh>
    <rPh sb="7" eb="9">
      <t>タンイ</t>
    </rPh>
    <phoneticPr fontId="2"/>
  </si>
  <si>
    <t>　　　　　　　 順　　位</t>
    <rPh sb="8" eb="9">
      <t>ジュン</t>
    </rPh>
    <rPh sb="11" eb="12">
      <t>クライ</t>
    </rPh>
    <phoneticPr fontId="2"/>
  </si>
  <si>
    <t xml:space="preserve"> 地　　域</t>
    <rPh sb="1" eb="2">
      <t>チ</t>
    </rPh>
    <rPh sb="4" eb="5">
      <t>イキ</t>
    </rPh>
    <phoneticPr fontId="2"/>
  </si>
  <si>
    <t>Ⅱ　新　　　　生　　　　物</t>
    <rPh sb="2" eb="3">
      <t>シン</t>
    </rPh>
    <rPh sb="7" eb="8">
      <t>セイ</t>
    </rPh>
    <rPh sb="12" eb="13">
      <t>ブツ</t>
    </rPh>
    <phoneticPr fontId="2"/>
  </si>
  <si>
    <t xml:space="preserve">       ( 0102 結　　核 )</t>
    <rPh sb="14" eb="15">
      <t>ユウ</t>
    </rPh>
    <rPh sb="17" eb="18">
      <t>カク</t>
    </rPh>
    <phoneticPr fontId="2"/>
  </si>
  <si>
    <t xml:space="preserve">      ( 0402 糖　尿　病 )</t>
    <rPh sb="13" eb="14">
      <t>トウ</t>
    </rPh>
    <rPh sb="15" eb="16">
      <t>ニョウ</t>
    </rPh>
    <rPh sb="17" eb="18">
      <t>ビョウ</t>
    </rPh>
    <phoneticPr fontId="2"/>
  </si>
  <si>
    <t>Ⅵ　神 経 系 の 疾 患</t>
    <rPh sb="2" eb="3">
      <t>シン</t>
    </rPh>
    <rPh sb="4" eb="5">
      <t>キョウ</t>
    </rPh>
    <rPh sb="6" eb="7">
      <t>ケイ</t>
    </rPh>
    <rPh sb="10" eb="11">
      <t>シツ</t>
    </rPh>
    <rPh sb="12" eb="13">
      <t>カン</t>
    </rPh>
    <phoneticPr fontId="2"/>
  </si>
  <si>
    <t>001</t>
  </si>
  <si>
    <t>002</t>
  </si>
  <si>
    <t>003</t>
  </si>
  <si>
    <t>004</t>
  </si>
  <si>
    <t>005</t>
  </si>
  <si>
    <t>006</t>
  </si>
  <si>
    <t>011</t>
  </si>
  <si>
    <t>013</t>
  </si>
  <si>
    <t>014</t>
  </si>
  <si>
    <t>015</t>
  </si>
  <si>
    <t>016</t>
  </si>
  <si>
    <t>017</t>
  </si>
  <si>
    <t>018</t>
  </si>
  <si>
    <t>020</t>
  </si>
  <si>
    <t>007</t>
  </si>
  <si>
    <t>023</t>
  </si>
  <si>
    <t>024</t>
  </si>
  <si>
    <t>025</t>
  </si>
  <si>
    <t>026</t>
  </si>
  <si>
    <t>027</t>
  </si>
  <si>
    <t>030</t>
  </si>
  <si>
    <t>032</t>
  </si>
  <si>
    <t>036</t>
  </si>
  <si>
    <t>039</t>
  </si>
  <si>
    <t>040</t>
  </si>
  <si>
    <t>042</t>
  </si>
  <si>
    <t>043</t>
  </si>
  <si>
    <t>044</t>
  </si>
  <si>
    <t>045</t>
  </si>
  <si>
    <t>大網白里市</t>
    <rPh sb="0" eb="4">
      <t>オオアミシラサト</t>
    </rPh>
    <rPh sb="4" eb="5">
      <t>シ</t>
    </rPh>
    <phoneticPr fontId="2"/>
  </si>
  <si>
    <t>052</t>
  </si>
  <si>
    <t>054</t>
  </si>
  <si>
    <t>059</t>
  </si>
  <si>
    <t>061</t>
  </si>
  <si>
    <t>067</t>
  </si>
  <si>
    <t>070</t>
  </si>
  <si>
    <t>072</t>
  </si>
  <si>
    <t>074</t>
  </si>
  <si>
    <t>081</t>
  </si>
  <si>
    <t>082</t>
  </si>
  <si>
    <t>ⅩⅩⅡ特殊目的用コード〔SARS含む〕</t>
    <rPh sb="3" eb="5">
      <t>トクシュ</t>
    </rPh>
    <rPh sb="5" eb="7">
      <t>モクテキ</t>
    </rPh>
    <rPh sb="7" eb="8">
      <t>ヨウ</t>
    </rPh>
    <rPh sb="16" eb="17">
      <t>フク</t>
    </rPh>
    <phoneticPr fontId="2"/>
  </si>
  <si>
    <t>008</t>
  </si>
  <si>
    <t>009</t>
  </si>
  <si>
    <t>010</t>
  </si>
  <si>
    <t>033</t>
  </si>
  <si>
    <t>035</t>
  </si>
  <si>
    <t>019</t>
  </si>
  <si>
    <t>022</t>
  </si>
  <si>
    <t>038</t>
  </si>
  <si>
    <t>046</t>
  </si>
  <si>
    <t>066</t>
  </si>
  <si>
    <t>Ⅰ感染症及び寄生虫症</t>
    <rPh sb="1" eb="4">
      <t>カンセンショウ</t>
    </rPh>
    <rPh sb="4" eb="5">
      <t>オヨ</t>
    </rPh>
    <rPh sb="6" eb="8">
      <t>キセイ</t>
    </rPh>
    <rPh sb="8" eb="9">
      <t>ムシ</t>
    </rPh>
    <rPh sb="9" eb="10">
      <t>ショウ</t>
    </rPh>
    <phoneticPr fontId="19"/>
  </si>
  <si>
    <t>( 0102 結核 )</t>
    <rPh sb="7" eb="9">
      <t>ケッカク</t>
    </rPh>
    <phoneticPr fontId="19"/>
  </si>
  <si>
    <t>Ⅱ新生物</t>
    <rPh sb="1" eb="4">
      <t>シンセイブツ</t>
    </rPh>
    <phoneticPr fontId="19"/>
  </si>
  <si>
    <t>Ⅲ血液及び造血器の
 疾患並びに
　 免疫機構の障害</t>
    <rPh sb="1" eb="3">
      <t>ケツエキ</t>
    </rPh>
    <rPh sb="3" eb="4">
      <t>オヨ</t>
    </rPh>
    <rPh sb="5" eb="7">
      <t>ゾウケツ</t>
    </rPh>
    <rPh sb="7" eb="8">
      <t>ウツワ</t>
    </rPh>
    <rPh sb="11" eb="13">
      <t>シッカン</t>
    </rPh>
    <rPh sb="13" eb="14">
      <t>ナラ</t>
    </rPh>
    <rPh sb="19" eb="21">
      <t>メンエキ</t>
    </rPh>
    <rPh sb="21" eb="23">
      <t>キコウ</t>
    </rPh>
    <rPh sb="24" eb="26">
      <t>ショウガイ</t>
    </rPh>
    <phoneticPr fontId="19"/>
  </si>
  <si>
    <t>Ⅳ内分泌、栄養
　 及び代謝疾患</t>
    <rPh sb="1" eb="4">
      <t>ナイブンピツ</t>
    </rPh>
    <rPh sb="5" eb="7">
      <t>エイヨウ</t>
    </rPh>
    <rPh sb="10" eb="11">
      <t>オヨ</t>
    </rPh>
    <rPh sb="12" eb="14">
      <t>タイシャ</t>
    </rPh>
    <rPh sb="14" eb="16">
      <t>シッカン</t>
    </rPh>
    <phoneticPr fontId="19"/>
  </si>
  <si>
    <t>( 0402 糖尿病 )</t>
    <rPh sb="7" eb="10">
      <t>トウニョウビョウ</t>
    </rPh>
    <phoneticPr fontId="19"/>
  </si>
  <si>
    <t>Ⅴ精神及び行動の障害</t>
    <rPh sb="1" eb="3">
      <t>セイシン</t>
    </rPh>
    <rPh sb="3" eb="4">
      <t>オヨ</t>
    </rPh>
    <rPh sb="5" eb="7">
      <t>コウドウ</t>
    </rPh>
    <rPh sb="8" eb="10">
      <t>ショウガイ</t>
    </rPh>
    <phoneticPr fontId="19"/>
  </si>
  <si>
    <t>Ⅵ神経系の疾患</t>
    <rPh sb="1" eb="4">
      <t>シンケイケイ</t>
    </rPh>
    <rPh sb="5" eb="7">
      <t>シッカン</t>
    </rPh>
    <phoneticPr fontId="19"/>
  </si>
  <si>
    <t>Ⅶ眼及び付属器の疾患</t>
    <rPh sb="1" eb="2">
      <t>メ</t>
    </rPh>
    <rPh sb="2" eb="3">
      <t>オヨ</t>
    </rPh>
    <rPh sb="4" eb="6">
      <t>フゾク</t>
    </rPh>
    <rPh sb="6" eb="7">
      <t>キ</t>
    </rPh>
    <rPh sb="8" eb="10">
      <t>シッカン</t>
    </rPh>
    <phoneticPr fontId="19"/>
  </si>
  <si>
    <t>Ⅷ耳及び
　 乳様突起の疾患</t>
    <rPh sb="1" eb="2">
      <t>ミミ</t>
    </rPh>
    <rPh sb="2" eb="3">
      <t>オヨ</t>
    </rPh>
    <rPh sb="7" eb="8">
      <t>チチ</t>
    </rPh>
    <rPh sb="8" eb="9">
      <t>サマ</t>
    </rPh>
    <rPh sb="9" eb="11">
      <t>トッキ</t>
    </rPh>
    <rPh sb="12" eb="14">
      <t>シッカン</t>
    </rPh>
    <phoneticPr fontId="19"/>
  </si>
  <si>
    <t>Ⅸ循環器系の疾患</t>
    <rPh sb="1" eb="4">
      <t>ジュンカンキ</t>
    </rPh>
    <rPh sb="4" eb="5">
      <t>ケイ</t>
    </rPh>
    <rPh sb="6" eb="8">
      <t>シッカン</t>
    </rPh>
    <phoneticPr fontId="19"/>
  </si>
  <si>
    <t>( 0901 高血圧性疾患 )</t>
    <rPh sb="7" eb="10">
      <t>コウケツアツ</t>
    </rPh>
    <rPh sb="10" eb="11">
      <t>セイ</t>
    </rPh>
    <rPh sb="11" eb="13">
      <t>シッカン</t>
    </rPh>
    <phoneticPr fontId="19"/>
  </si>
  <si>
    <t>( 0904 0905 0906 0907
  0908 脳血管疾患 )</t>
    <rPh sb="29" eb="32">
      <t>ノウケッカン</t>
    </rPh>
    <rPh sb="32" eb="34">
      <t>シッカン</t>
    </rPh>
    <phoneticPr fontId="19"/>
  </si>
  <si>
    <t>Ⅹ呼吸器系の疾患</t>
    <rPh sb="1" eb="4">
      <t>コキュウキ</t>
    </rPh>
    <rPh sb="4" eb="5">
      <t>ケイ</t>
    </rPh>
    <rPh sb="6" eb="8">
      <t>シッカン</t>
    </rPh>
    <phoneticPr fontId="19"/>
  </si>
  <si>
    <t>ⅩⅠ消化器系の疾患</t>
    <rPh sb="2" eb="4">
      <t>ショウカ</t>
    </rPh>
    <rPh sb="4" eb="5">
      <t>キ</t>
    </rPh>
    <rPh sb="5" eb="6">
      <t>ケイ</t>
    </rPh>
    <rPh sb="7" eb="9">
      <t>シッカン</t>
    </rPh>
    <phoneticPr fontId="19"/>
  </si>
  <si>
    <t>(1104 1105 胃及び
 十二指腸疾患 )</t>
    <rPh sb="11" eb="12">
      <t>イ</t>
    </rPh>
    <rPh sb="12" eb="13">
      <t>オヨ</t>
    </rPh>
    <rPh sb="16" eb="22">
      <t>ジュウニシチョウシッカン</t>
    </rPh>
    <phoneticPr fontId="19"/>
  </si>
  <si>
    <t>ⅩⅡ　皮膚及び
      皮下組織の疾患</t>
    <rPh sb="3" eb="5">
      <t>ヒフ</t>
    </rPh>
    <rPh sb="5" eb="6">
      <t>オヨ</t>
    </rPh>
    <rPh sb="14" eb="16">
      <t>ヒカ</t>
    </rPh>
    <rPh sb="16" eb="18">
      <t>ソシキ</t>
    </rPh>
    <rPh sb="19" eb="21">
      <t>シッカン</t>
    </rPh>
    <phoneticPr fontId="19"/>
  </si>
  <si>
    <t>ⅩⅢ　筋骨格系及び
      結合組織の疾患</t>
    <rPh sb="3" eb="4">
      <t>キン</t>
    </rPh>
    <rPh sb="4" eb="6">
      <t>コッカク</t>
    </rPh>
    <rPh sb="6" eb="7">
      <t>ケイ</t>
    </rPh>
    <rPh sb="7" eb="8">
      <t>オヨ</t>
    </rPh>
    <rPh sb="16" eb="18">
      <t>ケツゴウ</t>
    </rPh>
    <rPh sb="18" eb="20">
      <t>ソシキ</t>
    </rPh>
    <rPh sb="21" eb="23">
      <t>シッカン</t>
    </rPh>
    <phoneticPr fontId="19"/>
  </si>
  <si>
    <t>ⅩⅣ　腎尿路生殖器系の疾患</t>
    <rPh sb="3" eb="4">
      <t>ジン</t>
    </rPh>
    <rPh sb="4" eb="6">
      <t>ニョウロ</t>
    </rPh>
    <rPh sb="6" eb="8">
      <t>セイショク</t>
    </rPh>
    <rPh sb="8" eb="9">
      <t>ウツワ</t>
    </rPh>
    <rPh sb="9" eb="10">
      <t>ケイ</t>
    </rPh>
    <rPh sb="11" eb="12">
      <t>シツ</t>
    </rPh>
    <rPh sb="12" eb="13">
      <t>カン</t>
    </rPh>
    <phoneticPr fontId="19"/>
  </si>
  <si>
    <t>ⅩⅤ　妊娠、分娩
      及び産じょく</t>
    <rPh sb="3" eb="5">
      <t>ニンシン</t>
    </rPh>
    <rPh sb="6" eb="8">
      <t>ブンベン</t>
    </rPh>
    <rPh sb="15" eb="16">
      <t>オヨ</t>
    </rPh>
    <rPh sb="17" eb="18">
      <t>サン</t>
    </rPh>
    <phoneticPr fontId="19"/>
  </si>
  <si>
    <t>ⅩⅥ　周産期に
　　　発生した病態</t>
    <rPh sb="3" eb="4">
      <t>シュウ</t>
    </rPh>
    <rPh sb="4" eb="5">
      <t>サン</t>
    </rPh>
    <rPh sb="5" eb="6">
      <t>キ</t>
    </rPh>
    <rPh sb="11" eb="13">
      <t>ハッセイ</t>
    </rPh>
    <rPh sb="15" eb="17">
      <t>ビョウタイ</t>
    </rPh>
    <phoneticPr fontId="19"/>
  </si>
  <si>
    <t>ⅩⅦ　先天奇形、変形
　　　及び染色体異常</t>
    <rPh sb="3" eb="5">
      <t>センテン</t>
    </rPh>
    <rPh sb="5" eb="7">
      <t>キケイ</t>
    </rPh>
    <rPh sb="8" eb="10">
      <t>ヘンケイ</t>
    </rPh>
    <rPh sb="14" eb="15">
      <t>オヨ</t>
    </rPh>
    <rPh sb="16" eb="19">
      <t>センショクタイ</t>
    </rPh>
    <rPh sb="19" eb="21">
      <t>イジョウ</t>
    </rPh>
    <phoneticPr fontId="19"/>
  </si>
  <si>
    <t>ⅩⅧ　症状、徴候及び異常
　　　臨床所見・異常検査所見
　　　で他に分類されないもの</t>
    <rPh sb="3" eb="5">
      <t>ショウジョウ</t>
    </rPh>
    <rPh sb="6" eb="8">
      <t>チョウコウ</t>
    </rPh>
    <rPh sb="8" eb="9">
      <t>オヨ</t>
    </rPh>
    <rPh sb="10" eb="12">
      <t>イジョウ</t>
    </rPh>
    <rPh sb="16" eb="18">
      <t>リンショウ</t>
    </rPh>
    <rPh sb="18" eb="20">
      <t>ショケン</t>
    </rPh>
    <rPh sb="21" eb="23">
      <t>イジョウ</t>
    </rPh>
    <rPh sb="23" eb="25">
      <t>ケンサ</t>
    </rPh>
    <rPh sb="25" eb="27">
      <t>ショケン</t>
    </rPh>
    <rPh sb="32" eb="33">
      <t>タ</t>
    </rPh>
    <rPh sb="34" eb="36">
      <t>ブンルイ</t>
    </rPh>
    <phoneticPr fontId="19"/>
  </si>
  <si>
    <t>ⅩⅨ　損傷、中毒
　　及びその他の
　　外因の影響</t>
    <rPh sb="3" eb="5">
      <t>ソンショウ</t>
    </rPh>
    <rPh sb="6" eb="8">
      <t>チュウドク</t>
    </rPh>
    <rPh sb="11" eb="12">
      <t>オヨ</t>
    </rPh>
    <rPh sb="15" eb="16">
      <t>タ</t>
    </rPh>
    <rPh sb="20" eb="22">
      <t>ガイイン</t>
    </rPh>
    <rPh sb="23" eb="25">
      <t>エイキョウ</t>
    </rPh>
    <phoneticPr fontId="19"/>
  </si>
  <si>
    <t>ⅩⅩⅡ　特殊目的用　　　　　コード
(S　A　R　S　含む)</t>
    <rPh sb="4" eb="6">
      <t>トクシュ</t>
    </rPh>
    <rPh sb="6" eb="8">
      <t>モクテキ</t>
    </rPh>
    <rPh sb="8" eb="9">
      <t>ヨウ</t>
    </rPh>
    <rPh sb="27" eb="28">
      <t>フク</t>
    </rPh>
    <phoneticPr fontId="19"/>
  </si>
  <si>
    <t>1101 1102 1103 
歯及び
歯の支持組織の障害</t>
    <rPh sb="16" eb="17">
      <t>ハ</t>
    </rPh>
    <rPh sb="17" eb="18">
      <t>オヨ</t>
    </rPh>
    <rPh sb="20" eb="21">
      <t>ハ</t>
    </rPh>
    <rPh sb="22" eb="24">
      <t>シジ</t>
    </rPh>
    <rPh sb="24" eb="26">
      <t>ソシキ</t>
    </rPh>
    <rPh sb="27" eb="29">
      <t>ショウガイ</t>
    </rPh>
    <phoneticPr fontId="19"/>
  </si>
  <si>
    <t xml:space="preserve">計
</t>
    <rPh sb="0" eb="1">
      <t>ケイ</t>
    </rPh>
    <phoneticPr fontId="19"/>
  </si>
  <si>
    <t>総件数</t>
    <rPh sb="0" eb="3">
      <t>ソウケンスウ</t>
    </rPh>
    <phoneticPr fontId="19"/>
  </si>
  <si>
    <t>総点数</t>
    <rPh sb="0" eb="1">
      <t>ソウ</t>
    </rPh>
    <rPh sb="1" eb="3">
      <t>テンスウ</t>
    </rPh>
    <phoneticPr fontId="19"/>
  </si>
  <si>
    <t>入院件数</t>
    <rPh sb="0" eb="2">
      <t>ニュウイン</t>
    </rPh>
    <rPh sb="2" eb="4">
      <t>ケンスウ</t>
    </rPh>
    <phoneticPr fontId="19"/>
  </si>
  <si>
    <t>入院点数</t>
    <rPh sb="0" eb="2">
      <t>ニュウイン</t>
    </rPh>
    <rPh sb="2" eb="4">
      <t>テンスウ</t>
    </rPh>
    <phoneticPr fontId="19"/>
  </si>
  <si>
    <t>入院外件数</t>
    <rPh sb="0" eb="2">
      <t>ニュウイン</t>
    </rPh>
    <rPh sb="2" eb="3">
      <t>ガイ</t>
    </rPh>
    <rPh sb="3" eb="5">
      <t>ケンスウ</t>
    </rPh>
    <phoneticPr fontId="19"/>
  </si>
  <si>
    <t>入院外点数</t>
    <rPh sb="0" eb="2">
      <t>ニュウイン</t>
    </rPh>
    <rPh sb="2" eb="3">
      <t>ガイ</t>
    </rPh>
    <rPh sb="3" eb="5">
      <t>テンスウ</t>
    </rPh>
    <phoneticPr fontId="19"/>
  </si>
  <si>
    <t>鎌ケ谷市</t>
  </si>
  <si>
    <t>大網白里市</t>
  </si>
  <si>
    <t>袖ケ浦市</t>
  </si>
  <si>
    <t>平成30年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</si>
  <si>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</si>
  <si>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</si>
  <si>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表１２　　年別総件数（県計）</t>
    <rPh sb="0" eb="1">
      <t>ヒョウ</t>
    </rPh>
    <rPh sb="5" eb="7">
      <t>ネンベツ</t>
    </rPh>
    <rPh sb="7" eb="10">
      <t>ソウケンスウ</t>
    </rPh>
    <rPh sb="11" eb="12">
      <t>ケン</t>
    </rPh>
    <rPh sb="12" eb="13">
      <t>ケイ</t>
    </rPh>
    <phoneticPr fontId="2"/>
  </si>
  <si>
    <t>表１３　　年別入院件数（県計）</t>
    <rPh sb="0" eb="1">
      <t>ヒョウ</t>
    </rPh>
    <rPh sb="5" eb="7">
      <t>ネンベツ</t>
    </rPh>
    <rPh sb="7" eb="9">
      <t>ニュウイン</t>
    </rPh>
    <rPh sb="9" eb="11">
      <t>ケンスウ</t>
    </rPh>
    <rPh sb="12" eb="13">
      <t>ケン</t>
    </rPh>
    <rPh sb="13" eb="14">
      <t>ケイ</t>
    </rPh>
    <phoneticPr fontId="2"/>
  </si>
  <si>
    <t>表１４　　年別入院外件数（県計）</t>
    <rPh sb="0" eb="1">
      <t>ヒョウ</t>
    </rPh>
    <rPh sb="5" eb="7">
      <t>ネンベツ</t>
    </rPh>
    <rPh sb="7" eb="9">
      <t>ニュウイン</t>
    </rPh>
    <rPh sb="9" eb="10">
      <t>ガイ</t>
    </rPh>
    <rPh sb="10" eb="12">
      <t>ケンスウ</t>
    </rPh>
    <rPh sb="13" eb="14">
      <t>ケン</t>
    </rPh>
    <rPh sb="14" eb="15">
      <t>ケイ</t>
    </rPh>
    <phoneticPr fontId="2"/>
  </si>
  <si>
    <t>表１５　　年別総点数（県計）</t>
    <rPh sb="0" eb="1">
      <t>ヒョウ</t>
    </rPh>
    <rPh sb="5" eb="7">
      <t>ネンベツ</t>
    </rPh>
    <rPh sb="7" eb="8">
      <t>ソウ</t>
    </rPh>
    <rPh sb="8" eb="10">
      <t>テンスウ</t>
    </rPh>
    <rPh sb="11" eb="12">
      <t>ケン</t>
    </rPh>
    <rPh sb="12" eb="13">
      <t>ケイ</t>
    </rPh>
    <phoneticPr fontId="2"/>
  </si>
  <si>
    <t>表１６　　年別入院点数（県計）</t>
    <rPh sb="0" eb="1">
      <t>ヒョウ</t>
    </rPh>
    <rPh sb="5" eb="7">
      <t>ネンベツ</t>
    </rPh>
    <rPh sb="7" eb="9">
      <t>ニュウイン</t>
    </rPh>
    <rPh sb="9" eb="11">
      <t>テンスウ</t>
    </rPh>
    <rPh sb="12" eb="13">
      <t>ケン</t>
    </rPh>
    <rPh sb="13" eb="14">
      <t>ケイ</t>
    </rPh>
    <phoneticPr fontId="2"/>
  </si>
  <si>
    <t>表１７　　年別入院外点数（県計）</t>
    <rPh sb="0" eb="1">
      <t>ヒョウ</t>
    </rPh>
    <rPh sb="5" eb="7">
      <t>ネンベツ</t>
    </rPh>
    <rPh sb="7" eb="9">
      <t>ニュウイン</t>
    </rPh>
    <rPh sb="9" eb="10">
      <t>ガイ</t>
    </rPh>
    <rPh sb="10" eb="12">
      <t>テンスウ</t>
    </rPh>
    <rPh sb="13" eb="14">
      <t>ケン</t>
    </rPh>
    <rPh sb="14" eb="15">
      <t>ケイ</t>
    </rPh>
    <phoneticPr fontId="2"/>
  </si>
  <si>
    <t>表１（その１）</t>
    <rPh sb="0" eb="1">
      <t>ヒョウ</t>
    </rPh>
    <phoneticPr fontId="2"/>
  </si>
  <si>
    <t>　１（その２）</t>
    <phoneticPr fontId="2"/>
  </si>
  <si>
    <t>　１（その３）</t>
    <phoneticPr fontId="2"/>
  </si>
  <si>
    <t>表１（その１）　　　　国保病類別疾病統計（県計・入院）</t>
    <rPh sb="0" eb="1">
      <t>ヒョウ</t>
    </rPh>
    <rPh sb="11" eb="13">
      <t>コクホ</t>
    </rPh>
    <rPh sb="13" eb="14">
      <t>ビョウ</t>
    </rPh>
    <rPh sb="14" eb="16">
      <t>ルイベツ</t>
    </rPh>
    <rPh sb="16" eb="18">
      <t>シッペイ</t>
    </rPh>
    <rPh sb="18" eb="20">
      <t>トウケイ</t>
    </rPh>
    <rPh sb="21" eb="22">
      <t>ケン</t>
    </rPh>
    <rPh sb="22" eb="23">
      <t>ケイ</t>
    </rPh>
    <rPh sb="24" eb="26">
      <t>ニュウイン</t>
    </rPh>
    <phoneticPr fontId="2"/>
  </si>
  <si>
    <t>表１（その２）　　　　国保病類別疾病統計（県計・入院外）</t>
    <rPh sb="0" eb="1">
      <t>ヒョウ</t>
    </rPh>
    <rPh sb="11" eb="13">
      <t>コクホ</t>
    </rPh>
    <rPh sb="13" eb="14">
      <t>ビョウ</t>
    </rPh>
    <rPh sb="14" eb="16">
      <t>ルイベツ</t>
    </rPh>
    <rPh sb="16" eb="18">
      <t>シッペイ</t>
    </rPh>
    <rPh sb="18" eb="20">
      <t>トウケイ</t>
    </rPh>
    <rPh sb="21" eb="22">
      <t>ケン</t>
    </rPh>
    <rPh sb="22" eb="23">
      <t>ケイ</t>
    </rPh>
    <rPh sb="24" eb="26">
      <t>ニュウイン</t>
    </rPh>
    <rPh sb="26" eb="27">
      <t>ソト</t>
    </rPh>
    <phoneticPr fontId="2"/>
  </si>
  <si>
    <t>表１（その３）　　　　国保病類別疾病統計（県計・総件数）</t>
    <rPh sb="0" eb="1">
      <t>ヒョウ</t>
    </rPh>
    <rPh sb="11" eb="13">
      <t>コクホ</t>
    </rPh>
    <rPh sb="13" eb="14">
      <t>ビョウ</t>
    </rPh>
    <rPh sb="14" eb="16">
      <t>ルイベツ</t>
    </rPh>
    <rPh sb="16" eb="18">
      <t>シッペイ</t>
    </rPh>
    <rPh sb="18" eb="20">
      <t>トウケイ</t>
    </rPh>
    <rPh sb="21" eb="22">
      <t>ケン</t>
    </rPh>
    <rPh sb="22" eb="23">
      <t>ケイ</t>
    </rPh>
    <rPh sb="24" eb="25">
      <t>ソウ</t>
    </rPh>
    <rPh sb="25" eb="27">
      <t>ケンスウ</t>
    </rPh>
    <phoneticPr fontId="2"/>
  </si>
  <si>
    <t xml:space="preserve"> 　ウイルス性肝炎</t>
    <rPh sb="6" eb="7">
      <t>セイ</t>
    </rPh>
    <phoneticPr fontId="2"/>
  </si>
  <si>
    <t xml:space="preserve">　 その他のウイルス性疾患 </t>
    <rPh sb="10" eb="11">
      <t>セイ</t>
    </rPh>
    <phoneticPr fontId="2"/>
  </si>
  <si>
    <t xml:space="preserve"> 新生物〈腫瘍〉</t>
    <rPh sb="5" eb="7">
      <t>シュヨウ</t>
    </rPh>
    <phoneticPr fontId="2"/>
  </si>
  <si>
    <t xml:space="preserve"> Ｃ81－Ｃ86</t>
    <phoneticPr fontId="2"/>
  </si>
  <si>
    <t>　 脂質異常症</t>
    <rPh sb="2" eb="7">
      <t>シシツイジョウショウ</t>
    </rPh>
    <phoneticPr fontId="2"/>
  </si>
  <si>
    <t xml:space="preserve"> Ｅ78</t>
    <phoneticPr fontId="2"/>
  </si>
  <si>
    <t xml:space="preserve"> ０４０４</t>
    <phoneticPr fontId="2"/>
  </si>
  <si>
    <t>　 その他の内分泌、栄養及び</t>
    <rPh sb="4" eb="5">
      <t>タ</t>
    </rPh>
    <rPh sb="6" eb="9">
      <t>ナイブンピツ</t>
    </rPh>
    <rPh sb="10" eb="12">
      <t>エイヨウ</t>
    </rPh>
    <rPh sb="12" eb="13">
      <t>オヨ</t>
    </rPh>
    <phoneticPr fontId="2"/>
  </si>
  <si>
    <t>　 代謝疾患</t>
    <rPh sb="2" eb="4">
      <t>タイシャ</t>
    </rPh>
    <rPh sb="4" eb="6">
      <t>シッカン</t>
    </rPh>
    <phoneticPr fontId="2"/>
  </si>
  <si>
    <t xml:space="preserve"> Ｅ15－Ｅ77，</t>
    <phoneticPr fontId="2"/>
  </si>
  <si>
    <t xml:space="preserve"> Ｅ79－Ｅ90</t>
    <phoneticPr fontId="2"/>
  </si>
  <si>
    <t xml:space="preserve"> 　胃の悪性新生物〈腫瘍〉</t>
    <rPh sb="10" eb="12">
      <t>シュヨウ</t>
    </rPh>
    <phoneticPr fontId="2"/>
  </si>
  <si>
    <t>　 結腸の悪性新生物〈腫瘍〉</t>
    <rPh sb="11" eb="13">
      <t>シュヨウ</t>
    </rPh>
    <phoneticPr fontId="2"/>
  </si>
  <si>
    <t xml:space="preserve">　  肝及び肝内胆管の悪性新生物〈腫瘍〉 </t>
    <rPh sb="13" eb="16">
      <t>シンセイブツ</t>
    </rPh>
    <rPh sb="17" eb="19">
      <t>シュヨウ</t>
    </rPh>
    <phoneticPr fontId="2"/>
  </si>
  <si>
    <t xml:space="preserve">　 乳房の悪性新生物〈腫瘍〉 </t>
    <rPh sb="11" eb="13">
      <t>シュヨウ</t>
    </rPh>
    <phoneticPr fontId="2"/>
  </si>
  <si>
    <t>　 子宮の悪性新生物〈腫瘍〉</t>
    <rPh sb="11" eb="13">
      <t>シュヨウ</t>
    </rPh>
    <phoneticPr fontId="2"/>
  </si>
  <si>
    <t>　 その他の悪性新生物〈腫瘍〉</t>
    <rPh sb="12" eb="14">
      <t>シュヨウ</t>
    </rPh>
    <phoneticPr fontId="2"/>
  </si>
  <si>
    <t>　 良性新生物〈腫瘍〉及び</t>
    <rPh sb="8" eb="10">
      <t>シュヨウ</t>
    </rPh>
    <phoneticPr fontId="2"/>
  </si>
  <si>
    <t xml:space="preserve"> 　その他の新生物〈腫瘍〉</t>
    <rPh sb="10" eb="12">
      <t>シュヨウ</t>
    </rPh>
    <phoneticPr fontId="2"/>
  </si>
  <si>
    <t xml:space="preserve">   その他の内耳疾患　 </t>
    <rPh sb="7" eb="8">
      <t>ナイ</t>
    </rPh>
    <phoneticPr fontId="2"/>
  </si>
  <si>
    <t xml:space="preserve"> 　急性咽頭炎及び急性扁桃炎</t>
    <rPh sb="11" eb="14">
      <t>ヘントウエン</t>
    </rPh>
    <phoneticPr fontId="2"/>
  </si>
  <si>
    <t>　 痔核</t>
    <rPh sb="2" eb="4">
      <t>ジカク</t>
    </rPh>
    <phoneticPr fontId="2"/>
  </si>
  <si>
    <t xml:space="preserve"> Ｋ64</t>
    <phoneticPr fontId="2"/>
  </si>
  <si>
    <t xml:space="preserve"> １１１３</t>
    <phoneticPr fontId="2"/>
  </si>
  <si>
    <t xml:space="preserve"> Ｌ40－Ｌ99</t>
    <phoneticPr fontId="2"/>
  </si>
  <si>
    <t xml:space="preserve"> 　肩の傷害&lt;損傷&gt;</t>
    <rPh sb="4" eb="6">
      <t>ショウガイ</t>
    </rPh>
    <rPh sb="7" eb="9">
      <t>ソンショウ</t>
    </rPh>
    <phoneticPr fontId="2"/>
  </si>
  <si>
    <t xml:space="preserve"> 　頭蓋内損傷及び内臓の損傷</t>
    <rPh sb="9" eb="11">
      <t>ナイゾウ</t>
    </rPh>
    <rPh sb="12" eb="14">
      <t>ソンショウ</t>
    </rPh>
    <phoneticPr fontId="2"/>
  </si>
  <si>
    <t>Ｔ10, Ｔ12，Ｔ14.2</t>
    <phoneticPr fontId="2"/>
  </si>
  <si>
    <t>注１：「総務省告示」は「総務省告示第３５号（平成２７年２月１３日）」である。</t>
    <rPh sb="0" eb="1">
      <t>チュウ</t>
    </rPh>
    <rPh sb="4" eb="7">
      <t>ソウムショウ</t>
    </rPh>
    <rPh sb="7" eb="9">
      <t>コクジ</t>
    </rPh>
    <rPh sb="12" eb="15">
      <t>ソウムショウ</t>
    </rPh>
    <rPh sb="15" eb="17">
      <t>コクジ</t>
    </rPh>
    <rPh sb="17" eb="18">
      <t>ダイ</t>
    </rPh>
    <rPh sb="20" eb="21">
      <t>ゴウ</t>
    </rPh>
    <rPh sb="22" eb="24">
      <t>ヘイセイ</t>
    </rPh>
    <rPh sb="26" eb="27">
      <t>ネン</t>
    </rPh>
    <rPh sb="28" eb="29">
      <t>ガツ</t>
    </rPh>
    <rPh sb="31" eb="32">
      <t>ヒ</t>
    </rPh>
    <phoneticPr fontId="2"/>
  </si>
  <si>
    <t xml:space="preserve"> 免疫機構の障害</t>
    <phoneticPr fontId="2"/>
  </si>
  <si>
    <t xml:space="preserve"> 血液及び造血器の疾患並びに</t>
    <phoneticPr fontId="2"/>
  </si>
  <si>
    <t xml:space="preserve">　 皮膚及び粘膜の病変を伴う </t>
    <rPh sb="12" eb="13">
      <t>トモナ</t>
    </rPh>
    <phoneticPr fontId="2"/>
  </si>
  <si>
    <t xml:space="preserve"> 　ウイルス性疾患</t>
    <rPh sb="6" eb="7">
      <t>セイ</t>
    </rPh>
    <phoneticPr fontId="2"/>
  </si>
  <si>
    <t xml:space="preserve">　 直腸Ｓ状結腸移行部及び </t>
    <rPh sb="5" eb="6">
      <t>ジョウ</t>
    </rPh>
    <phoneticPr fontId="2"/>
  </si>
  <si>
    <t xml:space="preserve"> 　直腸の悪性新生物〈腫瘍〉</t>
    <rPh sb="11" eb="13">
      <t>シュヨウ</t>
    </rPh>
    <phoneticPr fontId="2"/>
  </si>
  <si>
    <t xml:space="preserve">　 気管、気管支及び肺の </t>
    <phoneticPr fontId="2"/>
  </si>
  <si>
    <t xml:space="preserve"> 　悪性新生物〈腫瘍〉</t>
    <rPh sb="8" eb="10">
      <t>シュヨウ</t>
    </rPh>
    <phoneticPr fontId="2"/>
  </si>
  <si>
    <t xml:space="preserve">　 その他の血液及び造血器の </t>
    <rPh sb="12" eb="13">
      <t>キ</t>
    </rPh>
    <phoneticPr fontId="2"/>
  </si>
  <si>
    <t xml:space="preserve">　 疾患並びに免疫機構の障害 </t>
    <rPh sb="9" eb="11">
      <t>キコウ</t>
    </rPh>
    <rPh sb="12" eb="14">
      <t>ショウガイ</t>
    </rPh>
    <phoneticPr fontId="2"/>
  </si>
  <si>
    <t xml:space="preserve">　 精神作用物質使用による </t>
    <phoneticPr fontId="2"/>
  </si>
  <si>
    <t xml:space="preserve">　 精神及び行動の障害 </t>
    <phoneticPr fontId="2"/>
  </si>
  <si>
    <t xml:space="preserve"> 　脳性麻痺及び</t>
    <phoneticPr fontId="2"/>
  </si>
  <si>
    <t xml:space="preserve"> 　その他の麻痺性症候群</t>
    <phoneticPr fontId="2"/>
  </si>
  <si>
    <t xml:space="preserve">   その他の中耳及び </t>
    <phoneticPr fontId="2"/>
  </si>
  <si>
    <t xml:space="preserve"> 　乳様突起の疾患</t>
    <phoneticPr fontId="2"/>
  </si>
  <si>
    <t xml:space="preserve"> 　急性気管支炎及び</t>
    <phoneticPr fontId="2"/>
  </si>
  <si>
    <t xml:space="preserve"> 　急性細気管支炎</t>
    <phoneticPr fontId="2"/>
  </si>
  <si>
    <t xml:space="preserve"> 　その他の歯及び</t>
    <phoneticPr fontId="2"/>
  </si>
  <si>
    <t xml:space="preserve"> 　歯の支持組織の障害</t>
    <phoneticPr fontId="2"/>
  </si>
  <si>
    <t xml:space="preserve"> 　その他の皮膚及び</t>
    <phoneticPr fontId="2"/>
  </si>
  <si>
    <t xml:space="preserve"> 　皮下組織の疾患</t>
    <phoneticPr fontId="2"/>
  </si>
  <si>
    <t xml:space="preserve"> 　慢性肝炎</t>
    <phoneticPr fontId="2"/>
  </si>
  <si>
    <t xml:space="preserve"> 　（アルコ－ル性のものを除く）</t>
    <phoneticPr fontId="2"/>
  </si>
  <si>
    <t xml:space="preserve"> 　肝硬変</t>
    <phoneticPr fontId="2"/>
  </si>
  <si>
    <r>
      <t xml:space="preserve"> 　</t>
    </r>
    <r>
      <rPr>
        <sz val="10"/>
        <rFont val="ＭＳ 明朝"/>
        <family val="1"/>
        <charset val="128"/>
      </rPr>
      <t>（アルコ－ル性のものを除く）</t>
    </r>
    <phoneticPr fontId="2"/>
  </si>
  <si>
    <t xml:space="preserve"> 　その他の筋骨格系及び</t>
    <phoneticPr fontId="2"/>
  </si>
  <si>
    <t xml:space="preserve"> 　結合組織の疾患</t>
    <phoneticPr fontId="2"/>
  </si>
  <si>
    <t xml:space="preserve"> 　糸球体疾患及び</t>
    <phoneticPr fontId="2"/>
  </si>
  <si>
    <t xml:space="preserve"> 　腎尿細管間質性疾患</t>
    <phoneticPr fontId="2"/>
  </si>
  <si>
    <t xml:space="preserve"> 　乳房及び</t>
    <phoneticPr fontId="2"/>
  </si>
  <si>
    <t xml:space="preserve"> 　その他の女性生殖器の疾患</t>
    <phoneticPr fontId="2"/>
  </si>
  <si>
    <t xml:space="preserve"> 　その他の妊娠、分娩及び</t>
    <phoneticPr fontId="2"/>
  </si>
  <si>
    <t>　 産じょく</t>
    <phoneticPr fontId="2"/>
  </si>
  <si>
    <t xml:space="preserve"> 　その他の周産期に</t>
    <phoneticPr fontId="2"/>
  </si>
  <si>
    <t xml:space="preserve"> 　発生した病態</t>
    <phoneticPr fontId="2"/>
  </si>
  <si>
    <t xml:space="preserve"> 　先天奇形、変形及び</t>
    <phoneticPr fontId="2"/>
  </si>
  <si>
    <t xml:space="preserve"> 　その他の先天奇形、</t>
    <phoneticPr fontId="2"/>
  </si>
  <si>
    <t xml:space="preserve"> 　変形及び染色体異常</t>
    <phoneticPr fontId="2"/>
  </si>
  <si>
    <t xml:space="preserve"> 他に分類されないもの</t>
    <phoneticPr fontId="2"/>
  </si>
  <si>
    <t xml:space="preserve"> 　異常臨床所見・異常検査所見</t>
    <phoneticPr fontId="2"/>
  </si>
  <si>
    <t xml:space="preserve"> 　で他に分類されないもの</t>
    <phoneticPr fontId="2"/>
  </si>
  <si>
    <t xml:space="preserve">   症状、徴候及び </t>
    <phoneticPr fontId="2"/>
  </si>
  <si>
    <t xml:space="preserve"> 症状、徴候及び</t>
    <phoneticPr fontId="2"/>
  </si>
  <si>
    <t xml:space="preserve"> 異常臨床所見・異常検査所見で</t>
    <phoneticPr fontId="2"/>
  </si>
  <si>
    <t xml:space="preserve"> 　その他の損傷及び</t>
    <phoneticPr fontId="2"/>
  </si>
  <si>
    <t xml:space="preserve"> 　その他の外因の影響</t>
    <phoneticPr fontId="2"/>
  </si>
  <si>
    <t xml:space="preserve">　 気分［感情］障害 </t>
    <phoneticPr fontId="2"/>
  </si>
  <si>
    <r>
      <t xml:space="preserve"> 　</t>
    </r>
    <r>
      <rPr>
        <sz val="10"/>
        <rFont val="ＭＳ 明朝"/>
        <family val="1"/>
        <charset val="128"/>
      </rPr>
      <t>（躁うつ病を含む）</t>
    </r>
    <phoneticPr fontId="2"/>
  </si>
  <si>
    <r>
      <t xml:space="preserve">　 </t>
    </r>
    <r>
      <rPr>
        <sz val="11"/>
        <rFont val="ＭＳ 明朝"/>
        <family val="1"/>
        <charset val="128"/>
      </rPr>
      <t>県で集計している。</t>
    </r>
    <phoneticPr fontId="2"/>
  </si>
  <si>
    <t>　　疾病の分類は「社会保険表章用疾病分類表」（厚生労働省保険局）によって行い、国保データベースシステムを用いて</t>
    <rPh sb="2" eb="4">
      <t>シッペイ</t>
    </rPh>
    <rPh sb="5" eb="7">
      <t>ブンルイ</t>
    </rPh>
    <rPh sb="9" eb="11">
      <t>シャカイ</t>
    </rPh>
    <rPh sb="11" eb="13">
      <t>ホケン</t>
    </rPh>
    <rPh sb="13" eb="14">
      <t>ヒョウ</t>
    </rPh>
    <rPh sb="14" eb="15">
      <t>ショウ</t>
    </rPh>
    <rPh sb="15" eb="16">
      <t>ヨウ</t>
    </rPh>
    <rPh sb="16" eb="18">
      <t>シッペイ</t>
    </rPh>
    <rPh sb="18" eb="20">
      <t>ブンルイ</t>
    </rPh>
    <rPh sb="20" eb="21">
      <t>ヒョウ</t>
    </rPh>
    <rPh sb="23" eb="25">
      <t>コウセイ</t>
    </rPh>
    <rPh sb="25" eb="27">
      <t>ロウドウ</t>
    </rPh>
    <rPh sb="27" eb="28">
      <t>ショウ</t>
    </rPh>
    <rPh sb="28" eb="30">
      <t>ホケン</t>
    </rPh>
    <rPh sb="30" eb="31">
      <t>キョク</t>
    </rPh>
    <rPh sb="36" eb="37">
      <t>オコナ</t>
    </rPh>
    <phoneticPr fontId="2"/>
  </si>
  <si>
    <t xml:space="preserve"> その他の外因の影響</t>
    <phoneticPr fontId="2"/>
  </si>
  <si>
    <t xml:space="preserve"> 損傷、中毒及び</t>
    <phoneticPr fontId="2"/>
  </si>
  <si>
    <t>保険者番号</t>
    <rPh sb="0" eb="3">
      <t>ホケンシャ</t>
    </rPh>
    <rPh sb="3" eb="5">
      <t>バンゴウ</t>
    </rPh>
    <phoneticPr fontId="19"/>
  </si>
  <si>
    <t>保険者名</t>
    <rPh sb="0" eb="3">
      <t>ホケンシャ</t>
    </rPh>
    <rPh sb="3" eb="4">
      <t>メイ</t>
    </rPh>
    <phoneticPr fontId="19"/>
  </si>
  <si>
    <t>被保険者数（人）</t>
    <rPh sb="0" eb="4">
      <t>ヒホケンシャ</t>
    </rPh>
    <rPh sb="4" eb="5">
      <t>スウ</t>
    </rPh>
    <rPh sb="6" eb="7">
      <t>ニン</t>
    </rPh>
    <phoneticPr fontId="19"/>
  </si>
  <si>
    <t>受診率（％）</t>
    <rPh sb="0" eb="3">
      <t>ジュシンリツ</t>
    </rPh>
    <phoneticPr fontId="19"/>
  </si>
  <si>
    <t>012</t>
  </si>
  <si>
    <t>021</t>
  </si>
  <si>
    <t>031</t>
  </si>
  <si>
    <t>041</t>
  </si>
  <si>
    <t>083</t>
  </si>
  <si>
    <t>令和4年</t>
    <rPh sb="0" eb="2">
      <t>レイワ</t>
    </rPh>
    <rPh sb="3" eb="4">
      <t>ネン</t>
    </rPh>
    <phoneticPr fontId="2"/>
  </si>
  <si>
    <t>ⅩⅧ　症状、徴候及び異常臨床所見･異常検査所見で他に分類されないもの</t>
    <rPh sb="3" eb="5">
      <t>ショウジョウ</t>
    </rPh>
    <rPh sb="6" eb="8">
      <t>チョウコウ</t>
    </rPh>
    <rPh sb="8" eb="9">
      <t>オヨ</t>
    </rPh>
    <rPh sb="10" eb="11">
      <t>イ</t>
    </rPh>
    <rPh sb="11" eb="12">
      <t>ツネ</t>
    </rPh>
    <rPh sb="12" eb="14">
      <t>リンショウ</t>
    </rPh>
    <rPh sb="14" eb="16">
      <t>ショケン</t>
    </rPh>
    <rPh sb="17" eb="19">
      <t>イジョウ</t>
    </rPh>
    <rPh sb="19" eb="21">
      <t>ケンサ</t>
    </rPh>
    <rPh sb="21" eb="23">
      <t>ショケン</t>
    </rPh>
    <rPh sb="24" eb="25">
      <t>ホカ</t>
    </rPh>
    <rPh sb="26" eb="28">
      <t>ブンルイ</t>
    </rPh>
    <phoneticPr fontId="2"/>
  </si>
  <si>
    <t>症状・徴候及び異常臨床所見・異常検査所見で他に分類されないもの</t>
    <rPh sb="0" eb="2">
      <t>ショウジョウ</t>
    </rPh>
    <rPh sb="3" eb="5">
      <t>チョウコウ</t>
    </rPh>
    <rPh sb="5" eb="6">
      <t>オヨ</t>
    </rPh>
    <rPh sb="7" eb="9">
      <t>イジョウ</t>
    </rPh>
    <rPh sb="9" eb="11">
      <t>リンショウ</t>
    </rPh>
    <rPh sb="11" eb="13">
      <t>ショケン</t>
    </rPh>
    <rPh sb="14" eb="16">
      <t>イジョウ</t>
    </rPh>
    <rPh sb="16" eb="18">
      <t>ケンサ</t>
    </rPh>
    <rPh sb="18" eb="20">
      <t>ショケン</t>
    </rPh>
    <rPh sb="21" eb="22">
      <t>タ</t>
    </rPh>
    <rPh sb="23" eb="25">
      <t>ブンルイ</t>
    </rPh>
    <phoneticPr fontId="2"/>
  </si>
  <si>
    <t xml:space="preserve"> Ｎ20－Ｎ23</t>
    <phoneticPr fontId="2"/>
  </si>
  <si>
    <t>図１　　　地　域　別　構　成　比</t>
    <rPh sb="0" eb="1">
      <t>ズ</t>
    </rPh>
    <rPh sb="5" eb="6">
      <t>チ</t>
    </rPh>
    <rPh sb="7" eb="8">
      <t>イキ</t>
    </rPh>
    <rPh sb="9" eb="10">
      <t>ベツ</t>
    </rPh>
    <rPh sb="11" eb="12">
      <t>カマエ</t>
    </rPh>
    <rPh sb="13" eb="14">
      <t>シゲル</t>
    </rPh>
    <rPh sb="15" eb="16">
      <t>ヒ</t>
    </rPh>
    <phoneticPr fontId="2"/>
  </si>
  <si>
    <t>令和元年</t>
    <rPh sb="0" eb="2">
      <t>レイワ</t>
    </rPh>
    <rPh sb="2" eb="4">
      <t>ガンネン</t>
    </rPh>
    <phoneticPr fontId="2"/>
  </si>
  <si>
    <t>令和5年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</si>
  <si>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</si>
  <si>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</si>
  <si>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令和７年６月審査分国保病類別疾病統計表</t>
    <rPh sb="0" eb="2">
      <t>レイワ</t>
    </rPh>
    <rPh sb="3" eb="4">
      <t>ネン</t>
    </rPh>
    <rPh sb="5" eb="6">
      <t>ガツ</t>
    </rPh>
    <rPh sb="6" eb="8">
      <t>シンサ</t>
    </rPh>
    <rPh sb="8" eb="9">
      <t>ブン</t>
    </rPh>
    <rPh sb="9" eb="11">
      <t>コクホ</t>
    </rPh>
    <rPh sb="11" eb="12">
      <t>ビョウ</t>
    </rPh>
    <rPh sb="12" eb="14">
      <t>ルイベツ</t>
    </rPh>
    <rPh sb="14" eb="16">
      <t>シッペイ</t>
    </rPh>
    <rPh sb="16" eb="19">
      <t>トウケイヒョウ</t>
    </rPh>
    <phoneticPr fontId="19"/>
  </si>
  <si>
    <t>令和７年６月審査分国保病類別疾病統計表</t>
    <rPh sb="0" eb="2">
      <t>レイワ</t>
    </rPh>
    <rPh sb="3" eb="4">
      <t>ネン</t>
    </rPh>
    <rPh sb="5" eb="6">
      <t>ガツ</t>
    </rPh>
    <rPh sb="6" eb="8">
      <t>シンサ</t>
    </rPh>
    <rPh sb="8" eb="9">
      <t>ブン</t>
    </rPh>
    <rPh sb="9" eb="11">
      <t>コクホ</t>
    </rPh>
    <rPh sb="11" eb="12">
      <t>ビョウ</t>
    </rPh>
    <rPh sb="12" eb="14">
      <t>ルイベツ</t>
    </rPh>
    <rPh sb="14" eb="16">
      <t>シッペイ</t>
    </rPh>
    <rPh sb="16" eb="19">
      <t>トウケイヒョウ</t>
    </rPh>
    <phoneticPr fontId="2"/>
  </si>
  <si>
    <t>令和７年６月審査分国保病類別疾病統計表</t>
    <phoneticPr fontId="2"/>
  </si>
  <si>
    <t>令和７年度</t>
    <rPh sb="0" eb="2">
      <t>レイワ</t>
    </rPh>
    <rPh sb="3" eb="5">
      <t>ネンド</t>
    </rPh>
    <phoneticPr fontId="2"/>
  </si>
  <si>
    <r>
      <t>　　</t>
    </r>
    <r>
      <rPr>
        <sz val="11"/>
        <color indexed="8"/>
        <rFont val="ＭＳ 明朝"/>
        <family val="1"/>
        <charset val="128"/>
      </rPr>
      <t>令和７年６月審査決定分（令和７年５月診療分ほか）</t>
    </r>
    <r>
      <rPr>
        <sz val="11"/>
        <rFont val="ＭＳ 明朝"/>
        <family val="1"/>
        <charset val="128"/>
      </rPr>
      <t>の診療報酬明細書を調査の対象とする。</t>
    </r>
    <rPh sb="2" eb="4">
      <t>レイワ</t>
    </rPh>
    <rPh sb="5" eb="6">
      <t>ネン</t>
    </rPh>
    <rPh sb="6" eb="7">
      <t>ヘイネン</t>
    </rPh>
    <rPh sb="7" eb="8">
      <t>ガツ</t>
    </rPh>
    <rPh sb="8" eb="10">
      <t>シンサ</t>
    </rPh>
    <rPh sb="10" eb="12">
      <t>ケッテイ</t>
    </rPh>
    <rPh sb="12" eb="13">
      <t>ブン</t>
    </rPh>
    <rPh sb="14" eb="16">
      <t>レイワ</t>
    </rPh>
    <rPh sb="17" eb="18">
      <t>ネン</t>
    </rPh>
    <rPh sb="19" eb="20">
      <t>ガツ</t>
    </rPh>
    <rPh sb="20" eb="22">
      <t>シンリョウ</t>
    </rPh>
    <rPh sb="22" eb="23">
      <t>ブン</t>
    </rPh>
    <rPh sb="27" eb="29">
      <t>シンリョウ</t>
    </rPh>
    <rPh sb="29" eb="31">
      <t>ホウシュウ</t>
    </rPh>
    <rPh sb="31" eb="32">
      <t>メイ</t>
    </rPh>
    <rPh sb="32" eb="33">
      <t>ボソ</t>
    </rPh>
    <phoneticPr fontId="2"/>
  </si>
  <si>
    <t>　　　　　　　　　　　　　　　　　　　　　　　　区　　　　　分</t>
    <rPh sb="24" eb="25">
      <t>ク</t>
    </rPh>
    <rPh sb="30" eb="31">
      <t>ブン</t>
    </rPh>
    <phoneticPr fontId="2"/>
  </si>
  <si>
    <t>総　　計　　　　　　　歯科を除く場合の百分比</t>
    <rPh sb="0" eb="1">
      <t>フサ</t>
    </rPh>
    <rPh sb="3" eb="4">
      <t>ケイ</t>
    </rPh>
    <rPh sb="11" eb="13">
      <t>シカ</t>
    </rPh>
    <rPh sb="14" eb="15">
      <t>ノゾ</t>
    </rPh>
    <rPh sb="16" eb="18">
      <t>バアイ</t>
    </rPh>
    <rPh sb="19" eb="22">
      <t>ヒャクブンヒ</t>
    </rPh>
    <phoneticPr fontId="2"/>
  </si>
  <si>
    <t>表１（その３）　　　　国保病類別疾病統計（県計・総件数）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</si>
</sst>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);[Red]\(0.0\)"/>
    <numFmt numFmtId="177" formatCode="#,##0_ "/>
    <numFmt numFmtId="178" formatCode="#,##0_);[Red]\(#,##0\)"/>
    <numFmt numFmtId="179" formatCode="0.0_ "/>
    <numFmt numFmtId="180" formatCode="#,##0.0_ "/>
    <numFmt numFmtId="181" formatCode="0.00_ "/>
    <numFmt numFmtId="182" formatCode="\ 0000"/>
    <numFmt numFmtId="183" formatCode="#,##0.0"/>
  </numFmts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7"/>
      <name val="ＭＳ 明朝"/>
      <family val="1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48"/>
      <name val="ＭＳ Ｐゴシック"/>
      <family val="3"/>
      <charset val="128"/>
    </font>
    <font>
      <sz val="40"/>
      <name val="ＭＳ Ｐゴシック"/>
      <family val="3"/>
      <charset val="128"/>
    </font>
    <font>
      <sz val="34"/>
      <name val="ＭＳ Ｐゴシック"/>
      <family val="3"/>
      <charset val="128"/>
    </font>
    <font>
      <sz val="14"/>
      <name val="ＭＳ Ｐゴシック"/>
      <family val="3"/>
      <charset val="128"/>
    </font>
    <font>
      <sz val="9.5"/>
      <name val="ＭＳ Ｐゴシック"/>
      <family val="3"/>
      <charset val="128"/>
    </font>
    <font>
      <sz val="13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3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</fills>
  <borders count="1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0" borderId="1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3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23" borderId="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1" fillId="0" borderId="0"/>
    <xf numFmtId="0" fontId="42" fillId="0" borderId="0">
      <alignment vertical="center"/>
    </xf>
    <xf numFmtId="0" fontId="37" fillId="4" borderId="0" applyNumberFormat="0" applyBorder="0" applyAlignment="0" applyProtection="0">
      <alignment vertical="center"/>
    </xf>
  </cellStyleXfs>
  <cellXfs count="502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/>
    <xf numFmtId="0" fontId="0" fillId="0" borderId="17" xfId="0" applyBorder="1" applyAlignment="1">
      <alignment horizontal="center" vertical="top"/>
    </xf>
    <xf numFmtId="0" fontId="1" fillId="0" borderId="0" xfId="0" applyFont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6" fillId="0" borderId="2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21" xfId="0" applyBorder="1"/>
    <xf numFmtId="178" fontId="0" fillId="0" borderId="0" xfId="0" applyNumberFormat="1"/>
    <xf numFmtId="177" fontId="0" fillId="0" borderId="0" xfId="0" applyNumberFormat="1"/>
    <xf numFmtId="177" fontId="0" fillId="0" borderId="12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80" fontId="0" fillId="0" borderId="13" xfId="0" applyNumberFormat="1" applyBorder="1" applyAlignment="1">
      <alignment vertical="center"/>
    </xf>
    <xf numFmtId="179" fontId="0" fillId="0" borderId="12" xfId="0" applyNumberFormat="1" applyBorder="1" applyAlignment="1">
      <alignment vertical="center"/>
    </xf>
    <xf numFmtId="179" fontId="0" fillId="0" borderId="18" xfId="0" applyNumberFormat="1" applyBorder="1" applyAlignment="1">
      <alignment vertical="center"/>
    </xf>
    <xf numFmtId="181" fontId="0" fillId="0" borderId="17" xfId="0" applyNumberFormat="1" applyBorder="1" applyAlignment="1">
      <alignment vertical="center"/>
    </xf>
    <xf numFmtId="181" fontId="0" fillId="0" borderId="20" xfId="0" applyNumberFormat="1" applyBorder="1" applyAlignment="1">
      <alignment vertical="center"/>
    </xf>
    <xf numFmtId="177" fontId="0" fillId="0" borderId="0" xfId="0" applyNumberFormat="1" applyAlignment="1">
      <alignment vertical="center"/>
    </xf>
    <xf numFmtId="177" fontId="0" fillId="0" borderId="24" xfId="0" applyNumberFormat="1" applyBorder="1" applyAlignment="1">
      <alignment vertical="center"/>
    </xf>
    <xf numFmtId="177" fontId="0" fillId="0" borderId="20" xfId="0" applyNumberForma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distributed" vertical="center" wrapText="1"/>
    </xf>
    <xf numFmtId="0" fontId="7" fillId="0" borderId="0" xfId="0" applyFont="1" applyAlignment="1">
      <alignment vertical="center"/>
    </xf>
    <xf numFmtId="0" fontId="7" fillId="0" borderId="0" xfId="0" quotePrefix="1" applyFont="1" applyAlignment="1">
      <alignment horizontal="right" vertical="center"/>
    </xf>
    <xf numFmtId="0" fontId="7" fillId="0" borderId="0" xfId="0" applyFont="1"/>
    <xf numFmtId="56" fontId="7" fillId="0" borderId="0" xfId="0" quotePrefix="1" applyNumberFormat="1" applyFont="1" applyAlignment="1">
      <alignment vertical="center"/>
    </xf>
    <xf numFmtId="0" fontId="7" fillId="0" borderId="0" xfId="0" quotePrefix="1" applyFont="1" applyAlignment="1">
      <alignment vertical="center"/>
    </xf>
    <xf numFmtId="0" fontId="7" fillId="0" borderId="0" xfId="0" applyFont="1" applyAlignment="1">
      <alignment horizontal="distributed" vertical="center" wrapText="1"/>
    </xf>
    <xf numFmtId="3" fontId="7" fillId="0" borderId="0" xfId="0" applyNumberFormat="1" applyFont="1"/>
    <xf numFmtId="0" fontId="7" fillId="0" borderId="0" xfId="0" applyFont="1" applyAlignment="1">
      <alignment horizontal="distributed"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5" xfId="0" applyFont="1" applyBorder="1"/>
    <xf numFmtId="0" fontId="7" fillId="0" borderId="26" xfId="0" applyFont="1" applyBorder="1" applyAlignment="1">
      <alignment vertical="top"/>
    </xf>
    <xf numFmtId="0" fontId="7" fillId="0" borderId="26" xfId="0" quotePrefix="1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182" fontId="7" fillId="0" borderId="26" xfId="0" quotePrefix="1" applyNumberFormat="1" applyFont="1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/>
    <xf numFmtId="0" fontId="7" fillId="0" borderId="25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0" fontId="7" fillId="0" borderId="26" xfId="0" applyFont="1" applyBorder="1"/>
    <xf numFmtId="0" fontId="7" fillId="0" borderId="17" xfId="0" applyFont="1" applyBorder="1" applyAlignment="1">
      <alignment vertical="top"/>
    </xf>
    <xf numFmtId="182" fontId="7" fillId="0" borderId="25" xfId="0" quotePrefix="1" applyNumberFormat="1" applyFont="1" applyBorder="1"/>
    <xf numFmtId="182" fontId="7" fillId="0" borderId="26" xfId="0" quotePrefix="1" applyNumberFormat="1" applyFont="1" applyBorder="1" applyAlignment="1">
      <alignment vertical="top"/>
    </xf>
    <xf numFmtId="182" fontId="7" fillId="0" borderId="0" xfId="0" applyNumberFormat="1" applyFont="1" applyAlignment="1">
      <alignment vertical="center"/>
    </xf>
    <xf numFmtId="0" fontId="7" fillId="0" borderId="23" xfId="0" applyFont="1" applyBorder="1"/>
    <xf numFmtId="0" fontId="7" fillId="0" borderId="0" xfId="0" applyFont="1" applyAlignment="1">
      <alignment vertical="center" shrinkToFit="1"/>
    </xf>
    <xf numFmtId="0" fontId="7" fillId="0" borderId="18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179" fontId="7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1" fillId="0" borderId="0" xfId="0" applyFont="1"/>
    <xf numFmtId="0" fontId="7" fillId="0" borderId="20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179" fontId="7" fillId="0" borderId="25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0" fontId="7" fillId="0" borderId="2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2" xfId="0" applyFont="1" applyBorder="1" applyAlignment="1">
      <alignment horizontal="center" vertical="center"/>
    </xf>
    <xf numFmtId="179" fontId="5" fillId="0" borderId="0" xfId="0" applyNumberFormat="1" applyFont="1"/>
    <xf numFmtId="177" fontId="0" fillId="0" borderId="17" xfId="0" applyNumberFormat="1" applyBorder="1"/>
    <xf numFmtId="177" fontId="0" fillId="0" borderId="20" xfId="0" applyNumberFormat="1" applyBorder="1"/>
    <xf numFmtId="0" fontId="6" fillId="0" borderId="16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20" xfId="0" applyFont="1" applyBorder="1" applyAlignment="1">
      <alignment vertical="top" shrinkToFit="1"/>
    </xf>
    <xf numFmtId="0" fontId="7" fillId="0" borderId="26" xfId="0" applyFont="1" applyBorder="1" applyAlignment="1">
      <alignment vertical="top" shrinkToFit="1"/>
    </xf>
    <xf numFmtId="0" fontId="7" fillId="0" borderId="17" xfId="0" applyFont="1" applyBorder="1" applyAlignment="1">
      <alignment vertical="top" shrinkToFi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quotePrefix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177" fontId="5" fillId="0" borderId="12" xfId="0" applyNumberFormat="1" applyFont="1" applyBorder="1" applyAlignment="1" applyProtection="1">
      <alignment vertical="center"/>
      <protection hidden="1"/>
    </xf>
    <xf numFmtId="0" fontId="16" fillId="0" borderId="0" xfId="0" applyFont="1"/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Protection="1">
      <protection hidden="1"/>
    </xf>
    <xf numFmtId="0" fontId="7" fillId="0" borderId="24" xfId="0" applyFont="1" applyBorder="1" applyAlignment="1">
      <alignment vertical="center"/>
    </xf>
    <xf numFmtId="182" fontId="7" fillId="0" borderId="17" xfId="0" quotePrefix="1" applyNumberFormat="1" applyFont="1" applyBorder="1" applyAlignment="1">
      <alignment vertical="center"/>
    </xf>
    <xf numFmtId="0" fontId="0" fillId="0" borderId="29" xfId="0" applyBorder="1"/>
    <xf numFmtId="179" fontId="0" fillId="0" borderId="0" xfId="0" applyNumberFormat="1" applyAlignment="1">
      <alignment vertical="center"/>
    </xf>
    <xf numFmtId="177" fontId="0" fillId="0" borderId="26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19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179" fontId="7" fillId="0" borderId="12" xfId="0" applyNumberFormat="1" applyFont="1" applyBorder="1" applyAlignment="1">
      <alignment vertical="center"/>
    </xf>
    <xf numFmtId="179" fontId="7" fillId="0" borderId="17" xfId="0" applyNumberFormat="1" applyFont="1" applyBorder="1" applyAlignment="1">
      <alignment vertical="center"/>
    </xf>
    <xf numFmtId="179" fontId="7" fillId="0" borderId="20" xfId="0" applyNumberFormat="1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179" fontId="0" fillId="0" borderId="12" xfId="0" applyNumberForma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177" fontId="5" fillId="0" borderId="32" xfId="0" applyNumberFormat="1" applyFont="1" applyBorder="1" applyAlignment="1" applyProtection="1">
      <alignment vertical="center"/>
      <protection hidden="1"/>
    </xf>
    <xf numFmtId="177" fontId="5" fillId="0" borderId="33" xfId="0" applyNumberFormat="1" applyFont="1" applyBorder="1" applyAlignment="1" applyProtection="1">
      <alignment vertical="center"/>
      <protection hidden="1"/>
    </xf>
    <xf numFmtId="0" fontId="0" fillId="0" borderId="0" xfId="0" applyAlignment="1">
      <alignment shrinkToFit="1"/>
    </xf>
    <xf numFmtId="177" fontId="0" fillId="0" borderId="34" xfId="0" applyNumberFormat="1" applyBorder="1" applyAlignment="1">
      <alignment vertical="center"/>
    </xf>
    <xf numFmtId="181" fontId="0" fillId="0" borderId="35" xfId="0" applyNumberFormat="1" applyBorder="1" applyAlignment="1">
      <alignment vertical="center"/>
    </xf>
    <xf numFmtId="0" fontId="0" fillId="0" borderId="36" xfId="0" applyBorder="1" applyAlignment="1">
      <alignment horizontal="center" vertical="center"/>
    </xf>
    <xf numFmtId="177" fontId="0" fillId="0" borderId="35" xfId="0" applyNumberFormat="1" applyBorder="1"/>
    <xf numFmtId="178" fontId="5" fillId="4" borderId="12" xfId="42" applyNumberFormat="1" applyFont="1" applyFill="1" applyBorder="1" applyAlignment="1" applyProtection="1">
      <alignment vertical="center"/>
      <protection locked="0"/>
    </xf>
    <xf numFmtId="177" fontId="5" fillId="4" borderId="12" xfId="42" applyNumberFormat="1" applyFont="1" applyFill="1" applyBorder="1" applyAlignment="1" applyProtection="1">
      <alignment vertical="center"/>
      <protection locked="0"/>
    </xf>
    <xf numFmtId="183" fontId="0" fillId="0" borderId="12" xfId="0" applyNumberFormat="1" applyBorder="1" applyAlignment="1">
      <alignment horizontal="center" vertical="center"/>
    </xf>
    <xf numFmtId="183" fontId="0" fillId="0" borderId="0" xfId="0" applyNumberFormat="1"/>
    <xf numFmtId="0" fontId="0" fillId="0" borderId="26" xfId="0" applyBorder="1" applyAlignment="1">
      <alignment vertical="center"/>
    </xf>
    <xf numFmtId="179" fontId="0" fillId="0" borderId="20" xfId="0" applyNumberFormat="1" applyBorder="1" applyAlignment="1">
      <alignment vertical="center"/>
    </xf>
    <xf numFmtId="180" fontId="0" fillId="0" borderId="37" xfId="0" applyNumberFormat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3" xfId="0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177" fontId="0" fillId="0" borderId="14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177" fontId="0" fillId="0" borderId="31" xfId="0" applyNumberFormat="1" applyBorder="1" applyAlignment="1">
      <alignment vertical="center"/>
    </xf>
    <xf numFmtId="180" fontId="0" fillId="0" borderId="45" xfId="0" applyNumberFormat="1" applyBorder="1" applyAlignment="1">
      <alignment vertical="center"/>
    </xf>
    <xf numFmtId="0" fontId="0" fillId="0" borderId="46" xfId="0" applyBorder="1" applyAlignment="1">
      <alignment vertical="center"/>
    </xf>
    <xf numFmtId="177" fontId="0" fillId="0" borderId="47" xfId="0" applyNumberFormat="1" applyBorder="1" applyAlignment="1">
      <alignment vertical="center"/>
    </xf>
    <xf numFmtId="179" fontId="0" fillId="0" borderId="48" xfId="0" applyNumberFormat="1" applyBorder="1" applyAlignment="1">
      <alignment vertical="center"/>
    </xf>
    <xf numFmtId="177" fontId="0" fillId="0" borderId="48" xfId="0" applyNumberFormat="1" applyBorder="1" applyAlignment="1">
      <alignment vertical="center"/>
    </xf>
    <xf numFmtId="180" fontId="0" fillId="0" borderId="49" xfId="0" applyNumberFormat="1" applyBorder="1" applyAlignment="1">
      <alignment vertical="center"/>
    </xf>
    <xf numFmtId="0" fontId="0" fillId="0" borderId="50" xfId="0" applyBorder="1" applyAlignment="1">
      <alignment horizontal="center"/>
    </xf>
    <xf numFmtId="183" fontId="0" fillId="0" borderId="13" xfId="0" applyNumberFormat="1" applyBorder="1" applyAlignment="1">
      <alignment horizontal="center" vertical="center"/>
    </xf>
    <xf numFmtId="183" fontId="0" fillId="0" borderId="22" xfId="0" applyNumberFormat="1" applyBorder="1" applyAlignment="1">
      <alignment horizontal="center" vertical="center"/>
    </xf>
    <xf numFmtId="183" fontId="0" fillId="0" borderId="38" xfId="0" applyNumberFormat="1" applyBorder="1" applyAlignment="1">
      <alignment horizontal="center" vertical="center"/>
    </xf>
    <xf numFmtId="183" fontId="0" fillId="0" borderId="20" xfId="0" applyNumberFormat="1" applyBorder="1" applyAlignment="1">
      <alignment horizontal="center" vertical="center"/>
    </xf>
    <xf numFmtId="183" fontId="0" fillId="0" borderId="37" xfId="0" applyNumberFormat="1" applyBorder="1" applyAlignment="1">
      <alignment horizontal="center" vertical="center"/>
    </xf>
    <xf numFmtId="0" fontId="0" fillId="0" borderId="51" xfId="0" applyBorder="1" applyAlignment="1">
      <alignment vertical="top" textRotation="255"/>
    </xf>
    <xf numFmtId="0" fontId="0" fillId="0" borderId="51" xfId="0" applyBorder="1" applyAlignment="1">
      <alignment vertical="top" textRotation="255" wrapText="1"/>
    </xf>
    <xf numFmtId="0" fontId="0" fillId="0" borderId="27" xfId="0" applyBorder="1" applyAlignment="1">
      <alignment horizontal="center" vertical="center" textRotation="255"/>
    </xf>
    <xf numFmtId="0" fontId="0" fillId="0" borderId="52" xfId="0" applyBorder="1" applyAlignment="1">
      <alignment horizontal="center" vertical="center" textRotation="255"/>
    </xf>
    <xf numFmtId="183" fontId="0" fillId="0" borderId="54" xfId="0" applyNumberFormat="1" applyBorder="1" applyAlignment="1">
      <alignment horizontal="center" vertical="center"/>
    </xf>
    <xf numFmtId="183" fontId="0" fillId="0" borderId="55" xfId="0" applyNumberForma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11" xfId="0" applyBorder="1"/>
    <xf numFmtId="0" fontId="0" fillId="0" borderId="57" xfId="0" applyBorder="1" applyAlignment="1">
      <alignment horizontal="center" vertical="top"/>
    </xf>
    <xf numFmtId="0" fontId="0" fillId="0" borderId="58" xfId="0" applyBorder="1" applyAlignment="1">
      <alignment vertical="top" textRotation="255"/>
    </xf>
    <xf numFmtId="0" fontId="0" fillId="0" borderId="59" xfId="0" applyBorder="1" applyAlignment="1">
      <alignment vertical="top" textRotation="255"/>
    </xf>
    <xf numFmtId="183" fontId="0" fillId="0" borderId="15" xfId="0" applyNumberFormat="1" applyBorder="1" applyAlignment="1">
      <alignment horizontal="center" vertical="center"/>
    </xf>
    <xf numFmtId="183" fontId="0" fillId="0" borderId="16" xfId="0" applyNumberForma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8" xfId="0" applyBorder="1" applyAlignment="1">
      <alignment vertical="center"/>
    </xf>
    <xf numFmtId="183" fontId="0" fillId="0" borderId="48" xfId="0" applyNumberFormat="1" applyBorder="1" applyAlignment="1">
      <alignment horizontal="center" vertical="center"/>
    </xf>
    <xf numFmtId="183" fontId="0" fillId="0" borderId="49" xfId="0" applyNumberForma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horizontal="distributed" vertical="center"/>
    </xf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60" xfId="0" applyBorder="1" applyAlignment="1">
      <alignment horizontal="distributed" vertical="center"/>
    </xf>
    <xf numFmtId="0" fontId="0" fillId="0" borderId="47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181" fontId="0" fillId="0" borderId="62" xfId="0" applyNumberFormat="1" applyBorder="1" applyAlignment="1">
      <alignment vertical="center"/>
    </xf>
    <xf numFmtId="181" fontId="0" fillId="0" borderId="57" xfId="0" applyNumberFormat="1" applyBorder="1" applyAlignment="1">
      <alignment vertical="center"/>
    </xf>
    <xf numFmtId="181" fontId="0" fillId="0" borderId="37" xfId="0" applyNumberFormat="1" applyBorder="1" applyAlignment="1">
      <alignment vertical="center"/>
    </xf>
    <xf numFmtId="0" fontId="0" fillId="0" borderId="40" xfId="0" applyBorder="1" applyAlignment="1">
      <alignment horizontal="center" vertical="center"/>
    </xf>
    <xf numFmtId="177" fontId="0" fillId="0" borderId="63" xfId="0" applyNumberFormat="1" applyBorder="1" applyAlignment="1">
      <alignment vertical="center"/>
    </xf>
    <xf numFmtId="181" fontId="0" fillId="0" borderId="51" xfId="0" applyNumberFormat="1" applyBorder="1" applyAlignment="1">
      <alignment vertical="center"/>
    </xf>
    <xf numFmtId="177" fontId="0" fillId="0" borderId="64" xfId="0" applyNumberFormat="1" applyBorder="1" applyAlignment="1">
      <alignment vertical="center"/>
    </xf>
    <xf numFmtId="181" fontId="0" fillId="0" borderId="59" xfId="0" applyNumberFormat="1" applyBorder="1" applyAlignment="1">
      <alignment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177" fontId="0" fillId="0" borderId="67" xfId="0" applyNumberFormat="1" applyBorder="1" applyAlignment="1">
      <alignment vertical="center"/>
    </xf>
    <xf numFmtId="181" fontId="0" fillId="0" borderId="68" xfId="0" applyNumberFormat="1" applyBorder="1" applyAlignment="1">
      <alignment vertical="center"/>
    </xf>
    <xf numFmtId="181" fontId="0" fillId="0" borderId="69" xfId="0" applyNumberFormat="1" applyBorder="1" applyAlignment="1">
      <alignment vertical="center"/>
    </xf>
    <xf numFmtId="0" fontId="0" fillId="0" borderId="46" xfId="0" applyBorder="1"/>
    <xf numFmtId="0" fontId="0" fillId="0" borderId="70" xfId="0" applyBorder="1"/>
    <xf numFmtId="177" fontId="0" fillId="0" borderId="71" xfId="0" applyNumberFormat="1" applyBorder="1" applyAlignment="1">
      <alignment vertical="center"/>
    </xf>
    <xf numFmtId="181" fontId="0" fillId="0" borderId="48" xfId="0" applyNumberFormat="1" applyBorder="1" applyAlignment="1">
      <alignment vertical="center"/>
    </xf>
    <xf numFmtId="181" fontId="0" fillId="0" borderId="49" xfId="0" applyNumberFormat="1" applyBorder="1" applyAlignment="1">
      <alignment vertical="center"/>
    </xf>
    <xf numFmtId="0" fontId="0" fillId="0" borderId="7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73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74" xfId="0" applyNumberFormat="1" applyBorder="1" applyAlignment="1">
      <alignment vertical="center"/>
    </xf>
    <xf numFmtId="177" fontId="0" fillId="0" borderId="58" xfId="0" applyNumberFormat="1" applyBorder="1" applyAlignment="1">
      <alignment vertical="center"/>
    </xf>
    <xf numFmtId="177" fontId="0" fillId="0" borderId="75" xfId="0" applyNumberFormat="1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58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0" xfId="0" quotePrefix="1" applyBorder="1" applyAlignment="1">
      <alignment horizontal="center" vertical="center"/>
    </xf>
    <xf numFmtId="0" fontId="0" fillId="0" borderId="56" xfId="0" quotePrefix="1" applyBorder="1" applyAlignment="1">
      <alignment horizontal="center" vertical="center"/>
    </xf>
    <xf numFmtId="0" fontId="0" fillId="0" borderId="57" xfId="0" quotePrefix="1" applyBorder="1" applyAlignment="1">
      <alignment horizontal="center" vertical="center"/>
    </xf>
    <xf numFmtId="0" fontId="0" fillId="0" borderId="57" xfId="0" quotePrefix="1" applyBorder="1" applyAlignment="1">
      <alignment horizontal="left" vertical="center" indent="1"/>
    </xf>
    <xf numFmtId="0" fontId="0" fillId="0" borderId="5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177" fontId="0" fillId="0" borderId="62" xfId="0" applyNumberFormat="1" applyBorder="1"/>
    <xf numFmtId="177" fontId="0" fillId="0" borderId="57" xfId="0" applyNumberFormat="1" applyBorder="1"/>
    <xf numFmtId="177" fontId="0" fillId="0" borderId="37" xfId="0" applyNumberFormat="1" applyBorder="1"/>
    <xf numFmtId="177" fontId="0" fillId="0" borderId="51" xfId="0" applyNumberFormat="1" applyBorder="1"/>
    <xf numFmtId="177" fontId="0" fillId="0" borderId="59" xfId="0" applyNumberFormat="1" applyBorder="1"/>
    <xf numFmtId="0" fontId="0" fillId="0" borderId="78" xfId="0" applyBorder="1" applyAlignment="1">
      <alignment horizontal="center" vertical="center"/>
    </xf>
    <xf numFmtId="177" fontId="0" fillId="0" borderId="68" xfId="0" applyNumberFormat="1" applyBorder="1"/>
    <xf numFmtId="177" fontId="0" fillId="0" borderId="69" xfId="0" applyNumberFormat="1" applyBorder="1"/>
    <xf numFmtId="177" fontId="0" fillId="0" borderId="48" xfId="0" applyNumberFormat="1" applyBorder="1"/>
    <xf numFmtId="177" fontId="0" fillId="0" borderId="49" xfId="0" applyNumberFormat="1" applyBorder="1"/>
    <xf numFmtId="0" fontId="0" fillId="0" borderId="36" xfId="0" applyBorder="1" applyAlignment="1">
      <alignment horizontal="center" vertical="center" shrinkToFit="1"/>
    </xf>
    <xf numFmtId="177" fontId="0" fillId="0" borderId="47" xfId="0" applyNumberFormat="1" applyBorder="1"/>
    <xf numFmtId="177" fontId="0" fillId="0" borderId="73" xfId="0" applyNumberFormat="1" applyBorder="1"/>
    <xf numFmtId="177" fontId="0" fillId="0" borderId="11" xfId="0" applyNumberFormat="1" applyBorder="1"/>
    <xf numFmtId="177" fontId="0" fillId="0" borderId="14" xfId="0" applyNumberFormat="1" applyBorder="1"/>
    <xf numFmtId="177" fontId="0" fillId="0" borderId="74" xfId="0" applyNumberFormat="1" applyBorder="1"/>
    <xf numFmtId="177" fontId="0" fillId="0" borderId="58" xfId="0" applyNumberFormat="1" applyBorder="1"/>
    <xf numFmtId="0" fontId="0" fillId="0" borderId="1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/>
    </xf>
    <xf numFmtId="3" fontId="0" fillId="0" borderId="50" xfId="0" applyNumberForma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34" xfId="0" applyBorder="1" applyAlignment="1">
      <alignment horizontal="center" vertical="center" shrinkToFit="1"/>
    </xf>
    <xf numFmtId="0" fontId="0" fillId="0" borderId="79" xfId="0" quotePrefix="1" applyBorder="1" applyAlignment="1">
      <alignment horizontal="center" vertical="center"/>
    </xf>
    <xf numFmtId="0" fontId="0" fillId="0" borderId="80" xfId="0" quotePrefix="1" applyBorder="1" applyAlignment="1">
      <alignment horizontal="center" vertical="center"/>
    </xf>
    <xf numFmtId="0" fontId="0" fillId="0" borderId="80" xfId="0" quotePrefix="1" applyBorder="1" applyAlignment="1">
      <alignment horizontal="left" vertical="center" indent="1"/>
    </xf>
    <xf numFmtId="0" fontId="0" fillId="0" borderId="80" xfId="0" applyBorder="1" applyAlignment="1">
      <alignment horizontal="center" vertical="center"/>
    </xf>
    <xf numFmtId="177" fontId="0" fillId="0" borderId="81" xfId="0" applyNumberFormat="1" applyBorder="1"/>
    <xf numFmtId="177" fontId="0" fillId="0" borderId="82" xfId="0" applyNumberFormat="1" applyBorder="1"/>
    <xf numFmtId="177" fontId="0" fillId="0" borderId="80" xfId="0" applyNumberFormat="1" applyBorder="1"/>
    <xf numFmtId="177" fontId="0" fillId="0" borderId="53" xfId="0" applyNumberFormat="1" applyBorder="1"/>
    <xf numFmtId="177" fontId="0" fillId="0" borderId="83" xfId="0" applyNumberFormat="1" applyBorder="1"/>
    <xf numFmtId="177" fontId="0" fillId="0" borderId="61" xfId="0" applyNumberFormat="1" applyBorder="1"/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0" fillId="0" borderId="57" xfId="0" applyBorder="1" applyAlignment="1">
      <alignment horizontal="center" vertical="center" shrinkToFit="1"/>
    </xf>
    <xf numFmtId="177" fontId="43" fillId="0" borderId="0" xfId="0" applyNumberFormat="1" applyFont="1"/>
    <xf numFmtId="0" fontId="6" fillId="0" borderId="8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177" fontId="0" fillId="0" borderId="17" xfId="0" applyNumberFormat="1" applyBorder="1" applyAlignment="1">
      <alignment vertical="center"/>
    </xf>
    <xf numFmtId="0" fontId="6" fillId="0" borderId="51" xfId="0" applyFont="1" applyBorder="1" applyAlignment="1">
      <alignment vertical="top" textRotation="255"/>
    </xf>
    <xf numFmtId="0" fontId="38" fillId="0" borderId="0" xfId="0" applyFont="1"/>
    <xf numFmtId="179" fontId="0" fillId="0" borderId="0" xfId="0" applyNumberFormat="1"/>
    <xf numFmtId="38" fontId="0" fillId="0" borderId="0" xfId="33" applyFont="1"/>
    <xf numFmtId="177" fontId="5" fillId="0" borderId="12" xfId="42" applyNumberFormat="1" applyFont="1" applyBorder="1" applyAlignment="1" applyProtection="1">
      <alignment vertical="center"/>
      <protection hidden="1"/>
    </xf>
    <xf numFmtId="177" fontId="5" fillId="0" borderId="32" xfId="42" applyNumberFormat="1" applyFont="1" applyBorder="1" applyAlignment="1" applyProtection="1">
      <alignment vertical="center"/>
      <protection hidden="1"/>
    </xf>
    <xf numFmtId="177" fontId="10" fillId="4" borderId="16" xfId="42" applyNumberFormat="1" applyFont="1" applyFill="1" applyBorder="1" applyAlignment="1" applyProtection="1">
      <alignment horizontal="center" vertical="center"/>
      <protection locked="0"/>
    </xf>
    <xf numFmtId="10" fontId="10" fillId="0" borderId="38" xfId="42" applyNumberFormat="1" applyFont="1" applyBorder="1" applyAlignment="1" applyProtection="1">
      <alignment horizontal="center" vertical="center"/>
      <protection hidden="1"/>
    </xf>
    <xf numFmtId="177" fontId="5" fillId="0" borderId="13" xfId="42" applyNumberFormat="1" applyFont="1" applyBorder="1" applyAlignment="1" applyProtection="1">
      <alignment vertical="center"/>
      <protection hidden="1"/>
    </xf>
    <xf numFmtId="178" fontId="6" fillId="0" borderId="58" xfId="0" applyNumberFormat="1" applyFont="1" applyBorder="1" applyAlignment="1">
      <alignment vertical="center"/>
    </xf>
    <xf numFmtId="176" fontId="6" fillId="0" borderId="51" xfId="0" applyNumberFormat="1" applyFont="1" applyBorder="1" applyAlignment="1">
      <alignment vertical="center"/>
    </xf>
    <xf numFmtId="178" fontId="6" fillId="0" borderId="51" xfId="0" applyNumberFormat="1" applyFont="1" applyBorder="1" applyAlignment="1">
      <alignment vertical="center"/>
    </xf>
    <xf numFmtId="176" fontId="6" fillId="0" borderId="59" xfId="0" applyNumberFormat="1" applyFont="1" applyBorder="1" applyAlignment="1">
      <alignment vertical="center"/>
    </xf>
    <xf numFmtId="178" fontId="6" fillId="0" borderId="63" xfId="0" applyNumberFormat="1" applyFont="1" applyBorder="1" applyAlignment="1">
      <alignment vertical="center"/>
    </xf>
    <xf numFmtId="177" fontId="6" fillId="0" borderId="51" xfId="0" applyNumberFormat="1" applyFont="1" applyBorder="1" applyAlignment="1">
      <alignment vertical="center"/>
    </xf>
    <xf numFmtId="177" fontId="6" fillId="0" borderId="58" xfId="0" applyNumberFormat="1" applyFont="1" applyBorder="1" applyAlignment="1">
      <alignment vertical="center"/>
    </xf>
    <xf numFmtId="177" fontId="6" fillId="0" borderId="63" xfId="0" applyNumberFormat="1" applyFont="1" applyBorder="1" applyAlignment="1">
      <alignment vertical="center"/>
    </xf>
    <xf numFmtId="176" fontId="6" fillId="0" borderId="64" xfId="0" applyNumberFormat="1" applyFont="1" applyBorder="1" applyAlignment="1">
      <alignment vertical="center"/>
    </xf>
    <xf numFmtId="0" fontId="7" fillId="0" borderId="68" xfId="0" applyFont="1" applyBorder="1" applyAlignment="1">
      <alignment vertical="center"/>
    </xf>
    <xf numFmtId="0" fontId="7" fillId="0" borderId="68" xfId="0" quotePrefix="1" applyFont="1" applyBorder="1" applyAlignment="1">
      <alignment vertical="center"/>
    </xf>
    <xf numFmtId="0" fontId="7" fillId="0" borderId="85" xfId="0" quotePrefix="1" applyFont="1" applyBorder="1" applyAlignment="1">
      <alignment vertical="center"/>
    </xf>
    <xf numFmtId="0" fontId="7" fillId="0" borderId="85" xfId="0" applyFont="1" applyBorder="1" applyAlignment="1">
      <alignment vertical="center"/>
    </xf>
    <xf numFmtId="0" fontId="7" fillId="0" borderId="86" xfId="0" applyFont="1" applyBorder="1" applyAlignment="1">
      <alignment vertical="center"/>
    </xf>
    <xf numFmtId="0" fontId="7" fillId="0" borderId="87" xfId="0" applyFont="1" applyBorder="1" applyAlignment="1">
      <alignment vertical="center"/>
    </xf>
    <xf numFmtId="0" fontId="7" fillId="0" borderId="87" xfId="0" quotePrefix="1" applyFont="1" applyBorder="1" applyAlignment="1">
      <alignment vertical="center"/>
    </xf>
    <xf numFmtId="0" fontId="40" fillId="0" borderId="85" xfId="0" applyFont="1" applyBorder="1" applyAlignment="1">
      <alignment vertical="center"/>
    </xf>
    <xf numFmtId="0" fontId="7" fillId="0" borderId="88" xfId="0" quotePrefix="1" applyFont="1" applyBorder="1" applyAlignment="1">
      <alignment vertical="center"/>
    </xf>
    <xf numFmtId="0" fontId="7" fillId="0" borderId="88" xfId="0" applyFont="1" applyBorder="1" applyAlignment="1">
      <alignment vertical="center"/>
    </xf>
    <xf numFmtId="0" fontId="7" fillId="0" borderId="89" xfId="0" applyFont="1" applyBorder="1" applyAlignment="1">
      <alignment vertical="center"/>
    </xf>
    <xf numFmtId="182" fontId="7" fillId="0" borderId="90" xfId="0" quotePrefix="1" applyNumberFormat="1" applyFont="1" applyBorder="1"/>
    <xf numFmtId="0" fontId="7" fillId="0" borderId="90" xfId="0" applyFont="1" applyBorder="1"/>
    <xf numFmtId="0" fontId="7" fillId="0" borderId="35" xfId="0" applyFont="1" applyBorder="1"/>
    <xf numFmtId="182" fontId="7" fillId="0" borderId="85" xfId="0" quotePrefix="1" applyNumberFormat="1" applyFont="1" applyBorder="1" applyAlignment="1">
      <alignment vertical="center"/>
    </xf>
    <xf numFmtId="182" fontId="7" fillId="0" borderId="87" xfId="0" quotePrefix="1" applyNumberFormat="1" applyFont="1" applyBorder="1" applyAlignment="1">
      <alignment vertical="center"/>
    </xf>
    <xf numFmtId="182" fontId="7" fillId="0" borderId="35" xfId="0" quotePrefix="1" applyNumberFormat="1" applyFont="1" applyBorder="1"/>
    <xf numFmtId="182" fontId="7" fillId="0" borderId="86" xfId="0" quotePrefix="1" applyNumberFormat="1" applyFont="1" applyBorder="1"/>
    <xf numFmtId="0" fontId="39" fillId="0" borderId="87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91" xfId="0" quotePrefix="1" applyFont="1" applyBorder="1" applyAlignment="1">
      <alignment vertical="center"/>
    </xf>
    <xf numFmtId="0" fontId="7" fillId="0" borderId="91" xfId="0" applyFont="1" applyBorder="1" applyAlignment="1">
      <alignment vertical="center"/>
    </xf>
    <xf numFmtId="0" fontId="7" fillId="0" borderId="92" xfId="0" applyFont="1" applyBorder="1" applyAlignment="1">
      <alignment vertical="center"/>
    </xf>
    <xf numFmtId="182" fontId="7" fillId="0" borderId="91" xfId="0" quotePrefix="1" applyNumberFormat="1" applyFont="1" applyBorder="1" applyAlignment="1">
      <alignment vertical="center"/>
    </xf>
    <xf numFmtId="182" fontId="7" fillId="0" borderId="19" xfId="0" quotePrefix="1" applyNumberFormat="1" applyFont="1" applyBorder="1" applyAlignment="1">
      <alignment vertical="center"/>
    </xf>
    <xf numFmtId="0" fontId="0" fillId="0" borderId="20" xfId="0" applyBorder="1"/>
    <xf numFmtId="182" fontId="7" fillId="0" borderId="92" xfId="0" quotePrefix="1" applyNumberFormat="1" applyFont="1" applyBorder="1" applyAlignment="1">
      <alignment vertical="center"/>
    </xf>
    <xf numFmtId="182" fontId="7" fillId="0" borderId="86" xfId="0" quotePrefix="1" applyNumberFormat="1" applyFont="1" applyBorder="1" applyAlignment="1">
      <alignment vertical="center"/>
    </xf>
    <xf numFmtId="182" fontId="7" fillId="0" borderId="88" xfId="0" quotePrefix="1" applyNumberFormat="1" applyFont="1" applyBorder="1"/>
    <xf numFmtId="182" fontId="7" fillId="0" borderId="88" xfId="0" quotePrefix="1" applyNumberFormat="1" applyFont="1" applyBorder="1" applyAlignment="1">
      <alignment vertical="center"/>
    </xf>
    <xf numFmtId="182" fontId="7" fillId="0" borderId="89" xfId="0" quotePrefix="1" applyNumberFormat="1" applyFont="1" applyBorder="1" applyAlignment="1">
      <alignment vertical="center"/>
    </xf>
    <xf numFmtId="0" fontId="7" fillId="24" borderId="12" xfId="0" applyFont="1" applyFill="1" applyBorder="1" applyAlignment="1">
      <alignment vertical="center"/>
    </xf>
    <xf numFmtId="0" fontId="7" fillId="24" borderId="25" xfId="0" applyFont="1" applyFill="1" applyBorder="1" applyAlignment="1">
      <alignment vertical="center"/>
    </xf>
    <xf numFmtId="0" fontId="7" fillId="24" borderId="18" xfId="0" applyFont="1" applyFill="1" applyBorder="1" applyAlignment="1">
      <alignment vertical="center"/>
    </xf>
    <xf numFmtId="0" fontId="7" fillId="24" borderId="20" xfId="0" applyFont="1" applyFill="1" applyBorder="1" applyAlignment="1">
      <alignment vertical="center"/>
    </xf>
    <xf numFmtId="0" fontId="7" fillId="24" borderId="26" xfId="0" applyFont="1" applyFill="1" applyBorder="1" applyAlignment="1">
      <alignment vertical="center"/>
    </xf>
    <xf numFmtId="0" fontId="7" fillId="24" borderId="17" xfId="0" applyFont="1" applyFill="1" applyBorder="1" applyAlignment="1">
      <alignment vertical="center"/>
    </xf>
    <xf numFmtId="0" fontId="7" fillId="24" borderId="19" xfId="0" applyFont="1" applyFill="1" applyBorder="1" applyAlignment="1">
      <alignment vertical="center"/>
    </xf>
    <xf numFmtId="0" fontId="7" fillId="24" borderId="27" xfId="0" applyFont="1" applyFill="1" applyBorder="1" applyAlignment="1">
      <alignment vertical="center"/>
    </xf>
    <xf numFmtId="0" fontId="7" fillId="24" borderId="19" xfId="0" applyFont="1" applyFill="1" applyBorder="1" applyAlignment="1">
      <alignment horizontal="center" vertical="center"/>
    </xf>
    <xf numFmtId="0" fontId="7" fillId="24" borderId="19" xfId="0" applyFont="1" applyFill="1" applyBorder="1" applyAlignment="1">
      <alignment horizontal="right"/>
    </xf>
    <xf numFmtId="0" fontId="7" fillId="24" borderId="19" xfId="0" applyFont="1" applyFill="1" applyBorder="1"/>
    <xf numFmtId="0" fontId="7" fillId="24" borderId="20" xfId="0" applyFont="1" applyFill="1" applyBorder="1"/>
    <xf numFmtId="0" fontId="7" fillId="24" borderId="18" xfId="0" applyFont="1" applyFill="1" applyBorder="1" applyAlignment="1">
      <alignment horizontal="right" vertical="center"/>
    </xf>
    <xf numFmtId="0" fontId="7" fillId="24" borderId="26" xfId="0" applyFont="1" applyFill="1" applyBorder="1" applyAlignment="1">
      <alignment horizontal="right" vertical="center"/>
    </xf>
    <xf numFmtId="0" fontId="7" fillId="24" borderId="12" xfId="0" applyFont="1" applyFill="1" applyBorder="1" applyAlignment="1">
      <alignment horizontal="right" vertical="center"/>
    </xf>
    <xf numFmtId="0" fontId="6" fillId="0" borderId="93" xfId="42" applyFont="1" applyBorder="1" applyAlignment="1">
      <alignment horizontal="distributed" vertical="center"/>
    </xf>
    <xf numFmtId="0" fontId="6" fillId="0" borderId="94" xfId="42" applyFont="1" applyBorder="1" applyAlignment="1">
      <alignment horizontal="distributed" vertical="center"/>
    </xf>
    <xf numFmtId="49" fontId="10" fillId="4" borderId="16" xfId="42" applyNumberFormat="1" applyFont="1" applyFill="1" applyBorder="1" applyAlignment="1" applyProtection="1">
      <alignment horizontal="center" vertical="center"/>
      <protection locked="0"/>
    </xf>
    <xf numFmtId="0" fontId="3" fillId="0" borderId="14" xfId="42" applyFont="1" applyBorder="1"/>
    <xf numFmtId="0" fontId="3" fillId="0" borderId="20" xfId="42" applyFont="1" applyBorder="1" applyAlignment="1">
      <alignment horizontal="distributed" vertical="center"/>
    </xf>
    <xf numFmtId="0" fontId="3" fillId="0" borderId="95" xfId="42" applyFont="1" applyBorder="1" applyAlignment="1">
      <alignment horizontal="distributed" vertical="center"/>
    </xf>
    <xf numFmtId="0" fontId="3" fillId="0" borderId="95" xfId="42" applyFont="1" applyBorder="1" applyAlignment="1">
      <alignment horizontal="distributed" vertical="center" wrapText="1"/>
    </xf>
    <xf numFmtId="0" fontId="3" fillId="0" borderId="94" xfId="42" applyFont="1" applyBorder="1" applyAlignment="1">
      <alignment horizontal="distributed" vertical="center"/>
    </xf>
    <xf numFmtId="0" fontId="6" fillId="0" borderId="15" xfId="42" applyFont="1" applyBorder="1" applyAlignment="1">
      <alignment horizontal="distributed" vertical="center"/>
    </xf>
    <xf numFmtId="0" fontId="3" fillId="0" borderId="15" xfId="42" applyFont="1" applyBorder="1"/>
    <xf numFmtId="0" fontId="3" fillId="0" borderId="12" xfId="42" applyFont="1" applyBorder="1" applyAlignment="1">
      <alignment horizontal="distributed" vertical="center" wrapText="1"/>
    </xf>
    <xf numFmtId="0" fontId="3" fillId="0" borderId="12" xfId="42" applyFont="1" applyBorder="1" applyAlignment="1">
      <alignment horizontal="distributed" vertical="center"/>
    </xf>
    <xf numFmtId="0" fontId="3" fillId="0" borderId="13" xfId="42" applyFont="1" applyBorder="1" applyAlignment="1">
      <alignment horizontal="distributed" vertical="center" wrapText="1"/>
    </xf>
    <xf numFmtId="0" fontId="4" fillId="0" borderId="12" xfId="42" applyFont="1" applyBorder="1" applyAlignment="1">
      <alignment horizontal="distributed" vertical="center" wrapText="1"/>
    </xf>
    <xf numFmtId="0" fontId="3" fillId="0" borderId="27" xfId="42" applyFont="1" applyBorder="1" applyAlignment="1">
      <alignment horizontal="distributed" vertical="center" wrapText="1"/>
    </xf>
    <xf numFmtId="0" fontId="6" fillId="0" borderId="32" xfId="42" applyFont="1" applyBorder="1" applyAlignment="1">
      <alignment horizontal="center" vertical="center"/>
    </xf>
    <xf numFmtId="178" fontId="5" fillId="4" borderId="27" xfId="42" applyNumberFormat="1" applyFont="1" applyFill="1" applyBorder="1" applyAlignment="1" applyProtection="1">
      <alignment vertical="center"/>
      <protection locked="0"/>
    </xf>
    <xf numFmtId="0" fontId="0" fillId="0" borderId="40" xfId="0" applyBorder="1"/>
    <xf numFmtId="178" fontId="5" fillId="4" borderId="13" xfId="42" applyNumberFormat="1" applyFont="1" applyFill="1" applyBorder="1" applyAlignment="1" applyProtection="1">
      <alignment vertical="center"/>
      <protection locked="0"/>
    </xf>
    <xf numFmtId="0" fontId="6" fillId="0" borderId="16" xfId="42" applyFont="1" applyBorder="1" applyAlignment="1">
      <alignment horizontal="distributed" vertical="center"/>
    </xf>
    <xf numFmtId="177" fontId="5" fillId="4" borderId="22" xfId="42" applyNumberFormat="1" applyFont="1" applyFill="1" applyBorder="1" applyAlignment="1" applyProtection="1">
      <alignment vertical="center"/>
      <protection locked="0"/>
    </xf>
    <xf numFmtId="177" fontId="5" fillId="0" borderId="96" xfId="42" applyNumberFormat="1" applyFont="1" applyBorder="1" applyAlignment="1" applyProtection="1">
      <alignment vertical="center"/>
      <protection hidden="1"/>
    </xf>
    <xf numFmtId="177" fontId="5" fillId="4" borderId="13" xfId="42" applyNumberFormat="1" applyFont="1" applyFill="1" applyBorder="1" applyAlignment="1" applyProtection="1">
      <alignment vertical="center"/>
      <protection locked="0"/>
    </xf>
    <xf numFmtId="177" fontId="5" fillId="4" borderId="27" xfId="42" applyNumberFormat="1" applyFont="1" applyFill="1" applyBorder="1" applyAlignment="1" applyProtection="1">
      <alignment vertical="center"/>
      <protection locked="0"/>
    </xf>
    <xf numFmtId="177" fontId="5" fillId="4" borderId="76" xfId="42" applyNumberFormat="1" applyFont="1" applyFill="1" applyBorder="1" applyAlignment="1" applyProtection="1">
      <alignment vertical="center"/>
      <protection locked="0"/>
    </xf>
    <xf numFmtId="0" fontId="6" fillId="0" borderId="43" xfId="0" applyFont="1" applyBorder="1" applyAlignment="1">
      <alignment horizontal="center" vertical="center"/>
    </xf>
    <xf numFmtId="178" fontId="6" fillId="0" borderId="15" xfId="0" applyNumberFormat="1" applyFont="1" applyBorder="1" applyAlignment="1">
      <alignment vertical="center"/>
    </xf>
    <xf numFmtId="176" fontId="6" fillId="0" borderId="12" xfId="0" applyNumberFormat="1" applyFont="1" applyBorder="1" applyAlignment="1">
      <alignment vertical="center"/>
    </xf>
    <xf numFmtId="178" fontId="6" fillId="0" borderId="12" xfId="0" applyNumberFormat="1" applyFont="1" applyBorder="1" applyAlignment="1">
      <alignment vertical="center"/>
    </xf>
    <xf numFmtId="176" fontId="6" fillId="0" borderId="13" xfId="0" applyNumberFormat="1" applyFont="1" applyBorder="1" applyAlignment="1">
      <alignment vertical="center"/>
    </xf>
    <xf numFmtId="176" fontId="6" fillId="0" borderId="17" xfId="0" applyNumberFormat="1" applyFont="1" applyBorder="1" applyAlignment="1">
      <alignment vertical="center"/>
    </xf>
    <xf numFmtId="178" fontId="6" fillId="0" borderId="17" xfId="0" applyNumberFormat="1" applyFont="1" applyBorder="1" applyAlignment="1">
      <alignment vertical="center"/>
    </xf>
    <xf numFmtId="176" fontId="6" fillId="0" borderId="57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178" fontId="6" fillId="0" borderId="18" xfId="0" applyNumberFormat="1" applyFont="1" applyBorder="1" applyAlignment="1">
      <alignment vertical="center"/>
    </xf>
    <xf numFmtId="176" fontId="6" fillId="0" borderId="45" xfId="0" applyNumberFormat="1" applyFont="1" applyBorder="1" applyAlignment="1">
      <alignment vertical="center"/>
    </xf>
    <xf numFmtId="178" fontId="6" fillId="0" borderId="11" xfId="0" applyNumberFormat="1" applyFont="1" applyBorder="1" applyAlignment="1">
      <alignment vertical="center"/>
    </xf>
    <xf numFmtId="178" fontId="6" fillId="0" borderId="31" xfId="0" applyNumberFormat="1" applyFont="1" applyBorder="1" applyAlignment="1">
      <alignment vertical="center"/>
    </xf>
    <xf numFmtId="178" fontId="6" fillId="0" borderId="28" xfId="0" applyNumberFormat="1" applyFont="1" applyBorder="1" applyAlignment="1">
      <alignment vertical="center"/>
    </xf>
    <xf numFmtId="178" fontId="6" fillId="0" borderId="65" xfId="0" applyNumberFormat="1" applyFont="1" applyBorder="1" applyAlignment="1">
      <alignment vertical="center"/>
    </xf>
    <xf numFmtId="177" fontId="6" fillId="0" borderId="15" xfId="0" applyNumberFormat="1" applyFont="1" applyBorder="1" applyAlignment="1">
      <alignment vertical="center"/>
    </xf>
    <xf numFmtId="177" fontId="6" fillId="0" borderId="12" xfId="0" applyNumberFormat="1" applyFont="1" applyBorder="1" applyAlignment="1">
      <alignment vertical="center"/>
    </xf>
    <xf numFmtId="177" fontId="6" fillId="0" borderId="31" xfId="0" applyNumberFormat="1" applyFont="1" applyBorder="1" applyAlignment="1">
      <alignment vertical="center"/>
    </xf>
    <xf numFmtId="177" fontId="6" fillId="0" borderId="18" xfId="0" applyNumberFormat="1" applyFont="1" applyBorder="1" applyAlignment="1">
      <alignment vertical="center"/>
    </xf>
    <xf numFmtId="177" fontId="6" fillId="0" borderId="28" xfId="0" applyNumberFormat="1" applyFont="1" applyBorder="1" applyAlignment="1">
      <alignment vertical="center"/>
    </xf>
    <xf numFmtId="180" fontId="6" fillId="0" borderId="80" xfId="0" applyNumberFormat="1" applyFont="1" applyBorder="1" applyAlignment="1">
      <alignment vertical="center"/>
    </xf>
    <xf numFmtId="179" fontId="6" fillId="0" borderId="13" xfId="0" applyNumberFormat="1" applyFont="1" applyBorder="1" applyAlignment="1">
      <alignment vertical="center"/>
    </xf>
    <xf numFmtId="179" fontId="6" fillId="0" borderId="45" xfId="0" applyNumberFormat="1" applyFont="1" applyBorder="1" applyAlignment="1">
      <alignment vertical="center"/>
    </xf>
    <xf numFmtId="177" fontId="6" fillId="0" borderId="65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6" fillId="0" borderId="25" xfId="0" applyNumberFormat="1" applyFont="1" applyBorder="1" applyAlignment="1">
      <alignment vertical="center"/>
    </xf>
    <xf numFmtId="180" fontId="0" fillId="0" borderId="59" xfId="0" applyNumberFormat="1" applyBorder="1" applyAlignment="1">
      <alignment vertical="center"/>
    </xf>
    <xf numFmtId="180" fontId="0" fillId="0" borderId="38" xfId="0" applyNumberFormat="1" applyBorder="1" applyAlignment="1">
      <alignment vertical="center"/>
    </xf>
    <xf numFmtId="0" fontId="6" fillId="0" borderId="97" xfId="0" applyFont="1" applyBorder="1" applyAlignment="1">
      <alignment horizontal="center" vertical="center"/>
    </xf>
    <xf numFmtId="0" fontId="6" fillId="0" borderId="98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/>
    </xf>
    <xf numFmtId="179" fontId="0" fillId="0" borderId="13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65" xfId="0" applyNumberFormat="1" applyBorder="1" applyAlignment="1">
      <alignment vertical="center"/>
    </xf>
    <xf numFmtId="0" fontId="0" fillId="0" borderId="109" xfId="0" applyBorder="1" applyAlignment="1">
      <alignment horizontal="center" vertical="center"/>
    </xf>
    <xf numFmtId="0" fontId="0" fillId="0" borderId="110" xfId="0" applyBorder="1" applyAlignment="1">
      <alignment vertical="center"/>
    </xf>
    <xf numFmtId="0" fontId="0" fillId="0" borderId="99" xfId="0" applyBorder="1" applyAlignment="1">
      <alignment vertical="center"/>
    </xf>
    <xf numFmtId="0" fontId="0" fillId="0" borderId="98" xfId="0" applyBorder="1" applyAlignment="1">
      <alignment vertical="center"/>
    </xf>
    <xf numFmtId="0" fontId="0" fillId="0" borderId="98" xfId="0" applyBorder="1" applyAlignment="1">
      <alignment vertical="center" wrapText="1"/>
    </xf>
    <xf numFmtId="0" fontId="0" fillId="0" borderId="111" xfId="0" applyBorder="1" applyAlignment="1">
      <alignment vertical="center"/>
    </xf>
    <xf numFmtId="179" fontId="0" fillId="0" borderId="45" xfId="0" applyNumberFormat="1" applyBorder="1" applyAlignment="1">
      <alignment vertical="center"/>
    </xf>
    <xf numFmtId="0" fontId="0" fillId="0" borderId="108" xfId="0" applyBorder="1" applyAlignment="1">
      <alignment vertical="center"/>
    </xf>
    <xf numFmtId="177" fontId="0" fillId="0" borderId="112" xfId="0" applyNumberFormat="1" applyBorder="1" applyAlignment="1">
      <alignment vertical="center"/>
    </xf>
    <xf numFmtId="179" fontId="0" fillId="0" borderId="49" xfId="0" applyNumberFormat="1" applyBorder="1" applyAlignment="1">
      <alignment vertical="center"/>
    </xf>
    <xf numFmtId="177" fontId="0" fillId="0" borderId="30" xfId="0" applyNumberFormat="1" applyBorder="1" applyAlignment="1">
      <alignment vertical="center"/>
    </xf>
    <xf numFmtId="179" fontId="0" fillId="0" borderId="37" xfId="0" applyNumberFormat="1" applyBorder="1" applyAlignment="1">
      <alignment vertical="center"/>
    </xf>
    <xf numFmtId="0" fontId="0" fillId="0" borderId="100" xfId="0" applyBorder="1" applyAlignment="1">
      <alignment vertical="center"/>
    </xf>
    <xf numFmtId="0" fontId="0" fillId="0" borderId="101" xfId="0" applyBorder="1" applyAlignment="1">
      <alignment horizontal="center" vertical="center" textRotation="255"/>
    </xf>
    <xf numFmtId="183" fontId="0" fillId="0" borderId="93" xfId="0" applyNumberFormat="1" applyBorder="1" applyAlignment="1">
      <alignment horizontal="center" vertical="center"/>
    </xf>
    <xf numFmtId="183" fontId="0" fillId="0" borderId="95" xfId="0" applyNumberFormat="1" applyBorder="1" applyAlignment="1">
      <alignment horizontal="center" vertical="center"/>
    </xf>
    <xf numFmtId="183" fontId="0" fillId="0" borderId="94" xfId="0" applyNumberFormat="1" applyBorder="1" applyAlignment="1">
      <alignment horizontal="center" vertical="center"/>
    </xf>
    <xf numFmtId="183" fontId="0" fillId="0" borderId="103" xfId="0" applyNumberFormat="1" applyBorder="1" applyAlignment="1">
      <alignment horizontal="center" vertical="center"/>
    </xf>
    <xf numFmtId="179" fontId="0" fillId="0" borderId="17" xfId="0" applyNumberFormat="1" applyBorder="1" applyAlignment="1">
      <alignment vertical="center"/>
    </xf>
    <xf numFmtId="38" fontId="0" fillId="0" borderId="0" xfId="33" applyFont="1" applyFill="1"/>
    <xf numFmtId="177" fontId="20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79" xfId="0" applyBorder="1" applyAlignment="1">
      <alignment horizontal="center" vertical="center" textRotation="255"/>
    </xf>
    <xf numFmtId="0" fontId="0" fillId="0" borderId="80" xfId="0" applyBorder="1" applyAlignment="1">
      <alignment horizontal="center" vertical="center" textRotation="255"/>
    </xf>
    <xf numFmtId="0" fontId="0" fillId="0" borderId="61" xfId="0" applyBorder="1" applyAlignment="1">
      <alignment horizontal="center" vertical="center" textRotation="255"/>
    </xf>
    <xf numFmtId="0" fontId="0" fillId="0" borderId="93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04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58" xfId="0" applyBorder="1" applyAlignment="1">
      <alignment horizontal="center" vertical="center" textRotation="255"/>
    </xf>
    <xf numFmtId="0" fontId="0" fillId="0" borderId="64" xfId="0" applyBorder="1" applyAlignment="1">
      <alignment horizontal="center" vertical="center" textRotation="255"/>
    </xf>
    <xf numFmtId="0" fontId="1" fillId="0" borderId="0" xfId="0" applyFont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9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vertical="center"/>
    </xf>
    <xf numFmtId="0" fontId="0" fillId="0" borderId="107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75" xfId="0" applyBorder="1" applyAlignment="1">
      <alignment vertical="center"/>
    </xf>
    <xf numFmtId="0" fontId="0" fillId="0" borderId="58" xfId="0" applyBorder="1" applyAlignment="1">
      <alignment horizontal="center" vertical="center"/>
    </xf>
    <xf numFmtId="177" fontId="5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40" xfId="0" applyBorder="1" applyAlignment="1">
      <alignment horizontal="right" vertical="center"/>
    </xf>
    <xf numFmtId="0" fontId="0" fillId="0" borderId="46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40" xfId="0" applyBorder="1"/>
    <xf numFmtId="0" fontId="0" fillId="0" borderId="0" xfId="0"/>
    <xf numFmtId="0" fontId="7" fillId="0" borderId="12" xfId="0" applyFont="1" applyBorder="1" applyAlignment="1">
      <alignment horizontal="center" vertical="center"/>
    </xf>
    <xf numFmtId="0" fontId="17" fillId="0" borderId="95" xfId="0" applyFont="1" applyBorder="1" applyAlignment="1">
      <alignment vertical="center"/>
    </xf>
    <xf numFmtId="0" fontId="6" fillId="0" borderId="95" xfId="0" applyFont="1" applyBorder="1" applyAlignment="1">
      <alignment vertical="center"/>
    </xf>
    <xf numFmtId="0" fontId="17" fillId="0" borderId="94" xfId="0" applyFont="1" applyBorder="1" applyAlignment="1">
      <alignment vertical="center"/>
    </xf>
    <xf numFmtId="0" fontId="6" fillId="0" borderId="93" xfId="0" applyFont="1" applyBorder="1" applyAlignment="1">
      <alignment vertical="center" wrapText="1"/>
    </xf>
    <xf numFmtId="0" fontId="6" fillId="0" borderId="95" xfId="0" applyFont="1" applyBorder="1" applyAlignment="1">
      <alignment vertical="center" wrapText="1"/>
    </xf>
    <xf numFmtId="0" fontId="6" fillId="0" borderId="84" xfId="0" applyFont="1" applyBorder="1" applyAlignment="1">
      <alignment vertical="center" shrinkToFit="1"/>
    </xf>
    <xf numFmtId="0" fontId="6" fillId="0" borderId="105" xfId="0" applyFont="1" applyBorder="1" applyAlignment="1">
      <alignment vertical="center" shrinkToFit="1"/>
    </xf>
    <xf numFmtId="0" fontId="6" fillId="0" borderId="94" xfId="0" applyFont="1" applyBorder="1" applyAlignment="1">
      <alignment vertical="center"/>
    </xf>
    <xf numFmtId="0" fontId="6" fillId="0" borderId="84" xfId="0" applyFont="1" applyBorder="1" applyAlignment="1">
      <alignment vertical="center" wrapText="1" shrinkToFit="1"/>
    </xf>
    <xf numFmtId="0" fontId="6" fillId="0" borderId="102" xfId="0" applyFont="1" applyBorder="1" applyAlignment="1">
      <alignment horizontal="center" vertical="center" wrapText="1"/>
    </xf>
    <xf numFmtId="0" fontId="6" fillId="0" borderId="103" xfId="0" applyFont="1" applyBorder="1" applyAlignment="1">
      <alignment horizontal="center" vertical="center"/>
    </xf>
    <xf numFmtId="0" fontId="3" fillId="0" borderId="95" xfId="0" applyFont="1" applyBorder="1" applyAlignment="1">
      <alignment vertical="center" wrapText="1"/>
    </xf>
    <xf numFmtId="0" fontId="3" fillId="0" borderId="95" xfId="0" applyFont="1" applyBorder="1" applyAlignment="1">
      <alignment vertical="center"/>
    </xf>
    <xf numFmtId="0" fontId="6" fillId="0" borderId="101" xfId="0" applyFont="1" applyBorder="1" applyAlignment="1">
      <alignment horizontal="center" vertical="center" wrapText="1"/>
    </xf>
    <xf numFmtId="0" fontId="6" fillId="0" borderId="105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176" fontId="6" fillId="0" borderId="95" xfId="0" applyNumberFormat="1" applyFont="1" applyBorder="1" applyAlignment="1">
      <alignment vertical="center" wrapText="1"/>
    </xf>
    <xf numFmtId="176" fontId="6" fillId="0" borderId="95" xfId="0" applyNumberFormat="1" applyFont="1" applyBorder="1" applyAlignment="1">
      <alignment vertical="center"/>
    </xf>
    <xf numFmtId="0" fontId="6" fillId="0" borderId="101" xfId="0" applyFont="1" applyBorder="1" applyAlignment="1">
      <alignment vertical="center"/>
    </xf>
    <xf numFmtId="0" fontId="6" fillId="0" borderId="84" xfId="0" applyFont="1" applyBorder="1" applyAlignment="1">
      <alignment horizontal="center" vertical="center"/>
    </xf>
    <xf numFmtId="0" fontId="12" fillId="0" borderId="0" xfId="42" applyFont="1" applyAlignment="1">
      <alignment horizontal="center" vertical="center"/>
    </xf>
    <xf numFmtId="0" fontId="12" fillId="0" borderId="75" xfId="42" applyFont="1" applyBorder="1" applyAlignment="1">
      <alignment horizontal="center" vertical="center"/>
    </xf>
  </cellXfs>
  <cellStyles count="45">
    <cellStyle name="20% - アクセント 1 2" xfId="1" xr:uid="{E2CB0DF2-9101-4262-99F1-E6676C51CAE1}"/>
    <cellStyle name="20% - アクセント 2 2" xfId="2" xr:uid="{AB2F95A9-B73D-4D81-BBEB-A3E1A5C4EC9C}"/>
    <cellStyle name="20% - アクセント 3 2" xfId="3" xr:uid="{2AFCE0CD-7B00-47E7-958C-5E444E997E00}"/>
    <cellStyle name="20% - アクセント 4 2" xfId="4" xr:uid="{B8416301-DE8E-4854-AD5D-D3276F42CDA1}"/>
    <cellStyle name="20% - アクセント 5 2" xfId="5" xr:uid="{8CBA2EA9-94E0-4989-9A5A-F9F211ADF0CC}"/>
    <cellStyle name="20% - アクセント 6 2" xfId="6" xr:uid="{0C5CA214-5014-4F84-8151-FAFB6E2B0B11}"/>
    <cellStyle name="40% - アクセント 1 2" xfId="7" xr:uid="{B7E6DF01-E897-4A29-B150-14B7C5D092C4}"/>
    <cellStyle name="40% - アクセント 2 2" xfId="8" xr:uid="{3DEE8644-FFCF-4CBF-BC5C-8478998AC545}"/>
    <cellStyle name="40% - アクセント 3 2" xfId="9" xr:uid="{CB570B6B-A9FD-43CB-979C-93FE8E8656EA}"/>
    <cellStyle name="40% - アクセント 4 2" xfId="10" xr:uid="{C261ECC2-DD0C-493F-A7B1-92B20DC575DC}"/>
    <cellStyle name="40% - アクセント 5 2" xfId="11" xr:uid="{5FA634B4-CCDD-4E1D-9BA4-573C1B6DA534}"/>
    <cellStyle name="40% - アクセント 6 2" xfId="12" xr:uid="{D6646FE5-1ACB-4C4A-94F1-5BA39EA9EA43}"/>
    <cellStyle name="60% - アクセント 1 2" xfId="13" xr:uid="{105C0C72-6265-421B-9C71-4A83BE98F0F5}"/>
    <cellStyle name="60% - アクセント 2 2" xfId="14" xr:uid="{226E2030-7779-411C-BFC7-5B3FB2B5A362}"/>
    <cellStyle name="60% - アクセント 3 2" xfId="15" xr:uid="{8E202241-C467-4634-8114-16080D32B1C4}"/>
    <cellStyle name="60% - アクセント 4 2" xfId="16" xr:uid="{4BE46627-7A93-4DC4-A8AE-2981538BCF2E}"/>
    <cellStyle name="60% - アクセント 5 2" xfId="17" xr:uid="{7456F9FE-F5E3-45F0-9A04-3F27DE85799F}"/>
    <cellStyle name="60% - アクセント 6 2" xfId="18" xr:uid="{E8405169-50CA-4F66-A829-842A48FE4E29}"/>
    <cellStyle name="アクセント 1 2" xfId="19" xr:uid="{3946E5F6-0E6C-4D0A-A275-17428A31E8B6}"/>
    <cellStyle name="アクセント 2 2" xfId="20" xr:uid="{45CCA202-AC2F-4922-8808-B0E3368253CD}"/>
    <cellStyle name="アクセント 3 2" xfId="21" xr:uid="{1E1A9F0E-F679-4E54-A090-472FAD978965}"/>
    <cellStyle name="アクセント 4 2" xfId="22" xr:uid="{4725360A-FFBB-426D-8E3C-238A17CEAA39}"/>
    <cellStyle name="アクセント 5 2" xfId="23" xr:uid="{2B29D185-342E-4253-80EB-D6314D65338B}"/>
    <cellStyle name="アクセント 6 2" xfId="24" xr:uid="{965F9FAB-C398-42D9-A69E-444C7C5CF6EE}"/>
    <cellStyle name="タイトル 2" xfId="25" xr:uid="{E92C1CC7-126F-484E-872C-FCE1E36FA963}"/>
    <cellStyle name="チェック セル 2" xfId="26" xr:uid="{1DDAB130-D170-44B2-A91D-B2ABE755FB7D}"/>
    <cellStyle name="どちらでもない 2" xfId="27" xr:uid="{DD2EE160-8D7D-4E30-ADC4-1AC03CE5C3C9}"/>
    <cellStyle name="メモ 2" xfId="28" xr:uid="{ADBFBEBE-B8EA-4097-8416-2AE21400C339}"/>
    <cellStyle name="リンク セル 2" xfId="29" xr:uid="{314C7C04-A242-4123-8EED-59F4539D1848}"/>
    <cellStyle name="悪い 2" xfId="30" xr:uid="{D35BF427-21F2-4343-9D97-620213132916}"/>
    <cellStyle name="計算 2" xfId="31" xr:uid="{9E4E1010-F4DE-4766-8FD1-03293B333D8C}"/>
    <cellStyle name="警告文 2" xfId="32" xr:uid="{CB338589-F8EB-402B-A423-F975A033A09E}"/>
    <cellStyle name="桁区切り" xfId="33" builtinId="6"/>
    <cellStyle name="見出し 1 2" xfId="34" xr:uid="{7D1C57D0-1D53-4B45-86CD-6ADB0B2DC793}"/>
    <cellStyle name="見出し 2 2" xfId="35" xr:uid="{292EC583-1ADC-4117-83A6-C63694037C02}"/>
    <cellStyle name="見出し 3 2" xfId="36" xr:uid="{5B21AFD1-93C6-4DDE-9014-4B924A6031B9}"/>
    <cellStyle name="見出し 4 2" xfId="37" xr:uid="{F1CFE69F-0CB2-4DC9-A9DA-B6FF2AD84BCD}"/>
    <cellStyle name="集計 2" xfId="38" xr:uid="{3E952303-1A0C-4CEB-AF30-811193846EC9}"/>
    <cellStyle name="出力 2" xfId="39" xr:uid="{24D25F36-2A54-4275-AC72-7630268F20C1}"/>
    <cellStyle name="説明文 2" xfId="40" xr:uid="{8D929B98-2EEF-46FE-9054-F1CC3EBC8BB7}"/>
    <cellStyle name="入力 2" xfId="41" xr:uid="{6D5A71EF-6199-4733-94E6-AAE171F82699}"/>
    <cellStyle name="標準" xfId="0" builtinId="0"/>
    <cellStyle name="標準 2" xfId="42" xr:uid="{8072360B-4D86-412B-980C-A19ED51A68C0}"/>
    <cellStyle name="標準 3" xfId="43" xr:uid="{BE7042FC-8177-4816-8258-A7CE3E36CB0C}"/>
    <cellStyle name="良い 2" xfId="44" xr:uid="{BDE3D394-1CC0-4CA4-9220-8D6CB12640D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被保険者数</a:t>
            </a:r>
          </a:p>
        </c:rich>
      </c:tx>
      <c:layout>
        <c:manualLayout>
          <c:xMode val="edge"/>
          <c:yMode val="edge"/>
          <c:x val="0.31062536453776612"/>
          <c:y val="1.36628754738990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857166811317945"/>
          <c:y val="0.18597588661139752"/>
          <c:w val="0.64011074877493557"/>
          <c:h val="0.71036691115501016"/>
        </c:manualLayout>
      </c:layout>
      <c:pieChart>
        <c:varyColors val="1"/>
        <c:ser>
          <c:idx val="0"/>
          <c:order val="0"/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AF01-429B-9A81-788986261253}"/>
              </c:ext>
            </c:extLst>
          </c:dPt>
          <c:dPt>
            <c:idx val="1"/>
            <c:bubble3D val="0"/>
            <c:spPr>
              <a:solidFill>
                <a:srgbClr val="3399FF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F01-429B-9A81-788986261253}"/>
              </c:ext>
            </c:extLst>
          </c:dPt>
          <c:dPt>
            <c:idx val="2"/>
            <c:bubble3D val="0"/>
            <c:spPr>
              <a:solidFill>
                <a:srgbClr val="F8F8F8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AF01-429B-9A81-788986261253}"/>
              </c:ext>
            </c:extLst>
          </c:dPt>
          <c:dPt>
            <c:idx val="3"/>
            <c:bubble3D val="0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F01-429B-9A81-788986261253}"/>
              </c:ext>
            </c:extLst>
          </c:dPt>
          <c:dPt>
            <c:idx val="4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AF01-429B-9A81-788986261253}"/>
              </c:ext>
            </c:extLst>
          </c:dPt>
          <c:dPt>
            <c:idx val="5"/>
            <c:bubble3D val="0"/>
            <c:spPr>
              <a:solidFill>
                <a:srgbClr val="FF9900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F01-429B-9A81-788986261253}"/>
              </c:ext>
            </c:extLst>
          </c:dPt>
          <c:dPt>
            <c:idx val="6"/>
            <c:bubble3D val="0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AF01-429B-9A81-788986261253}"/>
              </c:ext>
            </c:extLst>
          </c:dPt>
          <c:dPt>
            <c:idx val="7"/>
            <c:bubble3D val="0"/>
            <c:spPr>
              <a:solidFill>
                <a:srgbClr val="CCFF99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F01-429B-9A81-788986261253}"/>
              </c:ext>
            </c:extLst>
          </c:dPt>
          <c:dPt>
            <c:idx val="8"/>
            <c:bubble3D val="0"/>
            <c:spPr>
              <a:solidFill>
                <a:srgbClr val="FF3399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AF01-429B-9A81-788986261253}"/>
              </c:ext>
            </c:extLst>
          </c:dPt>
          <c:dPt>
            <c:idx val="9"/>
            <c:bubble3D val="0"/>
            <c:spPr>
              <a:solidFill>
                <a:srgbClr val="CCCC00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F01-429B-9A81-788986261253}"/>
              </c:ext>
            </c:extLst>
          </c:dPt>
          <c:dPt>
            <c:idx val="10"/>
            <c:bubble3D val="0"/>
            <c:spPr>
              <a:solidFill>
                <a:srgbClr val="FFFF99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AF01-429B-9A81-788986261253}"/>
              </c:ext>
            </c:extLst>
          </c:dPt>
          <c:dLbls>
            <c:dLbl>
              <c:idx val="0"/>
              <c:layout>
                <c:manualLayout>
                  <c:x val="-2.2915404805168584E-3"/>
                  <c:y val="1.25811407720376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01-429B-9A81-788986261253}"/>
                </c:ext>
              </c:extLst>
            </c:dLbl>
            <c:dLbl>
              <c:idx val="1"/>
              <c:layout>
                <c:manualLayout>
                  <c:x val="-2.9479391999077037E-2"/>
                  <c:y val="3.7404775622559374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01-429B-9A81-788986261253}"/>
                </c:ext>
              </c:extLst>
            </c:dLbl>
            <c:dLbl>
              <c:idx val="2"/>
              <c:layout>
                <c:manualLayout>
                  <c:x val="2.6716275850134127E-2"/>
                  <c:y val="-2.5001600409704883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01-429B-9A81-788986261253}"/>
                </c:ext>
              </c:extLst>
            </c:dLbl>
            <c:dLbl>
              <c:idx val="4"/>
              <c:layout>
                <c:manualLayout>
                  <c:x val="1.650543682039745E-2"/>
                  <c:y val="9.6799180590231102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01-429B-9A81-788986261253}"/>
                </c:ext>
              </c:extLst>
            </c:dLbl>
            <c:dLbl>
              <c:idx val="5"/>
              <c:layout>
                <c:manualLayout>
                  <c:x val="2.4311384153903838E-3"/>
                  <c:y val="2.50521733563792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01-429B-9A81-788986261253}"/>
                </c:ext>
              </c:extLst>
            </c:dLbl>
            <c:dLbl>
              <c:idx val="6"/>
              <c:layout>
                <c:manualLayout>
                  <c:x val="1.5241844769403824E-3"/>
                  <c:y val="2.46488701107483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01-429B-9A81-788986261253}"/>
                </c:ext>
              </c:extLst>
            </c:dLbl>
            <c:dLbl>
              <c:idx val="7"/>
              <c:layout>
                <c:manualLayout>
                  <c:x val="-1.1563759448101774E-2"/>
                  <c:y val="1.0465597244470515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01-429B-9A81-788986261253}"/>
                </c:ext>
              </c:extLst>
            </c:dLbl>
            <c:dLbl>
              <c:idx val="8"/>
              <c:layout>
                <c:manualLayout>
                  <c:x val="7.2194254406723751E-3"/>
                  <c:y val="7.9353834352367848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01-429B-9A81-788986261253}"/>
                </c:ext>
              </c:extLst>
            </c:dLbl>
            <c:dLbl>
              <c:idx val="9"/>
              <c:layout>
                <c:manualLayout>
                  <c:x val="-3.6219898742165427E-2"/>
                  <c:y val="-3.5472929780625559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01-429B-9A81-788986261253}"/>
                </c:ext>
              </c:extLst>
            </c:dLbl>
            <c:dLbl>
              <c:idx val="10"/>
              <c:layout>
                <c:manualLayout>
                  <c:x val="3.0697412823397077E-2"/>
                  <c:y val="7.2031239997439349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01-429B-9A81-78898626125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図１!$B$18:$B$28</c:f>
              <c:strCache>
                <c:ptCount val="11"/>
                <c:pt idx="0">
                  <c:v>千葉市部</c:v>
                </c:pt>
                <c:pt idx="1">
                  <c:v>東葛飾市部</c:v>
                </c:pt>
                <c:pt idx="2">
                  <c:v>印旛郡市</c:v>
                </c:pt>
                <c:pt idx="3">
                  <c:v>長生郡市</c:v>
                </c:pt>
                <c:pt idx="4">
                  <c:v>山武郡市</c:v>
                </c:pt>
                <c:pt idx="5">
                  <c:v>香取郡市</c:v>
                </c:pt>
                <c:pt idx="6">
                  <c:v>海上市部</c:v>
                </c:pt>
                <c:pt idx="7">
                  <c:v>匝瑳市部</c:v>
                </c:pt>
                <c:pt idx="8">
                  <c:v>君津市部</c:v>
                </c:pt>
                <c:pt idx="9">
                  <c:v>夷隅郡市</c:v>
                </c:pt>
                <c:pt idx="10">
                  <c:v>安房郡市</c:v>
                </c:pt>
              </c:strCache>
            </c:strRef>
          </c:cat>
          <c:val>
            <c:numRef>
              <c:f>図１!$C$18:$C$28</c:f>
              <c:numCache>
                <c:formatCode>#,##0_ </c:formatCode>
                <c:ptCount val="11"/>
                <c:pt idx="0">
                  <c:v>272175</c:v>
                </c:pt>
                <c:pt idx="1">
                  <c:v>476174</c:v>
                </c:pt>
                <c:pt idx="2">
                  <c:v>141298</c:v>
                </c:pt>
                <c:pt idx="3">
                  <c:v>31570</c:v>
                </c:pt>
                <c:pt idx="4">
                  <c:v>49054</c:v>
                </c:pt>
                <c:pt idx="5">
                  <c:v>24179</c:v>
                </c:pt>
                <c:pt idx="6">
                  <c:v>29794</c:v>
                </c:pt>
                <c:pt idx="7">
                  <c:v>8327</c:v>
                </c:pt>
                <c:pt idx="8">
                  <c:v>58583</c:v>
                </c:pt>
                <c:pt idx="9">
                  <c:v>17058</c:v>
                </c:pt>
                <c:pt idx="10">
                  <c:v>26803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F01-429B-9A81-788986261253}"/>
            </c:ext>
          </c:extLst>
        </c:ser>
        <c:ser>
          <c:idx val="1"/>
          <c:order val="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C-AF01-429B-9A81-7889862612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AF01-429B-9A81-78898626125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E-AF01-429B-9A81-78898626125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F-AF01-429B-9A81-78898626125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0-AF01-429B-9A81-78898626125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1-AF01-429B-9A81-78898626125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2-AF01-429B-9A81-78898626125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3-AF01-429B-9A81-78898626125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4-AF01-429B-9A81-78898626125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5-AF01-429B-9A81-78898626125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6-AF01-429B-9A81-788986261253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図１!$B$18:$B$28</c:f>
              <c:strCache>
                <c:ptCount val="11"/>
                <c:pt idx="0">
                  <c:v>千葉市部</c:v>
                </c:pt>
                <c:pt idx="1">
                  <c:v>東葛飾市部</c:v>
                </c:pt>
                <c:pt idx="2">
                  <c:v>印旛郡市</c:v>
                </c:pt>
                <c:pt idx="3">
                  <c:v>長生郡市</c:v>
                </c:pt>
                <c:pt idx="4">
                  <c:v>山武郡市</c:v>
                </c:pt>
                <c:pt idx="5">
                  <c:v>香取郡市</c:v>
                </c:pt>
                <c:pt idx="6">
                  <c:v>海上市部</c:v>
                </c:pt>
                <c:pt idx="7">
                  <c:v>匝瑳市部</c:v>
                </c:pt>
                <c:pt idx="8">
                  <c:v>君津市部</c:v>
                </c:pt>
                <c:pt idx="9">
                  <c:v>夷隅郡市</c:v>
                </c:pt>
                <c:pt idx="10">
                  <c:v>安房郡市</c:v>
                </c:pt>
              </c:strCache>
            </c:strRef>
          </c:cat>
          <c:val>
            <c:numRef>
              <c:f>図１!$D$18:$D$28</c:f>
              <c:numCache>
                <c:formatCode>#,##0_ 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17-AF01-429B-9A81-788986261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総件数</a:t>
            </a:r>
          </a:p>
        </c:rich>
      </c:tx>
      <c:layout>
        <c:manualLayout>
          <c:xMode val="edge"/>
          <c:yMode val="edge"/>
          <c:x val="0.38017401762727154"/>
          <c:y val="1.16281471760474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355418591324981"/>
          <c:y val="0.18098159509202455"/>
          <c:w val="0.65013949008772942"/>
          <c:h val="0.7239263803680982"/>
        </c:manualLayout>
      </c:layout>
      <c:pieChart>
        <c:varyColors val="1"/>
        <c:ser>
          <c:idx val="0"/>
          <c:order val="0"/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AA99-441F-9CA7-6498C7149248}"/>
              </c:ext>
            </c:extLst>
          </c:dPt>
          <c:dPt>
            <c:idx val="1"/>
            <c:bubble3D val="0"/>
            <c:spPr>
              <a:solidFill>
                <a:srgbClr val="3399FF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A99-441F-9CA7-6498C7149248}"/>
              </c:ext>
            </c:extLst>
          </c:dPt>
          <c:dPt>
            <c:idx val="2"/>
            <c:bubble3D val="0"/>
            <c:spPr>
              <a:solidFill>
                <a:srgbClr val="F8F8F8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AA99-441F-9CA7-6498C7149248}"/>
              </c:ext>
            </c:extLst>
          </c:dPt>
          <c:dPt>
            <c:idx val="3"/>
            <c:bubble3D val="0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A99-441F-9CA7-6498C7149248}"/>
              </c:ext>
            </c:extLst>
          </c:dPt>
          <c:dPt>
            <c:idx val="4"/>
            <c:bubble3D val="0"/>
            <c:spPr>
              <a:solidFill>
                <a:srgbClr val="FDEADA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AA99-441F-9CA7-6498C7149248}"/>
              </c:ext>
            </c:extLst>
          </c:dPt>
          <c:dPt>
            <c:idx val="5"/>
            <c:bubble3D val="0"/>
            <c:spPr>
              <a:solidFill>
                <a:srgbClr val="FF9900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A99-441F-9CA7-6498C7149248}"/>
              </c:ext>
            </c:extLst>
          </c:dPt>
          <c:dPt>
            <c:idx val="6"/>
            <c:bubble3D val="0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AA99-441F-9CA7-6498C7149248}"/>
              </c:ext>
            </c:extLst>
          </c:dPt>
          <c:dPt>
            <c:idx val="7"/>
            <c:bubble3D val="0"/>
            <c:spPr>
              <a:solidFill>
                <a:srgbClr val="CCFF99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A99-441F-9CA7-6498C7149248}"/>
              </c:ext>
            </c:extLst>
          </c:dPt>
          <c:dPt>
            <c:idx val="8"/>
            <c:bubble3D val="0"/>
            <c:spPr>
              <a:solidFill>
                <a:srgbClr val="FF3399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AA99-441F-9CA7-6498C7149248}"/>
              </c:ext>
            </c:extLst>
          </c:dPt>
          <c:dPt>
            <c:idx val="9"/>
            <c:bubble3D val="0"/>
            <c:spPr>
              <a:solidFill>
                <a:srgbClr val="CCCC00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A99-441F-9CA7-6498C7149248}"/>
              </c:ext>
            </c:extLst>
          </c:dPt>
          <c:dPt>
            <c:idx val="10"/>
            <c:bubble3D val="0"/>
            <c:spPr>
              <a:solidFill>
                <a:srgbClr val="FFFF99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AA99-441F-9CA7-6498C7149248}"/>
              </c:ext>
            </c:extLst>
          </c:dPt>
          <c:dLbls>
            <c:dLbl>
              <c:idx val="0"/>
              <c:layout>
                <c:manualLayout>
                  <c:x val="1.137111993232251E-2"/>
                  <c:y val="4.16537043299035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99-441F-9CA7-6498C7149248}"/>
                </c:ext>
              </c:extLst>
            </c:dLbl>
            <c:dLbl>
              <c:idx val="1"/>
              <c:layout>
                <c:manualLayout>
                  <c:x val="-2.1178427076780623E-2"/>
                  <c:y val="-3.2642545448690078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99-441F-9CA7-6498C7149248}"/>
                </c:ext>
              </c:extLst>
            </c:dLbl>
            <c:dLbl>
              <c:idx val="2"/>
              <c:layout>
                <c:manualLayout>
                  <c:x val="1.8246025031994968E-2"/>
                  <c:y val="7.4692043862615333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99-441F-9CA7-6498C7149248}"/>
                </c:ext>
              </c:extLst>
            </c:dLbl>
            <c:dLbl>
              <c:idx val="3"/>
              <c:layout>
                <c:manualLayout>
                  <c:x val="1.1525418826778884E-2"/>
                  <c:y val="1.71447434101412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99-441F-9CA7-6498C7149248}"/>
                </c:ext>
              </c:extLst>
            </c:dLbl>
            <c:dLbl>
              <c:idx val="4"/>
              <c:layout>
                <c:manualLayout>
                  <c:x val="9.1856286559221512E-3"/>
                  <c:y val="1.38949809187961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99-441F-9CA7-6498C7149248}"/>
                </c:ext>
              </c:extLst>
            </c:dLbl>
            <c:dLbl>
              <c:idx val="5"/>
              <c:layout>
                <c:manualLayout>
                  <c:x val="1.2847299046296898E-2"/>
                  <c:y val="1.82638519878266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99-441F-9CA7-6498C7149248}"/>
                </c:ext>
              </c:extLst>
            </c:dLbl>
            <c:dLbl>
              <c:idx val="6"/>
              <c:layout>
                <c:manualLayout>
                  <c:x val="6.7049221587027648E-3"/>
                  <c:y val="2.0491091908640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99-441F-9CA7-6498C7149248}"/>
                </c:ext>
              </c:extLst>
            </c:dLbl>
            <c:dLbl>
              <c:idx val="7"/>
              <c:layout>
                <c:manualLayout>
                  <c:x val="-1.9806565275231006E-3"/>
                  <c:y val="-5.5050425287096988E-4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99-441F-9CA7-6498C7149248}"/>
                </c:ext>
              </c:extLst>
            </c:dLbl>
            <c:dLbl>
              <c:idx val="8"/>
              <c:layout>
                <c:manualLayout>
                  <c:x val="1.8485744076510983E-2"/>
                  <c:y val="-1.0405432845249645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A99-441F-9CA7-6498C7149248}"/>
                </c:ext>
              </c:extLst>
            </c:dLbl>
            <c:dLbl>
              <c:idx val="9"/>
              <c:layout>
                <c:manualLayout>
                  <c:x val="-3.5554021500737068E-2"/>
                  <c:y val="-1.04325068248990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99-441F-9CA7-6498C7149248}"/>
                </c:ext>
              </c:extLst>
            </c:dLbl>
            <c:dLbl>
              <c:idx val="10"/>
              <c:layout>
                <c:manualLayout>
                  <c:x val="3.9169596951066046E-2"/>
                  <c:y val="-3.4477208973520143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A99-441F-9CA7-6498C714924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図１!$H$18:$H$28</c:f>
              <c:strCache>
                <c:ptCount val="11"/>
                <c:pt idx="0">
                  <c:v>千葉市部</c:v>
                </c:pt>
                <c:pt idx="1">
                  <c:v>東葛飾市部</c:v>
                </c:pt>
                <c:pt idx="2">
                  <c:v>印旛郡市</c:v>
                </c:pt>
                <c:pt idx="3">
                  <c:v>長生郡市</c:v>
                </c:pt>
                <c:pt idx="4">
                  <c:v>山武郡市</c:v>
                </c:pt>
                <c:pt idx="5">
                  <c:v>香取郡市</c:v>
                </c:pt>
                <c:pt idx="6">
                  <c:v>海上市部</c:v>
                </c:pt>
                <c:pt idx="7">
                  <c:v>匝瑳市部</c:v>
                </c:pt>
                <c:pt idx="8">
                  <c:v>君津市部</c:v>
                </c:pt>
                <c:pt idx="9">
                  <c:v>夷隅郡市</c:v>
                </c:pt>
                <c:pt idx="10">
                  <c:v>安房郡市</c:v>
                </c:pt>
              </c:strCache>
            </c:strRef>
          </c:cat>
          <c:val>
            <c:numRef>
              <c:f>図１!$I$18:$I$28</c:f>
              <c:numCache>
                <c:formatCode>#,##0_ </c:formatCode>
                <c:ptCount val="11"/>
                <c:pt idx="0">
                  <c:v>175912</c:v>
                </c:pt>
                <c:pt idx="1">
                  <c:v>296339</c:v>
                </c:pt>
                <c:pt idx="2">
                  <c:v>91275</c:v>
                </c:pt>
                <c:pt idx="3">
                  <c:v>22981</c:v>
                </c:pt>
                <c:pt idx="4">
                  <c:v>30910</c:v>
                </c:pt>
                <c:pt idx="5">
                  <c:v>16609</c:v>
                </c:pt>
                <c:pt idx="6">
                  <c:v>18784</c:v>
                </c:pt>
                <c:pt idx="7">
                  <c:v>5792</c:v>
                </c:pt>
                <c:pt idx="8">
                  <c:v>42490</c:v>
                </c:pt>
                <c:pt idx="9">
                  <c:v>10285</c:v>
                </c:pt>
                <c:pt idx="10">
                  <c:v>19348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A99-441F-9CA7-6498C7149248}"/>
            </c:ext>
          </c:extLst>
        </c:ser>
        <c:ser>
          <c:idx val="1"/>
          <c:order val="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C-AA99-441F-9CA7-6498C71492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AA99-441F-9CA7-6498C714924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E-AA99-441F-9CA7-6498C71492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F-AA99-441F-9CA7-6498C714924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0-AA99-441F-9CA7-6498C714924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1-AA99-441F-9CA7-6498C714924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2-AA99-441F-9CA7-6498C714924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3-AA99-441F-9CA7-6498C71492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4-AA99-441F-9CA7-6498C714924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5-AA99-441F-9CA7-6498C7149248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6-AA99-441F-9CA7-6498C7149248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図１!$H$18:$H$28</c:f>
              <c:strCache>
                <c:ptCount val="11"/>
                <c:pt idx="0">
                  <c:v>千葉市部</c:v>
                </c:pt>
                <c:pt idx="1">
                  <c:v>東葛飾市部</c:v>
                </c:pt>
                <c:pt idx="2">
                  <c:v>印旛郡市</c:v>
                </c:pt>
                <c:pt idx="3">
                  <c:v>長生郡市</c:v>
                </c:pt>
                <c:pt idx="4">
                  <c:v>山武郡市</c:v>
                </c:pt>
                <c:pt idx="5">
                  <c:v>香取郡市</c:v>
                </c:pt>
                <c:pt idx="6">
                  <c:v>海上市部</c:v>
                </c:pt>
                <c:pt idx="7">
                  <c:v>匝瑳市部</c:v>
                </c:pt>
                <c:pt idx="8">
                  <c:v>君津市部</c:v>
                </c:pt>
                <c:pt idx="9">
                  <c:v>夷隅郡市</c:v>
                </c:pt>
                <c:pt idx="10">
                  <c:v>安房郡市</c:v>
                </c:pt>
              </c:strCache>
            </c:strRef>
          </c:cat>
          <c:val>
            <c:numRef>
              <c:f>図１!$J$18:$J$28</c:f>
              <c:numCache>
                <c:formatCode>#,##0_ 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17-AA99-441F-9CA7-6498C7149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総点数</a:t>
            </a:r>
          </a:p>
        </c:rich>
      </c:tx>
      <c:layout>
        <c:manualLayout>
          <c:xMode val="edge"/>
          <c:yMode val="edge"/>
          <c:x val="0.37726296117747182"/>
          <c:y val="1.70114586371148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391304347826086"/>
          <c:y val="0.17846180658324307"/>
          <c:w val="0.63586956521739135"/>
          <c:h val="0.72000108173239441"/>
        </c:manualLayout>
      </c:layout>
      <c:pieChart>
        <c:varyColors val="1"/>
        <c:ser>
          <c:idx val="0"/>
          <c:order val="0"/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dPt>
            <c:idx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5407-4C48-B82B-ADBAA5444522}"/>
              </c:ext>
            </c:extLst>
          </c:dPt>
          <c:dPt>
            <c:idx val="1"/>
            <c:bubble3D val="0"/>
            <c:spPr>
              <a:solidFill>
                <a:srgbClr val="3399FF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407-4C48-B82B-ADBAA5444522}"/>
              </c:ext>
            </c:extLst>
          </c:dPt>
          <c:dPt>
            <c:idx val="2"/>
            <c:bubble3D val="0"/>
            <c:spPr>
              <a:solidFill>
                <a:srgbClr val="F8F8F8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5407-4C48-B82B-ADBAA5444522}"/>
              </c:ext>
            </c:extLst>
          </c:dPt>
          <c:dPt>
            <c:idx val="3"/>
            <c:bubble3D val="0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407-4C48-B82B-ADBAA5444522}"/>
              </c:ext>
            </c:extLst>
          </c:dPt>
          <c:dPt>
            <c:idx val="4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5407-4C48-B82B-ADBAA5444522}"/>
              </c:ext>
            </c:extLst>
          </c:dPt>
          <c:dPt>
            <c:idx val="5"/>
            <c:bubble3D val="0"/>
            <c:spPr>
              <a:solidFill>
                <a:srgbClr val="FF9900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407-4C48-B82B-ADBAA5444522}"/>
              </c:ext>
            </c:extLst>
          </c:dPt>
          <c:dPt>
            <c:idx val="6"/>
            <c:bubble3D val="0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5407-4C48-B82B-ADBAA5444522}"/>
              </c:ext>
            </c:extLst>
          </c:dPt>
          <c:dPt>
            <c:idx val="7"/>
            <c:bubble3D val="0"/>
            <c:spPr>
              <a:solidFill>
                <a:srgbClr val="CCFF99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407-4C48-B82B-ADBAA5444522}"/>
              </c:ext>
            </c:extLst>
          </c:dPt>
          <c:dPt>
            <c:idx val="8"/>
            <c:bubble3D val="0"/>
            <c:spPr>
              <a:solidFill>
                <a:srgbClr val="FF3399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5407-4C48-B82B-ADBAA5444522}"/>
              </c:ext>
            </c:extLst>
          </c:dPt>
          <c:dPt>
            <c:idx val="9"/>
            <c:bubble3D val="0"/>
            <c:spPr>
              <a:solidFill>
                <a:srgbClr val="CCCC00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407-4C48-B82B-ADBAA5444522}"/>
              </c:ext>
            </c:extLst>
          </c:dPt>
          <c:dPt>
            <c:idx val="10"/>
            <c:bubble3D val="0"/>
            <c:spPr>
              <a:solidFill>
                <a:srgbClr val="FFFF99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5407-4C48-B82B-ADBAA5444522}"/>
              </c:ext>
            </c:extLst>
          </c:dPt>
          <c:dLbls>
            <c:dLbl>
              <c:idx val="0"/>
              <c:layout>
                <c:manualLayout>
                  <c:x val="2.2165461024688988E-2"/>
                  <c:y val="5.04513228949829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7-4C48-B82B-ADBAA5444522}"/>
                </c:ext>
              </c:extLst>
            </c:dLbl>
            <c:dLbl>
              <c:idx val="1"/>
              <c:layout>
                <c:manualLayout>
                  <c:x val="-1.3324797814907283E-2"/>
                  <c:y val="-1.8125320541828823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07-4C48-B82B-ADBAA5444522}"/>
                </c:ext>
              </c:extLst>
            </c:dLbl>
            <c:dLbl>
              <c:idx val="2"/>
              <c:layout>
                <c:manualLayout>
                  <c:x val="1.6303124711037145E-2"/>
                  <c:y val="-6.10673665791776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7-4C48-B82B-ADBAA5444522}"/>
                </c:ext>
              </c:extLst>
            </c:dLbl>
            <c:dLbl>
              <c:idx val="4"/>
              <c:layout>
                <c:manualLayout>
                  <c:x val="1.2371664923998322E-2"/>
                  <c:y val="-3.197574441125894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07-4C48-B82B-ADBAA5444522}"/>
                </c:ext>
              </c:extLst>
            </c:dLbl>
            <c:dLbl>
              <c:idx val="5"/>
              <c:layout>
                <c:manualLayout>
                  <c:x val="6.9573010690736825E-3"/>
                  <c:y val="8.9030681509638873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07-4C48-B82B-ADBAA5444522}"/>
                </c:ext>
              </c:extLst>
            </c:dLbl>
            <c:dLbl>
              <c:idx val="6"/>
              <c:layout>
                <c:manualLayout>
                  <c:x val="2.5875424108571794E-3"/>
                  <c:y val="1.60385555253869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07-4C48-B82B-ADBAA5444522}"/>
                </c:ext>
              </c:extLst>
            </c:dLbl>
            <c:dLbl>
              <c:idx val="7"/>
              <c:layout>
                <c:manualLayout>
                  <c:x val="-6.2167025869733763E-3"/>
                  <c:y val="2.5160648022445469E-4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07-4C48-B82B-ADBAA5444522}"/>
                </c:ext>
              </c:extLst>
            </c:dLbl>
            <c:dLbl>
              <c:idx val="8"/>
              <c:layout>
                <c:manualLayout>
                  <c:x val="2.8875089800766775E-2"/>
                  <c:y val="8.1473436510091403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07-4C48-B82B-ADBAA5444522}"/>
                </c:ext>
              </c:extLst>
            </c:dLbl>
            <c:dLbl>
              <c:idx val="9"/>
              <c:layout>
                <c:manualLayout>
                  <c:x val="-3.7977651167587792E-2"/>
                  <c:y val="-1.4330105288563066E-4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07-4C48-B82B-ADBAA5444522}"/>
                </c:ext>
              </c:extLst>
            </c:dLbl>
            <c:dLbl>
              <c:idx val="10"/>
              <c:layout>
                <c:manualLayout>
                  <c:x val="2.1635547589071692E-2"/>
                  <c:y val="1.4399493166802426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07-4C48-B82B-ADBAA54445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図１!$N$18:$N$28</c:f>
              <c:strCache>
                <c:ptCount val="11"/>
                <c:pt idx="0">
                  <c:v>千葉市部</c:v>
                </c:pt>
                <c:pt idx="1">
                  <c:v>東葛飾市部</c:v>
                </c:pt>
                <c:pt idx="2">
                  <c:v>印旛郡市</c:v>
                </c:pt>
                <c:pt idx="3">
                  <c:v>長生郡市</c:v>
                </c:pt>
                <c:pt idx="4">
                  <c:v>山武郡市</c:v>
                </c:pt>
                <c:pt idx="5">
                  <c:v>香取郡市</c:v>
                </c:pt>
                <c:pt idx="6">
                  <c:v>海上市部</c:v>
                </c:pt>
                <c:pt idx="7">
                  <c:v>匝瑳市部</c:v>
                </c:pt>
                <c:pt idx="8">
                  <c:v>君津市部</c:v>
                </c:pt>
                <c:pt idx="9">
                  <c:v>夷隅郡市</c:v>
                </c:pt>
                <c:pt idx="10">
                  <c:v>安房郡市</c:v>
                </c:pt>
              </c:strCache>
            </c:strRef>
          </c:cat>
          <c:val>
            <c:numRef>
              <c:f>図１!$O$18:$O$28</c:f>
              <c:numCache>
                <c:formatCode>#,##0_ </c:formatCode>
                <c:ptCount val="11"/>
                <c:pt idx="0">
                  <c:v>742216788</c:v>
                </c:pt>
                <c:pt idx="1">
                  <c:v>1240338763</c:v>
                </c:pt>
                <c:pt idx="2">
                  <c:v>410032552</c:v>
                </c:pt>
                <c:pt idx="3">
                  <c:v>100408543</c:v>
                </c:pt>
                <c:pt idx="4">
                  <c:v>134832359</c:v>
                </c:pt>
                <c:pt idx="5">
                  <c:v>75145142</c:v>
                </c:pt>
                <c:pt idx="6">
                  <c:v>88409674</c:v>
                </c:pt>
                <c:pt idx="7">
                  <c:v>25700070</c:v>
                </c:pt>
                <c:pt idx="8">
                  <c:v>179275100</c:v>
                </c:pt>
                <c:pt idx="9">
                  <c:v>52682565</c:v>
                </c:pt>
                <c:pt idx="10">
                  <c:v>90752832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407-4C48-B82B-ADBAA5444522}"/>
            </c:ext>
          </c:extLst>
        </c:ser>
        <c:ser>
          <c:idx val="1"/>
          <c:order val="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C-5407-4C48-B82B-ADBAA544452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5407-4C48-B82B-ADBAA544452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E-5407-4C48-B82B-ADBAA544452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F-5407-4C48-B82B-ADBAA544452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0-5407-4C48-B82B-ADBAA544452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1-5407-4C48-B82B-ADBAA544452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2-5407-4C48-B82B-ADBAA544452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3-5407-4C48-B82B-ADBAA544452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4-5407-4C48-B82B-ADBAA544452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5-5407-4C48-B82B-ADBAA5444522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6-5407-4C48-B82B-ADBAA5444522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図１!$N$18:$N$28</c:f>
              <c:strCache>
                <c:ptCount val="11"/>
                <c:pt idx="0">
                  <c:v>千葉市部</c:v>
                </c:pt>
                <c:pt idx="1">
                  <c:v>東葛飾市部</c:v>
                </c:pt>
                <c:pt idx="2">
                  <c:v>印旛郡市</c:v>
                </c:pt>
                <c:pt idx="3">
                  <c:v>長生郡市</c:v>
                </c:pt>
                <c:pt idx="4">
                  <c:v>山武郡市</c:v>
                </c:pt>
                <c:pt idx="5">
                  <c:v>香取郡市</c:v>
                </c:pt>
                <c:pt idx="6">
                  <c:v>海上市部</c:v>
                </c:pt>
                <c:pt idx="7">
                  <c:v>匝瑳市部</c:v>
                </c:pt>
                <c:pt idx="8">
                  <c:v>君津市部</c:v>
                </c:pt>
                <c:pt idx="9">
                  <c:v>夷隅郡市</c:v>
                </c:pt>
                <c:pt idx="10">
                  <c:v>安房郡市</c:v>
                </c:pt>
              </c:strCache>
            </c:strRef>
          </c:cat>
          <c:val>
            <c:numRef>
              <c:f>図１!$P$18:$P$28</c:f>
              <c:numCache>
                <c:formatCode>#,##0_ 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17-5407-4C48-B82B-ADBAA5444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7620</xdr:rowOff>
    </xdr:from>
    <xdr:to>
      <xdr:col>2</xdr:col>
      <xdr:colOff>0</xdr:colOff>
      <xdr:row>4</xdr:row>
      <xdr:rowOff>533400</xdr:rowOff>
    </xdr:to>
    <xdr:cxnSp macro="">
      <xdr:nvCxnSpPr>
        <xdr:cNvPr id="3629344" name="直線コネクタ 9">
          <a:extLst>
            <a:ext uri="{FF2B5EF4-FFF2-40B4-BE49-F238E27FC236}">
              <a16:creationId xmlns:a16="http://schemas.microsoft.com/office/drawing/2014/main" id="{0F80D419-893D-4C40-E134-5416A05AB566}"/>
            </a:ext>
          </a:extLst>
        </xdr:cNvPr>
        <xdr:cNvCxnSpPr>
          <a:cxnSpLocks noChangeShapeType="1"/>
        </xdr:cNvCxnSpPr>
      </xdr:nvCxnSpPr>
      <xdr:spPr bwMode="auto">
        <a:xfrm>
          <a:off x="68580" y="297180"/>
          <a:ext cx="3009900" cy="67818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4086225</xdr:colOff>
      <xdr:row>4</xdr:row>
      <xdr:rowOff>219075</xdr:rowOff>
    </xdr:to>
    <xdr:cxnSp macro="">
      <xdr:nvCxnSpPr>
        <xdr:cNvPr id="2" name="直線コネクタ 9">
          <a:extLst>
            <a:ext uri="{FF2B5EF4-FFF2-40B4-BE49-F238E27FC236}">
              <a16:creationId xmlns:a16="http://schemas.microsoft.com/office/drawing/2014/main" id="{0310E3CF-42CE-4E8E-8B9B-D5F467D70CB9}"/>
            </a:ext>
          </a:extLst>
        </xdr:cNvPr>
        <xdr:cNvCxnSpPr>
          <a:cxnSpLocks noChangeShapeType="1"/>
        </xdr:cNvCxnSpPr>
      </xdr:nvCxnSpPr>
      <xdr:spPr bwMode="auto">
        <a:xfrm>
          <a:off x="8453438" y="285750"/>
          <a:ext cx="4086225" cy="671513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0</xdr:rowOff>
    </xdr:from>
    <xdr:to>
      <xdr:col>3</xdr:col>
      <xdr:colOff>0</xdr:colOff>
      <xdr:row>9</xdr:row>
      <xdr:rowOff>7620</xdr:rowOff>
    </xdr:to>
    <xdr:cxnSp macro="">
      <xdr:nvCxnSpPr>
        <xdr:cNvPr id="3447125" name="直線コネクタ 1">
          <a:extLst>
            <a:ext uri="{FF2B5EF4-FFF2-40B4-BE49-F238E27FC236}">
              <a16:creationId xmlns:a16="http://schemas.microsoft.com/office/drawing/2014/main" id="{D52FD94A-AB18-7325-8B43-49AC98E8F737}"/>
            </a:ext>
          </a:extLst>
        </xdr:cNvPr>
        <xdr:cNvCxnSpPr>
          <a:cxnSpLocks noChangeShapeType="1"/>
        </xdr:cNvCxnSpPr>
      </xdr:nvCxnSpPr>
      <xdr:spPr bwMode="auto">
        <a:xfrm>
          <a:off x="68580" y="274320"/>
          <a:ext cx="822960" cy="11277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7620</xdr:rowOff>
    </xdr:from>
    <xdr:to>
      <xdr:col>3</xdr:col>
      <xdr:colOff>0</xdr:colOff>
      <xdr:row>9</xdr:row>
      <xdr:rowOff>15240</xdr:rowOff>
    </xdr:to>
    <xdr:cxnSp macro="">
      <xdr:nvCxnSpPr>
        <xdr:cNvPr id="3451220" name="直線コネクタ 2">
          <a:extLst>
            <a:ext uri="{FF2B5EF4-FFF2-40B4-BE49-F238E27FC236}">
              <a16:creationId xmlns:a16="http://schemas.microsoft.com/office/drawing/2014/main" id="{FFF1BE1C-978B-6933-CB52-EA0CD8CF8CA7}"/>
            </a:ext>
          </a:extLst>
        </xdr:cNvPr>
        <xdr:cNvCxnSpPr>
          <a:cxnSpLocks noChangeShapeType="1"/>
        </xdr:cNvCxnSpPr>
      </xdr:nvCxnSpPr>
      <xdr:spPr bwMode="auto">
        <a:xfrm>
          <a:off x="60960" y="281940"/>
          <a:ext cx="830580" cy="11277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1325880</xdr:colOff>
      <xdr:row>7</xdr:row>
      <xdr:rowOff>297180</xdr:rowOff>
    </xdr:to>
    <xdr:cxnSp macro="">
      <xdr:nvCxnSpPr>
        <xdr:cNvPr id="3455315" name="直線コネクタ 4">
          <a:extLst>
            <a:ext uri="{FF2B5EF4-FFF2-40B4-BE49-F238E27FC236}">
              <a16:creationId xmlns:a16="http://schemas.microsoft.com/office/drawing/2014/main" id="{F2D5D255-73D8-BFA3-6387-14331223AF9E}"/>
            </a:ext>
          </a:extLst>
        </xdr:cNvPr>
        <xdr:cNvCxnSpPr>
          <a:cxnSpLocks noChangeShapeType="1"/>
        </xdr:cNvCxnSpPr>
      </xdr:nvCxnSpPr>
      <xdr:spPr bwMode="auto">
        <a:xfrm flipH="1" flipV="1">
          <a:off x="60960" y="213360"/>
          <a:ext cx="83058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7620</xdr:rowOff>
    </xdr:from>
    <xdr:to>
      <xdr:col>3</xdr:col>
      <xdr:colOff>7620</xdr:colOff>
      <xdr:row>9</xdr:row>
      <xdr:rowOff>0</xdr:rowOff>
    </xdr:to>
    <xdr:cxnSp macro="">
      <xdr:nvCxnSpPr>
        <xdr:cNvPr id="3456339" name="直線コネクタ 6">
          <a:extLst>
            <a:ext uri="{FF2B5EF4-FFF2-40B4-BE49-F238E27FC236}">
              <a16:creationId xmlns:a16="http://schemas.microsoft.com/office/drawing/2014/main" id="{65781A7F-F0C5-30EC-C863-EF2013AB77AD}"/>
            </a:ext>
          </a:extLst>
        </xdr:cNvPr>
        <xdr:cNvCxnSpPr>
          <a:cxnSpLocks noChangeShapeType="1"/>
        </xdr:cNvCxnSpPr>
      </xdr:nvCxnSpPr>
      <xdr:spPr bwMode="auto">
        <a:xfrm flipH="1" flipV="1">
          <a:off x="68580" y="281940"/>
          <a:ext cx="830580" cy="111252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7620</xdr:rowOff>
    </xdr:from>
    <xdr:to>
      <xdr:col>2</xdr:col>
      <xdr:colOff>1303020</xdr:colOff>
      <xdr:row>9</xdr:row>
      <xdr:rowOff>0</xdr:rowOff>
    </xdr:to>
    <xdr:cxnSp macro="">
      <xdr:nvCxnSpPr>
        <xdr:cNvPr id="3460434" name="直線コネクタ 2">
          <a:extLst>
            <a:ext uri="{FF2B5EF4-FFF2-40B4-BE49-F238E27FC236}">
              <a16:creationId xmlns:a16="http://schemas.microsoft.com/office/drawing/2014/main" id="{6DF4B925-100C-8B34-8630-2CEBEA5D8ED1}"/>
            </a:ext>
          </a:extLst>
        </xdr:cNvPr>
        <xdr:cNvCxnSpPr>
          <a:cxnSpLocks noChangeShapeType="1"/>
        </xdr:cNvCxnSpPr>
      </xdr:nvCxnSpPr>
      <xdr:spPr bwMode="auto">
        <a:xfrm>
          <a:off x="68580" y="281940"/>
          <a:ext cx="822960" cy="111252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7620</xdr:rowOff>
    </xdr:from>
    <xdr:to>
      <xdr:col>3</xdr:col>
      <xdr:colOff>0</xdr:colOff>
      <xdr:row>9</xdr:row>
      <xdr:rowOff>7620</xdr:rowOff>
    </xdr:to>
    <xdr:cxnSp macro="">
      <xdr:nvCxnSpPr>
        <xdr:cNvPr id="3461458" name="直線コネクタ 2">
          <a:extLst>
            <a:ext uri="{FF2B5EF4-FFF2-40B4-BE49-F238E27FC236}">
              <a16:creationId xmlns:a16="http://schemas.microsoft.com/office/drawing/2014/main" id="{2CB6167E-6709-FFA3-90AF-C8DE9B9EF9EB}"/>
            </a:ext>
          </a:extLst>
        </xdr:cNvPr>
        <xdr:cNvCxnSpPr>
          <a:cxnSpLocks noChangeShapeType="1"/>
        </xdr:cNvCxnSpPr>
      </xdr:nvCxnSpPr>
      <xdr:spPr bwMode="auto">
        <a:xfrm>
          <a:off x="68580" y="281940"/>
          <a:ext cx="82296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15240</xdr:rowOff>
    </xdr:from>
    <xdr:to>
      <xdr:col>3</xdr:col>
      <xdr:colOff>0</xdr:colOff>
      <xdr:row>9</xdr:row>
      <xdr:rowOff>0</xdr:rowOff>
    </xdr:to>
    <xdr:cxnSp macro="">
      <xdr:nvCxnSpPr>
        <xdr:cNvPr id="3462482" name="直線コネクタ 2">
          <a:extLst>
            <a:ext uri="{FF2B5EF4-FFF2-40B4-BE49-F238E27FC236}">
              <a16:creationId xmlns:a16="http://schemas.microsoft.com/office/drawing/2014/main" id="{02A82AC5-629B-B0A6-BC5F-E658D8BD82D3}"/>
            </a:ext>
          </a:extLst>
        </xdr:cNvPr>
        <xdr:cNvCxnSpPr>
          <a:cxnSpLocks noChangeShapeType="1"/>
        </xdr:cNvCxnSpPr>
      </xdr:nvCxnSpPr>
      <xdr:spPr bwMode="auto">
        <a:xfrm>
          <a:off x="68580" y="289560"/>
          <a:ext cx="822960" cy="11049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9</xdr:row>
      <xdr:rowOff>0</xdr:rowOff>
    </xdr:to>
    <xdr:cxnSp macro="">
      <xdr:nvCxnSpPr>
        <xdr:cNvPr id="3463506" name="直線コネクタ 4">
          <a:extLst>
            <a:ext uri="{FF2B5EF4-FFF2-40B4-BE49-F238E27FC236}">
              <a16:creationId xmlns:a16="http://schemas.microsoft.com/office/drawing/2014/main" id="{F3BDC7A9-9344-03FE-06EE-517F3D4A6DB8}"/>
            </a:ext>
          </a:extLst>
        </xdr:cNvPr>
        <xdr:cNvCxnSpPr>
          <a:cxnSpLocks noChangeShapeType="1"/>
        </xdr:cNvCxnSpPr>
      </xdr:nvCxnSpPr>
      <xdr:spPr bwMode="auto">
        <a:xfrm>
          <a:off x="60960" y="274320"/>
          <a:ext cx="83058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0</xdr:rowOff>
    </xdr:from>
    <xdr:to>
      <xdr:col>3</xdr:col>
      <xdr:colOff>0</xdr:colOff>
      <xdr:row>9</xdr:row>
      <xdr:rowOff>7620</xdr:rowOff>
    </xdr:to>
    <xdr:cxnSp macro="">
      <xdr:nvCxnSpPr>
        <xdr:cNvPr id="3464530" name="直線コネクタ 2">
          <a:extLst>
            <a:ext uri="{FF2B5EF4-FFF2-40B4-BE49-F238E27FC236}">
              <a16:creationId xmlns:a16="http://schemas.microsoft.com/office/drawing/2014/main" id="{7E5F1C70-B529-8E47-B26F-6DADCC6859A0}"/>
            </a:ext>
          </a:extLst>
        </xdr:cNvPr>
        <xdr:cNvCxnSpPr>
          <a:cxnSpLocks noChangeShapeType="1"/>
        </xdr:cNvCxnSpPr>
      </xdr:nvCxnSpPr>
      <xdr:spPr bwMode="auto">
        <a:xfrm>
          <a:off x="68580" y="274320"/>
          <a:ext cx="822960" cy="11277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0</xdr:rowOff>
    </xdr:from>
    <xdr:to>
      <xdr:col>3</xdr:col>
      <xdr:colOff>0</xdr:colOff>
      <xdr:row>9</xdr:row>
      <xdr:rowOff>0</xdr:rowOff>
    </xdr:to>
    <xdr:cxnSp macro="">
      <xdr:nvCxnSpPr>
        <xdr:cNvPr id="3468625" name="直線コネクタ 2">
          <a:extLst>
            <a:ext uri="{FF2B5EF4-FFF2-40B4-BE49-F238E27FC236}">
              <a16:creationId xmlns:a16="http://schemas.microsoft.com/office/drawing/2014/main" id="{03086469-057E-A835-E0CF-3498FDE365D9}"/>
            </a:ext>
          </a:extLst>
        </xdr:cNvPr>
        <xdr:cNvCxnSpPr>
          <a:cxnSpLocks noChangeShapeType="1"/>
        </xdr:cNvCxnSpPr>
      </xdr:nvCxnSpPr>
      <xdr:spPr bwMode="auto">
        <a:xfrm>
          <a:off x="68580" y="274320"/>
          <a:ext cx="82296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5</xdr:row>
      <xdr:rowOff>0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6D5F6500-EBE9-40FB-B170-63D4B491356B}"/>
            </a:ext>
          </a:extLst>
        </xdr:cNvPr>
        <xdr:cNvCxnSpPr>
          <a:cxnSpLocks noChangeShapeType="1"/>
        </xdr:cNvCxnSpPr>
      </xdr:nvCxnSpPr>
      <xdr:spPr bwMode="auto">
        <a:xfrm>
          <a:off x="57150" y="285750"/>
          <a:ext cx="3019425" cy="6858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</xdr:row>
      <xdr:rowOff>0</xdr:rowOff>
    </xdr:from>
    <xdr:to>
      <xdr:col>10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8992753-6D82-4A8B-B474-294A63F32435}"/>
            </a:ext>
          </a:extLst>
        </xdr:cNvPr>
        <xdr:cNvCxnSpPr>
          <a:cxnSpLocks noChangeShapeType="1"/>
        </xdr:cNvCxnSpPr>
      </xdr:nvCxnSpPr>
      <xdr:spPr bwMode="auto">
        <a:xfrm>
          <a:off x="59531" y="285750"/>
          <a:ext cx="3024188" cy="678656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15240</xdr:rowOff>
    </xdr:from>
    <xdr:to>
      <xdr:col>2</xdr:col>
      <xdr:colOff>1325880</xdr:colOff>
      <xdr:row>8</xdr:row>
      <xdr:rowOff>297180</xdr:rowOff>
    </xdr:to>
    <xdr:cxnSp macro="">
      <xdr:nvCxnSpPr>
        <xdr:cNvPr id="3469649" name="直線コネクタ 2">
          <a:extLst>
            <a:ext uri="{FF2B5EF4-FFF2-40B4-BE49-F238E27FC236}">
              <a16:creationId xmlns:a16="http://schemas.microsoft.com/office/drawing/2014/main" id="{929A97E5-6657-FBB9-6D85-7083FE8981D8}"/>
            </a:ext>
          </a:extLst>
        </xdr:cNvPr>
        <xdr:cNvCxnSpPr>
          <a:cxnSpLocks noChangeShapeType="1"/>
        </xdr:cNvCxnSpPr>
      </xdr:nvCxnSpPr>
      <xdr:spPr bwMode="auto">
        <a:xfrm>
          <a:off x="68580" y="289560"/>
          <a:ext cx="822960" cy="11049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2</xdr:row>
      <xdr:rowOff>0</xdr:rowOff>
    </xdr:from>
    <xdr:to>
      <xdr:col>3</xdr:col>
      <xdr:colOff>0</xdr:colOff>
      <xdr:row>8</xdr:row>
      <xdr:rowOff>297180</xdr:rowOff>
    </xdr:to>
    <xdr:cxnSp macro="">
      <xdr:nvCxnSpPr>
        <xdr:cNvPr id="3474768" name="直線コネクタ 6">
          <a:extLst>
            <a:ext uri="{FF2B5EF4-FFF2-40B4-BE49-F238E27FC236}">
              <a16:creationId xmlns:a16="http://schemas.microsoft.com/office/drawing/2014/main" id="{E876CBBE-9979-0295-CC6C-184EC38DFF2F}"/>
            </a:ext>
          </a:extLst>
        </xdr:cNvPr>
        <xdr:cNvCxnSpPr>
          <a:cxnSpLocks noChangeShapeType="1"/>
        </xdr:cNvCxnSpPr>
      </xdr:nvCxnSpPr>
      <xdr:spPr bwMode="auto">
        <a:xfrm>
          <a:off x="121920" y="274320"/>
          <a:ext cx="76962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9</xdr:row>
      <xdr:rowOff>0</xdr:rowOff>
    </xdr:to>
    <xdr:cxnSp macro="">
      <xdr:nvCxnSpPr>
        <xdr:cNvPr id="3475792" name="直線コネクタ 2">
          <a:extLst>
            <a:ext uri="{FF2B5EF4-FFF2-40B4-BE49-F238E27FC236}">
              <a16:creationId xmlns:a16="http://schemas.microsoft.com/office/drawing/2014/main" id="{4CDAF8DD-3E9C-E9E9-4819-9426F8078C7D}"/>
            </a:ext>
          </a:extLst>
        </xdr:cNvPr>
        <xdr:cNvCxnSpPr>
          <a:cxnSpLocks noChangeShapeType="1"/>
        </xdr:cNvCxnSpPr>
      </xdr:nvCxnSpPr>
      <xdr:spPr bwMode="auto">
        <a:xfrm>
          <a:off x="60960" y="274320"/>
          <a:ext cx="83058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1303020</xdr:colOff>
      <xdr:row>8</xdr:row>
      <xdr:rowOff>259080</xdr:rowOff>
    </xdr:to>
    <xdr:cxnSp macro="">
      <xdr:nvCxnSpPr>
        <xdr:cNvPr id="3476816" name="直線コネクタ 2">
          <a:extLst>
            <a:ext uri="{FF2B5EF4-FFF2-40B4-BE49-F238E27FC236}">
              <a16:creationId xmlns:a16="http://schemas.microsoft.com/office/drawing/2014/main" id="{0DE715E8-6D13-E740-990A-396D113C4643}"/>
            </a:ext>
          </a:extLst>
        </xdr:cNvPr>
        <xdr:cNvCxnSpPr>
          <a:cxnSpLocks noChangeShapeType="1"/>
        </xdr:cNvCxnSpPr>
      </xdr:nvCxnSpPr>
      <xdr:spPr bwMode="auto">
        <a:xfrm>
          <a:off x="60960" y="274320"/>
          <a:ext cx="83058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0</xdr:rowOff>
    </xdr:from>
    <xdr:to>
      <xdr:col>3</xdr:col>
      <xdr:colOff>0</xdr:colOff>
      <xdr:row>9</xdr:row>
      <xdr:rowOff>0</xdr:rowOff>
    </xdr:to>
    <xdr:cxnSp macro="">
      <xdr:nvCxnSpPr>
        <xdr:cNvPr id="3470673" name="直線コネクタ 3">
          <a:extLst>
            <a:ext uri="{FF2B5EF4-FFF2-40B4-BE49-F238E27FC236}">
              <a16:creationId xmlns:a16="http://schemas.microsoft.com/office/drawing/2014/main" id="{153ADDF4-8CBE-3CDC-E02C-3B961D0C84B4}"/>
            </a:ext>
          </a:extLst>
        </xdr:cNvPr>
        <xdr:cNvCxnSpPr>
          <a:cxnSpLocks noChangeShapeType="1"/>
        </xdr:cNvCxnSpPr>
      </xdr:nvCxnSpPr>
      <xdr:spPr bwMode="auto">
        <a:xfrm>
          <a:off x="68580" y="274320"/>
          <a:ext cx="82296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8</xdr:row>
      <xdr:rowOff>297180</xdr:rowOff>
    </xdr:to>
    <xdr:cxnSp macro="">
      <xdr:nvCxnSpPr>
        <xdr:cNvPr id="3477840" name="直線コネクタ 2">
          <a:extLst>
            <a:ext uri="{FF2B5EF4-FFF2-40B4-BE49-F238E27FC236}">
              <a16:creationId xmlns:a16="http://schemas.microsoft.com/office/drawing/2014/main" id="{7594D80F-59FE-30BC-8E09-BA82A2628602}"/>
            </a:ext>
          </a:extLst>
        </xdr:cNvPr>
        <xdr:cNvCxnSpPr>
          <a:cxnSpLocks noChangeShapeType="1"/>
        </xdr:cNvCxnSpPr>
      </xdr:nvCxnSpPr>
      <xdr:spPr bwMode="auto">
        <a:xfrm>
          <a:off x="60960" y="274320"/>
          <a:ext cx="83058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7620</xdr:rowOff>
    </xdr:from>
    <xdr:to>
      <xdr:col>3</xdr:col>
      <xdr:colOff>0</xdr:colOff>
      <xdr:row>9</xdr:row>
      <xdr:rowOff>0</xdr:rowOff>
    </xdr:to>
    <xdr:cxnSp macro="">
      <xdr:nvCxnSpPr>
        <xdr:cNvPr id="3489101" name="直線コネクタ 2">
          <a:extLst>
            <a:ext uri="{FF2B5EF4-FFF2-40B4-BE49-F238E27FC236}">
              <a16:creationId xmlns:a16="http://schemas.microsoft.com/office/drawing/2014/main" id="{1C5E73FA-EC68-8365-B14F-176EFF036D6D}"/>
            </a:ext>
          </a:extLst>
        </xdr:cNvPr>
        <xdr:cNvCxnSpPr>
          <a:cxnSpLocks noChangeShapeType="1"/>
        </xdr:cNvCxnSpPr>
      </xdr:nvCxnSpPr>
      <xdr:spPr bwMode="auto">
        <a:xfrm>
          <a:off x="68580" y="281940"/>
          <a:ext cx="822960" cy="111252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0</xdr:rowOff>
    </xdr:from>
    <xdr:to>
      <xdr:col>3</xdr:col>
      <xdr:colOff>7620</xdr:colOff>
      <xdr:row>9</xdr:row>
      <xdr:rowOff>0</xdr:rowOff>
    </xdr:to>
    <xdr:cxnSp macro="">
      <xdr:nvCxnSpPr>
        <xdr:cNvPr id="3485006" name="直線コネクタ 2">
          <a:extLst>
            <a:ext uri="{FF2B5EF4-FFF2-40B4-BE49-F238E27FC236}">
              <a16:creationId xmlns:a16="http://schemas.microsoft.com/office/drawing/2014/main" id="{29FA4C81-2F17-9522-D354-A044BCD1FEFD}"/>
            </a:ext>
          </a:extLst>
        </xdr:cNvPr>
        <xdr:cNvCxnSpPr>
          <a:cxnSpLocks noChangeShapeType="1"/>
        </xdr:cNvCxnSpPr>
      </xdr:nvCxnSpPr>
      <xdr:spPr bwMode="auto">
        <a:xfrm>
          <a:off x="68580" y="274320"/>
          <a:ext cx="83058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0</xdr:rowOff>
    </xdr:from>
    <xdr:to>
      <xdr:col>3</xdr:col>
      <xdr:colOff>0</xdr:colOff>
      <xdr:row>9</xdr:row>
      <xdr:rowOff>7620</xdr:rowOff>
    </xdr:to>
    <xdr:cxnSp macro="">
      <xdr:nvCxnSpPr>
        <xdr:cNvPr id="3493196" name="直線コネクタ 2">
          <a:extLst>
            <a:ext uri="{FF2B5EF4-FFF2-40B4-BE49-F238E27FC236}">
              <a16:creationId xmlns:a16="http://schemas.microsoft.com/office/drawing/2014/main" id="{3F6C5144-B5DC-B2B6-04DC-701A52B2C87F}"/>
            </a:ext>
          </a:extLst>
        </xdr:cNvPr>
        <xdr:cNvCxnSpPr>
          <a:cxnSpLocks noChangeShapeType="1"/>
        </xdr:cNvCxnSpPr>
      </xdr:nvCxnSpPr>
      <xdr:spPr bwMode="auto">
        <a:xfrm>
          <a:off x="68580" y="274320"/>
          <a:ext cx="822960" cy="11277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2</xdr:row>
      <xdr:rowOff>7620</xdr:rowOff>
    </xdr:from>
    <xdr:to>
      <xdr:col>3</xdr:col>
      <xdr:colOff>0</xdr:colOff>
      <xdr:row>9</xdr:row>
      <xdr:rowOff>7620</xdr:rowOff>
    </xdr:to>
    <xdr:cxnSp macro="">
      <xdr:nvCxnSpPr>
        <xdr:cNvPr id="3494220" name="直線コネクタ 6">
          <a:extLst>
            <a:ext uri="{FF2B5EF4-FFF2-40B4-BE49-F238E27FC236}">
              <a16:creationId xmlns:a16="http://schemas.microsoft.com/office/drawing/2014/main" id="{9E01BE86-1CAC-D2BB-622A-3C33B6162ED8}"/>
            </a:ext>
          </a:extLst>
        </xdr:cNvPr>
        <xdr:cNvCxnSpPr>
          <a:cxnSpLocks noChangeShapeType="1"/>
        </xdr:cNvCxnSpPr>
      </xdr:nvCxnSpPr>
      <xdr:spPr bwMode="auto">
        <a:xfrm>
          <a:off x="121920" y="281940"/>
          <a:ext cx="76962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5844540</xdr:colOff>
      <xdr:row>4</xdr:row>
      <xdr:rowOff>426720</xdr:rowOff>
    </xdr:to>
    <xdr:cxnSp macro="">
      <xdr:nvCxnSpPr>
        <xdr:cNvPr id="3636511" name="直線コネクタ 2">
          <a:extLst>
            <a:ext uri="{FF2B5EF4-FFF2-40B4-BE49-F238E27FC236}">
              <a16:creationId xmlns:a16="http://schemas.microsoft.com/office/drawing/2014/main" id="{6BE9F33C-9102-BF40-A196-10F902FD4C28}"/>
            </a:ext>
          </a:extLst>
        </xdr:cNvPr>
        <xdr:cNvCxnSpPr>
          <a:cxnSpLocks noChangeShapeType="1"/>
        </xdr:cNvCxnSpPr>
      </xdr:nvCxnSpPr>
      <xdr:spPr bwMode="auto">
        <a:xfrm>
          <a:off x="60960" y="289560"/>
          <a:ext cx="3017520" cy="6858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5844540</xdr:colOff>
      <xdr:row>4</xdr:row>
      <xdr:rowOff>426720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C22084F5-03A2-4E2E-BEED-18A05BD20E67}"/>
            </a:ext>
          </a:extLst>
        </xdr:cNvPr>
        <xdr:cNvCxnSpPr>
          <a:cxnSpLocks noChangeShapeType="1"/>
        </xdr:cNvCxnSpPr>
      </xdr:nvCxnSpPr>
      <xdr:spPr bwMode="auto">
        <a:xfrm>
          <a:off x="59531" y="285750"/>
          <a:ext cx="3019425" cy="681038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7620</xdr:rowOff>
    </xdr:from>
    <xdr:to>
      <xdr:col>3</xdr:col>
      <xdr:colOff>0</xdr:colOff>
      <xdr:row>9</xdr:row>
      <xdr:rowOff>0</xdr:rowOff>
    </xdr:to>
    <xdr:cxnSp macro="">
      <xdr:nvCxnSpPr>
        <xdr:cNvPr id="3502410" name="直線コネクタ 2">
          <a:extLst>
            <a:ext uri="{FF2B5EF4-FFF2-40B4-BE49-F238E27FC236}">
              <a16:creationId xmlns:a16="http://schemas.microsoft.com/office/drawing/2014/main" id="{1AD3A578-2CBE-799C-3272-4BB3AC0D82C7}"/>
            </a:ext>
          </a:extLst>
        </xdr:cNvPr>
        <xdr:cNvCxnSpPr>
          <a:cxnSpLocks noChangeShapeType="1"/>
        </xdr:cNvCxnSpPr>
      </xdr:nvCxnSpPr>
      <xdr:spPr bwMode="auto">
        <a:xfrm>
          <a:off x="68580" y="281940"/>
          <a:ext cx="822960" cy="111252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2</xdr:row>
      <xdr:rowOff>0</xdr:rowOff>
    </xdr:from>
    <xdr:to>
      <xdr:col>3</xdr:col>
      <xdr:colOff>0</xdr:colOff>
      <xdr:row>9</xdr:row>
      <xdr:rowOff>0</xdr:rowOff>
    </xdr:to>
    <xdr:cxnSp macro="">
      <xdr:nvCxnSpPr>
        <xdr:cNvPr id="3498315" name="直線コネクタ 2">
          <a:extLst>
            <a:ext uri="{FF2B5EF4-FFF2-40B4-BE49-F238E27FC236}">
              <a16:creationId xmlns:a16="http://schemas.microsoft.com/office/drawing/2014/main" id="{C7B59066-4DED-0A94-16A6-BDAAB61CE671}"/>
            </a:ext>
          </a:extLst>
        </xdr:cNvPr>
        <xdr:cNvCxnSpPr>
          <a:cxnSpLocks noChangeShapeType="1"/>
        </xdr:cNvCxnSpPr>
      </xdr:nvCxnSpPr>
      <xdr:spPr bwMode="auto">
        <a:xfrm>
          <a:off x="121920" y="274320"/>
          <a:ext cx="76962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381000</xdr:rowOff>
    </xdr:from>
    <xdr:to>
      <xdr:col>2</xdr:col>
      <xdr:colOff>7620</xdr:colOff>
      <xdr:row>22</xdr:row>
      <xdr:rowOff>0</xdr:rowOff>
    </xdr:to>
    <xdr:cxnSp macro="">
      <xdr:nvCxnSpPr>
        <xdr:cNvPr id="3640892" name="直線コネクタ 4">
          <a:extLst>
            <a:ext uri="{FF2B5EF4-FFF2-40B4-BE49-F238E27FC236}">
              <a16:creationId xmlns:a16="http://schemas.microsoft.com/office/drawing/2014/main" id="{B605BDF9-F384-F224-698E-3EF7D4B11104}"/>
            </a:ext>
          </a:extLst>
        </xdr:cNvPr>
        <xdr:cNvCxnSpPr>
          <a:cxnSpLocks noChangeShapeType="1"/>
        </xdr:cNvCxnSpPr>
      </xdr:nvCxnSpPr>
      <xdr:spPr bwMode="auto">
        <a:xfrm>
          <a:off x="60960" y="4831080"/>
          <a:ext cx="1219200" cy="4572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7620</xdr:colOff>
      <xdr:row>2</xdr:row>
      <xdr:rowOff>7620</xdr:rowOff>
    </xdr:from>
    <xdr:to>
      <xdr:col>2</xdr:col>
      <xdr:colOff>0</xdr:colOff>
      <xdr:row>3</xdr:row>
      <xdr:rowOff>533400</xdr:rowOff>
    </xdr:to>
    <xdr:cxnSp macro="">
      <xdr:nvCxnSpPr>
        <xdr:cNvPr id="3640893" name="直線コネクタ 6">
          <a:extLst>
            <a:ext uri="{FF2B5EF4-FFF2-40B4-BE49-F238E27FC236}">
              <a16:creationId xmlns:a16="http://schemas.microsoft.com/office/drawing/2014/main" id="{B74591C5-3B9F-639B-0EEA-2633577DEB6F}"/>
            </a:ext>
          </a:extLst>
        </xdr:cNvPr>
        <xdr:cNvCxnSpPr>
          <a:cxnSpLocks noChangeShapeType="1"/>
        </xdr:cNvCxnSpPr>
      </xdr:nvCxnSpPr>
      <xdr:spPr bwMode="auto">
        <a:xfrm>
          <a:off x="68580" y="281940"/>
          <a:ext cx="1203960" cy="44958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0</xdr:rowOff>
    </xdr:from>
    <xdr:to>
      <xdr:col>3</xdr:col>
      <xdr:colOff>7620</xdr:colOff>
      <xdr:row>3</xdr:row>
      <xdr:rowOff>304800</xdr:rowOff>
    </xdr:to>
    <xdr:cxnSp macro="">
      <xdr:nvCxnSpPr>
        <xdr:cNvPr id="3631392" name="直線コネクタ 2">
          <a:extLst>
            <a:ext uri="{FF2B5EF4-FFF2-40B4-BE49-F238E27FC236}">
              <a16:creationId xmlns:a16="http://schemas.microsoft.com/office/drawing/2014/main" id="{37FB3788-64CF-451F-40AA-F25FBA490BAC}"/>
            </a:ext>
          </a:extLst>
        </xdr:cNvPr>
        <xdr:cNvCxnSpPr>
          <a:cxnSpLocks noChangeShapeType="1"/>
        </xdr:cNvCxnSpPr>
      </xdr:nvCxnSpPr>
      <xdr:spPr bwMode="auto">
        <a:xfrm>
          <a:off x="68580" y="274320"/>
          <a:ext cx="1272540" cy="3429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7620</xdr:rowOff>
    </xdr:from>
    <xdr:to>
      <xdr:col>3</xdr:col>
      <xdr:colOff>0</xdr:colOff>
      <xdr:row>3</xdr:row>
      <xdr:rowOff>304800</xdr:rowOff>
    </xdr:to>
    <xdr:cxnSp macro="">
      <xdr:nvCxnSpPr>
        <xdr:cNvPr id="3632416" name="直線コネクタ 2">
          <a:extLst>
            <a:ext uri="{FF2B5EF4-FFF2-40B4-BE49-F238E27FC236}">
              <a16:creationId xmlns:a16="http://schemas.microsoft.com/office/drawing/2014/main" id="{F227BE49-692E-AB59-15B2-D7627940EFCA}"/>
            </a:ext>
          </a:extLst>
        </xdr:cNvPr>
        <xdr:cNvCxnSpPr>
          <a:cxnSpLocks noChangeShapeType="1"/>
        </xdr:cNvCxnSpPr>
      </xdr:nvCxnSpPr>
      <xdr:spPr bwMode="auto">
        <a:xfrm>
          <a:off x="68580" y="274320"/>
          <a:ext cx="1264920" cy="33528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121920</xdr:rowOff>
    </xdr:from>
    <xdr:to>
      <xdr:col>6</xdr:col>
      <xdr:colOff>358140</xdr:colOff>
      <xdr:row>16</xdr:row>
      <xdr:rowOff>121920</xdr:rowOff>
    </xdr:to>
    <xdr:graphicFrame macro="">
      <xdr:nvGraphicFramePr>
        <xdr:cNvPr id="4510729" name="Chart 1">
          <a:extLst>
            <a:ext uri="{FF2B5EF4-FFF2-40B4-BE49-F238E27FC236}">
              <a16:creationId xmlns:a16="http://schemas.microsoft.com/office/drawing/2014/main" id="{3E05FFB2-6AF5-80DF-D06A-EB0229577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</xdr:row>
      <xdr:rowOff>121920</xdr:rowOff>
    </xdr:from>
    <xdr:to>
      <xdr:col>12</xdr:col>
      <xdr:colOff>350520</xdr:colOff>
      <xdr:row>16</xdr:row>
      <xdr:rowOff>121920</xdr:rowOff>
    </xdr:to>
    <xdr:graphicFrame macro="">
      <xdr:nvGraphicFramePr>
        <xdr:cNvPr id="4510730" name="Chart 2">
          <a:extLst>
            <a:ext uri="{FF2B5EF4-FFF2-40B4-BE49-F238E27FC236}">
              <a16:creationId xmlns:a16="http://schemas.microsoft.com/office/drawing/2014/main" id="{3F577FD2-2286-AF1C-5DAA-3907D2657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4</xdr:row>
      <xdr:rowOff>121920</xdr:rowOff>
    </xdr:from>
    <xdr:to>
      <xdr:col>18</xdr:col>
      <xdr:colOff>129540</xdr:colOff>
      <xdr:row>16</xdr:row>
      <xdr:rowOff>121920</xdr:rowOff>
    </xdr:to>
    <xdr:graphicFrame macro="">
      <xdr:nvGraphicFramePr>
        <xdr:cNvPr id="4510731" name="Chart 3">
          <a:extLst>
            <a:ext uri="{FF2B5EF4-FFF2-40B4-BE49-F238E27FC236}">
              <a16:creationId xmlns:a16="http://schemas.microsoft.com/office/drawing/2014/main" id="{1CDBF9F1-1D19-A672-181D-9BBAD0EE1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15240</xdr:rowOff>
    </xdr:from>
    <xdr:to>
      <xdr:col>3</xdr:col>
      <xdr:colOff>7620</xdr:colOff>
      <xdr:row>9</xdr:row>
      <xdr:rowOff>15240</xdr:rowOff>
    </xdr:to>
    <xdr:cxnSp macro="">
      <xdr:nvCxnSpPr>
        <xdr:cNvPr id="2384558" name="直線コネクタ 2">
          <a:extLst>
            <a:ext uri="{FF2B5EF4-FFF2-40B4-BE49-F238E27FC236}">
              <a16:creationId xmlns:a16="http://schemas.microsoft.com/office/drawing/2014/main" id="{963C88A6-3962-EA89-1768-9464026479C7}"/>
            </a:ext>
          </a:extLst>
        </xdr:cNvPr>
        <xdr:cNvCxnSpPr>
          <a:cxnSpLocks noChangeShapeType="1"/>
        </xdr:cNvCxnSpPr>
      </xdr:nvCxnSpPr>
      <xdr:spPr bwMode="auto">
        <a:xfrm>
          <a:off x="60960" y="289560"/>
          <a:ext cx="83820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7620</xdr:colOff>
      <xdr:row>9</xdr:row>
      <xdr:rowOff>0</xdr:rowOff>
    </xdr:to>
    <xdr:cxnSp macro="">
      <xdr:nvCxnSpPr>
        <xdr:cNvPr id="3443030" name="直線コネクタ 2">
          <a:extLst>
            <a:ext uri="{FF2B5EF4-FFF2-40B4-BE49-F238E27FC236}">
              <a16:creationId xmlns:a16="http://schemas.microsoft.com/office/drawing/2014/main" id="{AEA16FEA-6613-36F0-6656-DA0AFE4F4C50}"/>
            </a:ext>
          </a:extLst>
        </xdr:cNvPr>
        <xdr:cNvCxnSpPr>
          <a:cxnSpLocks noChangeShapeType="1"/>
        </xdr:cNvCxnSpPr>
      </xdr:nvCxnSpPr>
      <xdr:spPr bwMode="auto">
        <a:xfrm>
          <a:off x="60960" y="274320"/>
          <a:ext cx="838200" cy="11201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6992-828C-4F5C-8362-06B209219687}">
  <sheetPr codeName="Sheet138">
    <tabColor rgb="FFFFFF00"/>
  </sheetPr>
  <dimension ref="B1:BJ69"/>
  <sheetViews>
    <sheetView zoomScaleNormal="100" workbookViewId="0">
      <selection activeCell="D7" sqref="D7"/>
    </sheetView>
  </sheetViews>
  <sheetFormatPr defaultColWidth="9" defaultRowHeight="13.2" x14ac:dyDescent="0.2"/>
  <cols>
    <col min="1" max="1" width="0.88671875" customWidth="1"/>
    <col min="14" max="14" width="0.88671875" customWidth="1"/>
  </cols>
  <sheetData>
    <row r="1" spans="2:62" ht="5.25" customHeight="1" x14ac:dyDescent="0.2"/>
    <row r="2" spans="2:62" ht="13.5" customHeight="1" x14ac:dyDescent="0.2"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90"/>
      <c r="S2" s="38"/>
      <c r="T2" s="38"/>
      <c r="U2" s="67"/>
      <c r="V2" s="38"/>
      <c r="X2" s="38"/>
      <c r="Y2" s="38"/>
      <c r="Z2" s="67"/>
      <c r="AA2" s="38"/>
      <c r="AC2" s="38"/>
      <c r="AD2" s="38"/>
      <c r="AE2" s="67"/>
      <c r="AF2" s="38"/>
      <c r="AH2" s="38"/>
      <c r="AI2" s="38"/>
      <c r="AJ2" s="67"/>
      <c r="AK2" s="38"/>
      <c r="AM2" s="38"/>
      <c r="AN2" s="38"/>
      <c r="AO2" s="67"/>
      <c r="AP2" s="38"/>
      <c r="AR2" s="38"/>
      <c r="AS2" s="38"/>
      <c r="AT2" s="67"/>
      <c r="AU2" s="38"/>
      <c r="AW2" s="38"/>
      <c r="AX2" s="38"/>
      <c r="AY2" s="67"/>
      <c r="AZ2" s="38"/>
      <c r="BB2" s="38"/>
      <c r="BC2" s="38"/>
      <c r="BD2" s="67"/>
      <c r="BE2" s="38"/>
      <c r="BG2" s="38"/>
      <c r="BH2" s="38"/>
      <c r="BI2" s="67"/>
      <c r="BJ2" s="38"/>
    </row>
    <row r="3" spans="2:62" ht="13.5" customHeight="1" x14ac:dyDescent="0.2">
      <c r="N3" s="89"/>
      <c r="O3" s="92"/>
      <c r="S3" s="38"/>
      <c r="T3" s="38"/>
      <c r="U3" s="67"/>
      <c r="V3" s="38"/>
      <c r="X3" s="38"/>
      <c r="Y3" s="38"/>
      <c r="Z3" s="67"/>
      <c r="AA3" s="38"/>
      <c r="AC3" s="38"/>
      <c r="AD3" s="38"/>
      <c r="AE3" s="67"/>
      <c r="AF3" s="38"/>
      <c r="AH3" s="38"/>
      <c r="AI3" s="38"/>
      <c r="AJ3" s="67"/>
      <c r="AK3" s="38"/>
      <c r="AM3" s="38"/>
      <c r="AN3" s="38"/>
      <c r="AO3" s="67"/>
      <c r="AP3" s="38"/>
      <c r="AR3" s="38"/>
      <c r="AS3" s="38"/>
      <c r="AT3" s="67"/>
      <c r="AU3" s="38"/>
      <c r="AW3" s="38"/>
      <c r="AX3" s="38"/>
      <c r="AY3" s="67"/>
      <c r="AZ3" s="38"/>
      <c r="BB3" s="38"/>
      <c r="BC3" s="38"/>
      <c r="BD3" s="67"/>
      <c r="BE3" s="38"/>
      <c r="BG3" s="38"/>
      <c r="BH3" s="38"/>
      <c r="BI3" s="67"/>
      <c r="BJ3" s="38"/>
    </row>
    <row r="4" spans="2:62" ht="13.5" customHeight="1" x14ac:dyDescent="0.2">
      <c r="D4" s="414" t="s">
        <v>1197</v>
      </c>
      <c r="E4" s="414"/>
      <c r="F4" s="414"/>
      <c r="G4" s="414"/>
      <c r="H4" s="414"/>
      <c r="I4" s="414"/>
      <c r="J4" s="414"/>
      <c r="K4" s="414"/>
      <c r="N4" s="91"/>
      <c r="O4" s="89"/>
      <c r="S4" s="38"/>
      <c r="T4" s="38"/>
      <c r="U4" s="67"/>
      <c r="V4" s="38"/>
      <c r="X4" s="38"/>
      <c r="Y4" s="38"/>
      <c r="Z4" s="67"/>
      <c r="AA4" s="38"/>
      <c r="AC4" s="38"/>
      <c r="AD4" s="38"/>
      <c r="AE4" s="67"/>
      <c r="AF4" s="38"/>
      <c r="AH4" s="38"/>
      <c r="AI4" s="38"/>
      <c r="AJ4" s="67"/>
      <c r="AK4" s="38"/>
      <c r="AM4" s="38"/>
      <c r="AN4" s="38"/>
      <c r="AO4" s="67"/>
      <c r="AP4" s="38"/>
      <c r="AR4" s="38"/>
      <c r="AS4" s="38"/>
      <c r="AT4" s="67"/>
      <c r="AU4" s="38"/>
      <c r="AW4" s="38"/>
      <c r="AX4" s="38"/>
      <c r="AY4" s="67"/>
      <c r="AZ4" s="38"/>
      <c r="BB4" s="38"/>
      <c r="BC4" s="38"/>
      <c r="BD4" s="67"/>
      <c r="BE4" s="38"/>
      <c r="BG4" s="38"/>
      <c r="BH4" s="38"/>
      <c r="BI4" s="67"/>
      <c r="BJ4" s="38"/>
    </row>
    <row r="5" spans="2:62" ht="13.5" customHeight="1" x14ac:dyDescent="0.2">
      <c r="D5" s="414"/>
      <c r="E5" s="414"/>
      <c r="F5" s="414"/>
      <c r="G5" s="414"/>
      <c r="H5" s="414"/>
      <c r="I5" s="414"/>
      <c r="J5" s="414"/>
      <c r="K5" s="414"/>
      <c r="N5" s="89"/>
      <c r="O5" s="89"/>
      <c r="S5" s="38"/>
      <c r="T5" s="38"/>
      <c r="U5" s="67"/>
      <c r="V5" s="38"/>
      <c r="X5" s="38"/>
      <c r="Y5" s="38"/>
      <c r="Z5" s="67"/>
      <c r="AA5" s="38"/>
      <c r="AC5" s="38"/>
      <c r="AD5" s="38"/>
      <c r="AE5" s="67"/>
      <c r="AF5" s="38"/>
      <c r="AH5" s="38"/>
      <c r="AI5" s="38"/>
      <c r="AJ5" s="67"/>
      <c r="AK5" s="38"/>
      <c r="AM5" s="38"/>
      <c r="AN5" s="38"/>
      <c r="AO5" s="67"/>
      <c r="AP5" s="38"/>
      <c r="AR5" s="38"/>
      <c r="AS5" s="38"/>
      <c r="AT5" s="67"/>
      <c r="AU5" s="38"/>
      <c r="AW5" s="38"/>
      <c r="AX5" s="38"/>
      <c r="AY5" s="67"/>
      <c r="AZ5" s="38"/>
      <c r="BB5" s="38"/>
      <c r="BC5" s="38"/>
      <c r="BD5" s="67"/>
      <c r="BE5" s="38"/>
      <c r="BG5" s="38"/>
      <c r="BH5" s="38"/>
      <c r="BI5" s="67"/>
      <c r="BJ5" s="38"/>
    </row>
    <row r="6" spans="2:62" ht="13.5" customHeight="1" x14ac:dyDescent="0.2">
      <c r="D6" s="414"/>
      <c r="E6" s="414"/>
      <c r="F6" s="414"/>
      <c r="G6" s="414"/>
      <c r="H6" s="414"/>
      <c r="I6" s="414"/>
      <c r="J6" s="414"/>
      <c r="K6" s="414"/>
      <c r="N6" s="89"/>
      <c r="O6" s="89"/>
      <c r="S6" s="38"/>
      <c r="T6" s="38"/>
      <c r="U6" s="67"/>
      <c r="V6" s="38"/>
      <c r="X6" s="38"/>
      <c r="Y6" s="38"/>
      <c r="Z6" s="67"/>
      <c r="AA6" s="38"/>
      <c r="AC6" s="38"/>
      <c r="AD6" s="38"/>
      <c r="AE6" s="67"/>
      <c r="AF6" s="38"/>
      <c r="AH6" s="38"/>
      <c r="AI6" s="38"/>
      <c r="AJ6" s="67"/>
      <c r="AK6" s="38"/>
      <c r="AM6" s="38"/>
      <c r="AN6" s="38"/>
      <c r="AO6" s="67"/>
      <c r="AP6" s="38"/>
      <c r="AR6" s="38"/>
      <c r="AS6" s="38"/>
      <c r="AT6" s="67"/>
      <c r="AU6" s="38"/>
      <c r="AW6" s="38"/>
      <c r="AX6" s="38"/>
      <c r="AY6" s="67"/>
      <c r="AZ6" s="38"/>
      <c r="BB6" s="38"/>
      <c r="BC6" s="38"/>
      <c r="BD6" s="67"/>
      <c r="BE6" s="38"/>
      <c r="BG6" s="38"/>
      <c r="BH6" s="38"/>
      <c r="BI6" s="67"/>
      <c r="BJ6" s="38"/>
    </row>
    <row r="7" spans="2:62" ht="13.5" customHeight="1" x14ac:dyDescent="0.2"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89"/>
      <c r="O7" s="89"/>
      <c r="S7" s="38"/>
      <c r="T7" s="38"/>
      <c r="U7" s="67"/>
      <c r="V7" s="38"/>
      <c r="X7" s="38"/>
      <c r="Y7" s="38"/>
      <c r="Z7" s="67"/>
      <c r="AA7" s="38"/>
      <c r="AC7" s="38"/>
      <c r="AD7" s="38"/>
      <c r="AE7" s="67"/>
      <c r="AF7" s="38"/>
      <c r="AH7" s="38"/>
      <c r="AI7" s="38"/>
      <c r="AJ7" s="67"/>
      <c r="AK7" s="38"/>
      <c r="AM7" s="38"/>
      <c r="AN7" s="38"/>
      <c r="AO7" s="67"/>
      <c r="AP7" s="38"/>
      <c r="AR7" s="38"/>
      <c r="AS7" s="38"/>
      <c r="AT7" s="67"/>
      <c r="AU7" s="38"/>
      <c r="AW7" s="38"/>
      <c r="AX7" s="38"/>
      <c r="AY7" s="67"/>
      <c r="AZ7" s="38"/>
      <c r="BB7" s="38"/>
      <c r="BC7" s="38"/>
      <c r="BD7" s="67"/>
      <c r="BE7" s="38"/>
      <c r="BG7" s="38"/>
      <c r="BH7" s="38"/>
      <c r="BI7" s="67"/>
      <c r="BJ7" s="38"/>
    </row>
    <row r="8" spans="2:62" ht="13.5" customHeight="1" x14ac:dyDescent="0.2"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89"/>
      <c r="O8" s="89"/>
      <c r="S8" s="38"/>
      <c r="T8" s="38"/>
      <c r="U8" s="67"/>
      <c r="V8" s="38"/>
      <c r="X8" s="38"/>
      <c r="Y8" s="38"/>
      <c r="Z8" s="67"/>
      <c r="AA8" s="38"/>
      <c r="AC8" s="38"/>
      <c r="AD8" s="38"/>
      <c r="AE8" s="67"/>
      <c r="AF8" s="38"/>
      <c r="AH8" s="38"/>
      <c r="AI8" s="38"/>
      <c r="AJ8" s="67"/>
      <c r="AK8" s="38"/>
      <c r="AM8" s="38"/>
      <c r="AN8" s="38"/>
      <c r="AO8" s="67"/>
      <c r="AP8" s="38"/>
      <c r="AR8" s="38"/>
      <c r="AS8" s="38"/>
      <c r="AT8" s="67"/>
      <c r="AU8" s="38"/>
      <c r="AW8" s="38"/>
      <c r="AX8" s="38"/>
      <c r="AY8" s="67"/>
      <c r="AZ8" s="38"/>
      <c r="BB8" s="38"/>
      <c r="BC8" s="38"/>
      <c r="BD8" s="67"/>
      <c r="BE8" s="38"/>
      <c r="BG8" s="38"/>
      <c r="BH8" s="38"/>
      <c r="BI8" s="67"/>
      <c r="BJ8" s="38"/>
    </row>
    <row r="9" spans="2:62" ht="13.5" customHeight="1" x14ac:dyDescent="0.2">
      <c r="B9" s="415" t="s">
        <v>88</v>
      </c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89"/>
      <c r="O9" s="89"/>
      <c r="S9" s="38"/>
      <c r="T9" s="38"/>
      <c r="U9" s="67"/>
      <c r="V9" s="38"/>
      <c r="X9" s="38"/>
      <c r="Y9" s="38"/>
      <c r="Z9" s="67"/>
      <c r="AA9" s="38"/>
      <c r="AC9" s="38"/>
      <c r="AD9" s="38"/>
      <c r="AE9" s="67"/>
      <c r="AF9" s="38"/>
      <c r="AH9" s="38"/>
      <c r="AI9" s="38"/>
      <c r="AJ9" s="67"/>
      <c r="AK9" s="38"/>
      <c r="AM9" s="38"/>
      <c r="AN9" s="38"/>
      <c r="AO9" s="67"/>
      <c r="AP9" s="38"/>
      <c r="AR9" s="38"/>
      <c r="AS9" s="38"/>
      <c r="AT9" s="67"/>
      <c r="AU9" s="38"/>
      <c r="AW9" s="38"/>
      <c r="AX9" s="38"/>
      <c r="AY9" s="67"/>
      <c r="AZ9" s="38"/>
      <c r="BB9" s="38"/>
      <c r="BC9" s="38"/>
      <c r="BD9" s="67"/>
      <c r="BE9" s="38"/>
      <c r="BG9" s="38"/>
      <c r="BH9" s="38"/>
      <c r="BI9" s="67"/>
      <c r="BJ9" s="38"/>
    </row>
    <row r="10" spans="2:62" ht="13.5" customHeight="1" x14ac:dyDescent="0.2">
      <c r="B10" s="415"/>
      <c r="C10" s="415"/>
      <c r="D10" s="415"/>
      <c r="E10" s="415"/>
      <c r="F10" s="415"/>
      <c r="G10" s="415"/>
      <c r="H10" s="415"/>
      <c r="I10" s="415"/>
      <c r="J10" s="415"/>
      <c r="K10" s="415"/>
      <c r="L10" s="415"/>
      <c r="M10" s="415"/>
      <c r="N10" s="89"/>
      <c r="O10" s="89"/>
      <c r="S10" s="38"/>
      <c r="T10" s="38"/>
      <c r="U10" s="67"/>
      <c r="V10" s="38"/>
      <c r="X10" s="38"/>
      <c r="Y10" s="38"/>
      <c r="Z10" s="67"/>
      <c r="AA10" s="38"/>
      <c r="AC10" s="38"/>
      <c r="AD10" s="38"/>
      <c r="AE10" s="67"/>
      <c r="AF10" s="38"/>
      <c r="AH10" s="38"/>
      <c r="AI10" s="38"/>
      <c r="AJ10" s="67"/>
      <c r="AK10" s="38"/>
      <c r="AM10" s="38"/>
      <c r="AN10" s="38"/>
      <c r="AO10" s="67"/>
      <c r="AP10" s="38"/>
      <c r="AR10" s="38"/>
      <c r="AS10" s="38"/>
      <c r="AT10" s="67"/>
      <c r="AU10" s="38"/>
      <c r="AW10" s="38"/>
      <c r="AX10" s="38"/>
      <c r="AY10" s="67"/>
      <c r="AZ10" s="38"/>
      <c r="BB10" s="38"/>
      <c r="BC10" s="38"/>
      <c r="BD10" s="67"/>
      <c r="BE10" s="38"/>
      <c r="BG10" s="38"/>
      <c r="BH10" s="38"/>
      <c r="BI10" s="67"/>
      <c r="BJ10" s="38"/>
    </row>
    <row r="11" spans="2:62" ht="13.5" customHeight="1" x14ac:dyDescent="0.2"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89"/>
      <c r="O11" s="89"/>
      <c r="S11" s="38"/>
      <c r="T11" s="38"/>
      <c r="U11" s="67"/>
      <c r="V11" s="38"/>
      <c r="X11" s="38"/>
      <c r="Y11" s="38"/>
      <c r="Z11" s="67"/>
      <c r="AA11" s="38"/>
      <c r="AC11" s="38"/>
      <c r="AD11" s="38"/>
      <c r="AE11" s="67"/>
      <c r="AF11" s="38"/>
      <c r="AH11" s="38"/>
      <c r="AI11" s="38"/>
      <c r="AJ11" s="67"/>
      <c r="AK11" s="38"/>
      <c r="AM11" s="38"/>
      <c r="AN11" s="38"/>
      <c r="AO11" s="67"/>
      <c r="AP11" s="38"/>
      <c r="AR11" s="38"/>
      <c r="AS11" s="38"/>
      <c r="AT11" s="67"/>
      <c r="AU11" s="38"/>
      <c r="AW11" s="38"/>
      <c r="AX11" s="38"/>
      <c r="AY11" s="67"/>
      <c r="AZ11" s="38"/>
      <c r="BB11" s="38"/>
      <c r="BC11" s="38"/>
      <c r="BD11" s="67"/>
      <c r="BE11" s="38"/>
      <c r="BG11" s="38"/>
      <c r="BH11" s="38"/>
      <c r="BI11" s="67"/>
      <c r="BJ11" s="38"/>
    </row>
    <row r="12" spans="2:62" ht="13.5" customHeight="1" x14ac:dyDescent="0.2">
      <c r="B12" s="415"/>
      <c r="C12" s="415"/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89"/>
      <c r="O12" s="89"/>
      <c r="S12" s="38"/>
      <c r="T12" s="38"/>
      <c r="U12" s="67"/>
      <c r="V12" s="38"/>
      <c r="X12" s="38"/>
      <c r="Y12" s="38"/>
      <c r="Z12" s="67"/>
      <c r="AA12" s="38"/>
      <c r="AC12" s="38"/>
      <c r="AD12" s="38"/>
      <c r="AE12" s="67"/>
      <c r="AF12" s="38"/>
      <c r="AH12" s="38"/>
      <c r="AI12" s="38"/>
      <c r="AJ12" s="67"/>
      <c r="AK12" s="38"/>
      <c r="AM12" s="38"/>
      <c r="AN12" s="38"/>
      <c r="AO12" s="67"/>
      <c r="AP12" s="38"/>
      <c r="AR12" s="38"/>
      <c r="AS12" s="38"/>
      <c r="AT12" s="67"/>
      <c r="AU12" s="38"/>
      <c r="AW12" s="38"/>
      <c r="AX12" s="38"/>
      <c r="AY12" s="67"/>
      <c r="AZ12" s="38"/>
      <c r="BB12" s="38"/>
      <c r="BC12" s="38"/>
      <c r="BD12" s="67"/>
      <c r="BE12" s="38"/>
      <c r="BG12" s="38"/>
      <c r="BH12" s="38"/>
      <c r="BI12" s="67"/>
      <c r="BJ12" s="38"/>
    </row>
    <row r="13" spans="2:62" ht="13.5" customHeight="1" x14ac:dyDescent="0.2"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22"/>
      <c r="O13" s="22"/>
      <c r="S13" s="38"/>
      <c r="T13" s="38"/>
      <c r="U13" s="67"/>
      <c r="V13" s="38"/>
      <c r="X13" s="38"/>
      <c r="Y13" s="38"/>
      <c r="Z13" s="67"/>
      <c r="AA13" s="38"/>
      <c r="AC13" s="38"/>
      <c r="AD13" s="38"/>
      <c r="AE13" s="67"/>
      <c r="AF13" s="38"/>
      <c r="AH13" s="38"/>
      <c r="AI13" s="38"/>
      <c r="AJ13" s="67"/>
      <c r="AK13" s="38"/>
      <c r="AM13" s="38"/>
      <c r="AN13" s="38"/>
      <c r="AO13" s="67"/>
      <c r="AP13" s="38"/>
      <c r="AR13" s="38"/>
      <c r="AS13" s="38"/>
      <c r="AT13" s="67"/>
      <c r="AU13" s="38"/>
      <c r="AW13" s="38"/>
      <c r="AX13" s="38"/>
      <c r="AY13" s="67"/>
      <c r="AZ13" s="38"/>
      <c r="BB13" s="38"/>
      <c r="BC13" s="38"/>
      <c r="BD13" s="67"/>
      <c r="BE13" s="38"/>
      <c r="BG13" s="38"/>
      <c r="BH13" s="38"/>
      <c r="BI13" s="67"/>
      <c r="BJ13" s="38"/>
    </row>
    <row r="14" spans="2:62" ht="13.5" customHeight="1" x14ac:dyDescent="0.2"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22"/>
      <c r="O14" s="22"/>
      <c r="S14" s="38"/>
      <c r="T14" s="38"/>
      <c r="U14" s="67"/>
      <c r="V14" s="38"/>
      <c r="X14" s="38"/>
      <c r="Y14" s="38"/>
      <c r="Z14" s="67"/>
      <c r="AA14" s="38"/>
      <c r="AC14" s="38"/>
      <c r="AD14" s="38"/>
      <c r="AE14" s="67"/>
      <c r="AF14" s="38"/>
      <c r="AH14" s="38"/>
      <c r="AI14" s="38"/>
      <c r="AJ14" s="67"/>
      <c r="AK14" s="38"/>
      <c r="AM14" s="38"/>
      <c r="AN14" s="38"/>
      <c r="AO14" s="67"/>
      <c r="AP14" s="38"/>
      <c r="AR14" s="38"/>
      <c r="AS14" s="38"/>
      <c r="AT14" s="67"/>
      <c r="AU14" s="38"/>
      <c r="AW14" s="38"/>
      <c r="AX14" s="38"/>
      <c r="AY14" s="67"/>
      <c r="AZ14" s="38"/>
      <c r="BB14" s="38"/>
      <c r="BC14" s="38"/>
      <c r="BD14" s="67"/>
      <c r="BE14" s="38"/>
      <c r="BG14" s="38"/>
      <c r="BH14" s="38"/>
      <c r="BI14" s="67"/>
      <c r="BJ14" s="38"/>
    </row>
    <row r="15" spans="2:62" ht="13.5" customHeight="1" x14ac:dyDescent="0.2"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22"/>
      <c r="O15" s="22"/>
      <c r="S15" s="38"/>
      <c r="T15" s="38"/>
      <c r="U15" s="67"/>
      <c r="V15" s="38"/>
      <c r="X15" s="38"/>
      <c r="Y15" s="38"/>
      <c r="Z15" s="67"/>
      <c r="AA15" s="38"/>
      <c r="AC15" s="38"/>
      <c r="AD15" s="38"/>
      <c r="AE15" s="67"/>
      <c r="AF15" s="38"/>
      <c r="AH15" s="38"/>
      <c r="AI15" s="38"/>
      <c r="AJ15" s="67"/>
      <c r="AK15" s="38"/>
      <c r="AM15" s="38"/>
      <c r="AN15" s="38"/>
      <c r="AO15" s="67"/>
      <c r="AP15" s="38"/>
      <c r="AR15" s="38"/>
      <c r="AS15" s="38"/>
      <c r="AT15" s="67"/>
      <c r="AU15" s="38"/>
      <c r="AW15" s="38"/>
      <c r="AX15" s="38"/>
      <c r="AY15" s="67"/>
      <c r="AZ15" s="38"/>
      <c r="BB15" s="38"/>
      <c r="BC15" s="38"/>
      <c r="BD15" s="67"/>
      <c r="BE15" s="38"/>
      <c r="BG15" s="38"/>
      <c r="BH15" s="38"/>
      <c r="BI15" s="67"/>
      <c r="BJ15" s="38"/>
    </row>
    <row r="16" spans="2:62" ht="13.5" customHeight="1" x14ac:dyDescent="0.2">
      <c r="B16" s="2"/>
      <c r="C16" s="22"/>
      <c r="L16" s="22"/>
      <c r="M16" s="22"/>
      <c r="N16" s="22"/>
      <c r="O16" s="22"/>
      <c r="S16" s="38"/>
      <c r="T16" s="38"/>
      <c r="U16" s="67"/>
      <c r="V16" s="38"/>
      <c r="X16" s="38"/>
      <c r="Y16" s="38"/>
      <c r="Z16" s="67"/>
      <c r="AA16" s="38"/>
      <c r="AC16" s="38"/>
      <c r="AD16" s="38"/>
      <c r="AE16" s="67"/>
      <c r="AF16" s="38"/>
      <c r="AH16" s="38"/>
      <c r="AI16" s="38"/>
      <c r="AJ16" s="67"/>
      <c r="AK16" s="38"/>
      <c r="AM16" s="38"/>
      <c r="AN16" s="38"/>
      <c r="AO16" s="67"/>
      <c r="AP16" s="38"/>
      <c r="AR16" s="38"/>
      <c r="AS16" s="38"/>
      <c r="AT16" s="67"/>
      <c r="AU16" s="38"/>
      <c r="AW16" s="38"/>
      <c r="AX16" s="38"/>
      <c r="AY16" s="67"/>
      <c r="AZ16" s="38"/>
      <c r="BB16" s="38"/>
      <c r="BC16" s="38"/>
      <c r="BD16" s="67"/>
      <c r="BE16" s="38"/>
      <c r="BG16" s="38"/>
      <c r="BH16" s="38"/>
      <c r="BI16" s="67"/>
      <c r="BJ16" s="38"/>
    </row>
    <row r="17" spans="2:62" ht="13.5" customHeight="1" x14ac:dyDescent="0.2">
      <c r="B17" s="2"/>
      <c r="C17" s="22"/>
      <c r="L17" s="22"/>
      <c r="M17" s="22"/>
      <c r="N17" s="22"/>
      <c r="O17" s="22"/>
      <c r="S17" s="38"/>
      <c r="T17" s="38"/>
      <c r="U17" s="67"/>
      <c r="V17" s="38"/>
      <c r="X17" s="38"/>
      <c r="Y17" s="38"/>
      <c r="Z17" s="67"/>
      <c r="AA17" s="38"/>
      <c r="AC17" s="38"/>
      <c r="AD17" s="38"/>
      <c r="AE17" s="67"/>
      <c r="AF17" s="38"/>
      <c r="AH17" s="38"/>
      <c r="AI17" s="38"/>
      <c r="AJ17" s="67"/>
      <c r="AK17" s="38"/>
      <c r="AM17" s="38"/>
      <c r="AN17" s="38"/>
      <c r="AO17" s="67"/>
      <c r="AP17" s="38"/>
      <c r="AR17" s="38"/>
      <c r="AS17" s="38"/>
      <c r="AT17" s="67"/>
      <c r="AU17" s="38"/>
      <c r="AW17" s="38"/>
      <c r="AX17" s="38"/>
      <c r="AY17" s="67"/>
      <c r="AZ17" s="38"/>
      <c r="BB17" s="38"/>
      <c r="BC17" s="38"/>
      <c r="BD17" s="67"/>
      <c r="BE17" s="38"/>
      <c r="BG17" s="38"/>
      <c r="BH17" s="38"/>
      <c r="BI17" s="67"/>
      <c r="BJ17" s="38"/>
    </row>
    <row r="18" spans="2:62" ht="13.5" customHeight="1" x14ac:dyDescent="0.2">
      <c r="B18" s="89"/>
      <c r="C18" s="22"/>
      <c r="L18" s="22"/>
      <c r="M18" s="22"/>
      <c r="N18" s="22"/>
      <c r="O18" s="22"/>
      <c r="S18" s="38"/>
      <c r="T18" s="38"/>
      <c r="U18" s="67"/>
      <c r="V18" s="38"/>
      <c r="X18" s="38"/>
      <c r="Y18" s="38"/>
      <c r="Z18" s="67"/>
      <c r="AA18" s="38"/>
      <c r="AC18" s="38"/>
      <c r="AD18" s="38"/>
      <c r="AE18" s="67"/>
      <c r="AF18" s="38"/>
      <c r="AH18" s="38"/>
      <c r="AI18" s="38"/>
      <c r="AJ18" s="67"/>
      <c r="AK18" s="38"/>
      <c r="AM18" s="38"/>
      <c r="AN18" s="38"/>
      <c r="AO18" s="67"/>
      <c r="AP18" s="38"/>
      <c r="AR18" s="38"/>
      <c r="AS18" s="38"/>
      <c r="AT18" s="67"/>
      <c r="AU18" s="38"/>
      <c r="AW18" s="38"/>
      <c r="AX18" s="38"/>
      <c r="AY18" s="67"/>
      <c r="AZ18" s="38"/>
      <c r="BB18" s="38"/>
      <c r="BC18" s="38"/>
      <c r="BD18" s="67"/>
      <c r="BE18" s="38"/>
      <c r="BG18" s="38"/>
      <c r="BH18" s="38"/>
      <c r="BI18" s="67"/>
      <c r="BJ18" s="38"/>
    </row>
    <row r="19" spans="2:62" ht="13.5" customHeight="1" x14ac:dyDescent="0.2">
      <c r="B19" s="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S19" s="38"/>
      <c r="T19" s="38"/>
      <c r="U19" s="67"/>
      <c r="V19" s="38"/>
      <c r="X19" s="38"/>
      <c r="Y19" s="38"/>
      <c r="Z19" s="67"/>
      <c r="AA19" s="38"/>
      <c r="AC19" s="38"/>
      <c r="AD19" s="38"/>
      <c r="AE19" s="67"/>
      <c r="AF19" s="38"/>
      <c r="AH19" s="38"/>
      <c r="AI19" s="38"/>
      <c r="AJ19" s="67"/>
      <c r="AK19" s="38"/>
      <c r="AM19" s="38"/>
      <c r="AN19" s="38"/>
      <c r="AO19" s="67"/>
      <c r="AP19" s="38"/>
      <c r="AR19" s="38"/>
      <c r="AS19" s="38"/>
      <c r="AT19" s="67"/>
      <c r="AU19" s="38"/>
      <c r="AW19" s="38"/>
      <c r="AX19" s="38"/>
      <c r="AY19" s="67"/>
      <c r="AZ19" s="38"/>
      <c r="BB19" s="38"/>
      <c r="BC19" s="38"/>
      <c r="BD19" s="67"/>
      <c r="BE19" s="38"/>
      <c r="BG19" s="38"/>
      <c r="BH19" s="38"/>
      <c r="BI19" s="67"/>
      <c r="BJ19" s="38"/>
    </row>
    <row r="20" spans="2:62" ht="13.5" customHeight="1" x14ac:dyDescent="0.2">
      <c r="B20" s="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S20" s="38"/>
      <c r="T20" s="38"/>
      <c r="U20" s="67"/>
      <c r="V20" s="38"/>
      <c r="X20" s="38"/>
      <c r="Y20" s="38"/>
      <c r="Z20" s="67"/>
      <c r="AA20" s="38"/>
      <c r="AC20" s="38"/>
      <c r="AD20" s="38"/>
      <c r="AE20" s="67"/>
      <c r="AF20" s="38"/>
      <c r="AH20" s="38"/>
      <c r="AI20" s="38"/>
      <c r="AJ20" s="67"/>
      <c r="AK20" s="38"/>
      <c r="AM20" s="38"/>
      <c r="AN20" s="38"/>
      <c r="AO20" s="67"/>
      <c r="AP20" s="38"/>
      <c r="AR20" s="38"/>
      <c r="AS20" s="38"/>
      <c r="AT20" s="67"/>
      <c r="AU20" s="38"/>
      <c r="AW20" s="38"/>
      <c r="AX20" s="38"/>
      <c r="AY20" s="67"/>
      <c r="AZ20" s="38"/>
      <c r="BB20" s="38"/>
      <c r="BC20" s="38"/>
      <c r="BD20" s="67"/>
      <c r="BE20" s="38"/>
      <c r="BG20" s="38"/>
      <c r="BH20" s="38"/>
      <c r="BI20" s="67"/>
      <c r="BJ20" s="38"/>
    </row>
    <row r="21" spans="2:62" ht="13.5" customHeight="1" x14ac:dyDescent="0.2">
      <c r="B21" s="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S21" s="38"/>
      <c r="T21" s="38"/>
      <c r="U21" s="67"/>
      <c r="V21" s="38"/>
      <c r="X21" s="38"/>
      <c r="Y21" s="38"/>
      <c r="Z21" s="67"/>
      <c r="AA21" s="38"/>
      <c r="AC21" s="38"/>
      <c r="AD21" s="38"/>
      <c r="AE21" s="67"/>
      <c r="AF21" s="38"/>
      <c r="AH21" s="38"/>
      <c r="AI21" s="38"/>
      <c r="AJ21" s="67"/>
      <c r="AK21" s="38"/>
      <c r="AM21" s="38"/>
      <c r="AN21" s="38"/>
      <c r="AO21" s="67"/>
      <c r="AP21" s="38"/>
      <c r="AR21" s="38"/>
      <c r="AS21" s="38"/>
      <c r="AT21" s="67"/>
      <c r="AU21" s="38"/>
      <c r="AW21" s="38"/>
      <c r="AX21" s="38"/>
      <c r="AY21" s="67"/>
      <c r="AZ21" s="38"/>
      <c r="BB21" s="38"/>
      <c r="BC21" s="38"/>
      <c r="BD21" s="67"/>
      <c r="BE21" s="38"/>
      <c r="BG21" s="38"/>
      <c r="BH21" s="38"/>
      <c r="BI21" s="67"/>
      <c r="BJ21" s="38"/>
    </row>
    <row r="22" spans="2:62" ht="13.5" customHeight="1" x14ac:dyDescent="0.2">
      <c r="B22" s="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S22" s="38"/>
      <c r="T22" s="38"/>
      <c r="U22" s="67"/>
      <c r="V22" s="38"/>
      <c r="X22" s="38"/>
      <c r="Y22" s="38"/>
      <c r="Z22" s="67"/>
      <c r="AA22" s="38"/>
      <c r="AC22" s="38"/>
      <c r="AD22" s="38"/>
      <c r="AE22" s="67"/>
      <c r="AF22" s="38"/>
      <c r="AH22" s="38"/>
      <c r="AI22" s="38"/>
      <c r="AJ22" s="67"/>
      <c r="AK22" s="38"/>
      <c r="AM22" s="38"/>
      <c r="AN22" s="38"/>
      <c r="AO22" s="67"/>
      <c r="AP22" s="38"/>
      <c r="AR22" s="38"/>
      <c r="AS22" s="38"/>
      <c r="AT22" s="67"/>
      <c r="AU22" s="38"/>
      <c r="AW22" s="38"/>
      <c r="AX22" s="38"/>
      <c r="AY22" s="67"/>
      <c r="AZ22" s="38"/>
      <c r="BB22" s="38"/>
      <c r="BC22" s="38"/>
      <c r="BD22" s="67"/>
      <c r="BE22" s="38"/>
      <c r="BG22" s="38"/>
      <c r="BH22" s="38"/>
      <c r="BI22" s="67"/>
      <c r="BJ22" s="38"/>
    </row>
    <row r="23" spans="2:62" ht="13.5" customHeight="1" x14ac:dyDescent="0.2">
      <c r="B23" s="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S23" s="38"/>
      <c r="T23" s="38"/>
      <c r="U23" s="67"/>
      <c r="V23" s="38"/>
      <c r="X23" s="38"/>
      <c r="Y23" s="38"/>
      <c r="Z23" s="67"/>
      <c r="AA23" s="38"/>
      <c r="AC23" s="38"/>
      <c r="AD23" s="38"/>
      <c r="AE23" s="67"/>
      <c r="AF23" s="38"/>
      <c r="AH23" s="38"/>
      <c r="AI23" s="38"/>
      <c r="AJ23" s="67"/>
      <c r="AK23" s="38"/>
      <c r="AM23" s="38"/>
      <c r="AN23" s="38"/>
      <c r="AO23" s="67"/>
      <c r="AP23" s="38"/>
      <c r="AR23" s="38"/>
      <c r="AS23" s="38"/>
      <c r="AT23" s="67"/>
      <c r="AU23" s="38"/>
      <c r="AW23" s="38"/>
      <c r="AX23" s="38"/>
      <c r="AY23" s="67"/>
      <c r="AZ23" s="38"/>
      <c r="BB23" s="38"/>
      <c r="BC23" s="38"/>
      <c r="BD23" s="67"/>
      <c r="BE23" s="38"/>
      <c r="BG23" s="38"/>
      <c r="BH23" s="38"/>
      <c r="BI23" s="67"/>
      <c r="BJ23" s="38"/>
    </row>
    <row r="24" spans="2:62" ht="13.5" customHeight="1" x14ac:dyDescent="0.2">
      <c r="B24" s="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S24" s="38"/>
      <c r="T24" s="38"/>
      <c r="U24" s="67"/>
      <c r="V24" s="38"/>
      <c r="X24" s="38"/>
      <c r="Y24" s="38"/>
      <c r="Z24" s="67"/>
      <c r="AA24" s="38"/>
      <c r="AC24" s="38"/>
      <c r="AD24" s="38"/>
      <c r="AE24" s="67"/>
      <c r="AF24" s="38"/>
      <c r="AH24" s="38"/>
      <c r="AI24" s="38"/>
      <c r="AJ24" s="67"/>
      <c r="AK24" s="38"/>
      <c r="AM24" s="38"/>
      <c r="AN24" s="38"/>
      <c r="AO24" s="67"/>
      <c r="AP24" s="38"/>
      <c r="AR24" s="38"/>
      <c r="AS24" s="38"/>
      <c r="AT24" s="67"/>
      <c r="AU24" s="38"/>
      <c r="AW24" s="38"/>
      <c r="AX24" s="38"/>
      <c r="AY24" s="67"/>
      <c r="AZ24" s="38"/>
      <c r="BB24" s="38"/>
      <c r="BC24" s="38"/>
      <c r="BD24" s="67"/>
      <c r="BE24" s="38"/>
      <c r="BG24" s="38"/>
      <c r="BH24" s="38"/>
      <c r="BI24" s="67"/>
      <c r="BJ24" s="38"/>
    </row>
    <row r="25" spans="2:62" ht="13.5" customHeight="1" x14ac:dyDescent="0.2">
      <c r="B25" s="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S25" s="38"/>
      <c r="T25" s="38"/>
      <c r="U25" s="67"/>
      <c r="V25" s="38"/>
      <c r="X25" s="38"/>
      <c r="Y25" s="38"/>
      <c r="Z25" s="67"/>
      <c r="AA25" s="38"/>
      <c r="AC25" s="38"/>
      <c r="AD25" s="38"/>
      <c r="AE25" s="67"/>
      <c r="AF25" s="38"/>
      <c r="AH25" s="38"/>
      <c r="AI25" s="38"/>
      <c r="AJ25" s="67"/>
      <c r="AK25" s="38"/>
      <c r="AM25" s="38"/>
      <c r="AN25" s="38"/>
      <c r="AO25" s="67"/>
      <c r="AP25" s="38"/>
      <c r="AR25" s="38"/>
      <c r="AS25" s="38"/>
      <c r="AT25" s="67"/>
      <c r="AU25" s="38"/>
      <c r="AW25" s="38"/>
      <c r="AX25" s="38"/>
      <c r="AY25" s="67"/>
      <c r="AZ25" s="38"/>
      <c r="BB25" s="38"/>
      <c r="BC25" s="38"/>
      <c r="BD25" s="67"/>
      <c r="BE25" s="38"/>
      <c r="BG25" s="38"/>
      <c r="BH25" s="38"/>
      <c r="BI25" s="67"/>
      <c r="BJ25" s="38"/>
    </row>
    <row r="26" spans="2:62" ht="13.5" customHeight="1" x14ac:dyDescent="0.2">
      <c r="B26" s="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S26" s="38"/>
      <c r="T26" s="38"/>
      <c r="U26" s="67"/>
      <c r="V26" s="38"/>
      <c r="X26" s="38"/>
      <c r="Y26" s="38"/>
      <c r="Z26" s="67"/>
      <c r="AA26" s="38"/>
      <c r="AC26" s="38"/>
      <c r="AD26" s="38"/>
      <c r="AE26" s="67"/>
      <c r="AF26" s="38"/>
      <c r="AH26" s="38"/>
      <c r="AI26" s="38"/>
      <c r="AJ26" s="67"/>
      <c r="AK26" s="38"/>
      <c r="AM26" s="38"/>
      <c r="AN26" s="38"/>
      <c r="AO26" s="67"/>
      <c r="AP26" s="38"/>
      <c r="AR26" s="38"/>
      <c r="AS26" s="38"/>
      <c r="AT26" s="67"/>
      <c r="AU26" s="38"/>
      <c r="AW26" s="38"/>
      <c r="AX26" s="38"/>
      <c r="AY26" s="67"/>
      <c r="AZ26" s="38"/>
      <c r="BB26" s="38"/>
      <c r="BC26" s="38"/>
      <c r="BD26" s="67"/>
      <c r="BE26" s="38"/>
      <c r="BG26" s="38"/>
      <c r="BH26" s="38"/>
      <c r="BI26" s="67"/>
      <c r="BJ26" s="38"/>
    </row>
    <row r="27" spans="2:62" ht="13.5" customHeight="1" x14ac:dyDescent="0.2">
      <c r="B27" s="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S27" s="38"/>
      <c r="T27" s="68"/>
      <c r="U27" s="67"/>
      <c r="V27" s="38"/>
      <c r="X27" s="38"/>
      <c r="Y27" s="68"/>
      <c r="Z27" s="67"/>
      <c r="AA27" s="38"/>
      <c r="AC27" s="38"/>
      <c r="AD27" s="68"/>
      <c r="AE27" s="67"/>
      <c r="AF27" s="38"/>
      <c r="AH27" s="38"/>
      <c r="AI27" s="68"/>
      <c r="AJ27" s="67"/>
      <c r="AK27" s="38"/>
      <c r="AM27" s="38"/>
      <c r="AN27" s="68"/>
      <c r="AO27" s="67"/>
      <c r="AP27" s="38"/>
      <c r="AR27" s="38"/>
      <c r="AS27" s="68"/>
      <c r="AT27" s="67"/>
      <c r="AU27" s="38"/>
      <c r="AW27" s="38"/>
      <c r="AX27" s="68"/>
      <c r="AY27" s="67"/>
      <c r="AZ27" s="38"/>
      <c r="BB27" s="38"/>
      <c r="BC27" s="68"/>
      <c r="BD27" s="67"/>
      <c r="BE27" s="38"/>
      <c r="BG27" s="38"/>
      <c r="BH27" s="68"/>
      <c r="BI27" s="67"/>
      <c r="BJ27" s="38"/>
    </row>
    <row r="28" spans="2:62" ht="13.5" customHeight="1" x14ac:dyDescent="0.2">
      <c r="B28" s="2"/>
      <c r="C28" s="416" t="s">
        <v>87</v>
      </c>
      <c r="D28" s="416"/>
      <c r="E28" s="416"/>
      <c r="F28" s="416"/>
      <c r="G28" s="416"/>
      <c r="H28" s="416"/>
      <c r="I28" s="416"/>
      <c r="J28" s="416"/>
      <c r="K28" s="416"/>
      <c r="L28" s="416"/>
      <c r="M28" s="22"/>
      <c r="N28" s="22"/>
      <c r="O28" s="22"/>
      <c r="S28" s="38"/>
      <c r="T28" s="38"/>
      <c r="U28" s="67"/>
      <c r="V28" s="38"/>
      <c r="X28" s="38"/>
      <c r="Y28" s="38"/>
      <c r="Z28" s="67"/>
      <c r="AA28" s="38"/>
      <c r="AC28" s="38"/>
      <c r="AD28" s="38"/>
      <c r="AE28" s="67"/>
      <c r="AF28" s="38"/>
      <c r="AH28" s="38"/>
      <c r="AI28" s="38"/>
      <c r="AJ28" s="67"/>
      <c r="AK28" s="38"/>
      <c r="AM28" s="38"/>
      <c r="AN28" s="38"/>
      <c r="AO28" s="67"/>
      <c r="AP28" s="38"/>
      <c r="AR28" s="38"/>
      <c r="AS28" s="38"/>
      <c r="AT28" s="67"/>
      <c r="AU28" s="38"/>
      <c r="AW28" s="38"/>
      <c r="AX28" s="38"/>
      <c r="AY28" s="67"/>
      <c r="AZ28" s="38"/>
      <c r="BB28" s="38"/>
      <c r="BC28" s="38"/>
      <c r="BD28" s="67"/>
      <c r="BE28" s="38"/>
      <c r="BG28" s="38"/>
      <c r="BH28" s="38"/>
      <c r="BI28" s="67"/>
      <c r="BJ28" s="38"/>
    </row>
    <row r="29" spans="2:62" ht="13.5" customHeight="1" x14ac:dyDescent="0.2">
      <c r="B29" s="2"/>
      <c r="C29" s="416"/>
      <c r="D29" s="416"/>
      <c r="E29" s="416"/>
      <c r="F29" s="416"/>
      <c r="G29" s="416"/>
      <c r="H29" s="416"/>
      <c r="I29" s="416"/>
      <c r="J29" s="416"/>
      <c r="K29" s="416"/>
      <c r="L29" s="416"/>
      <c r="M29" s="22"/>
      <c r="N29" s="22"/>
      <c r="O29" s="22"/>
      <c r="S29" s="69"/>
      <c r="T29" s="69"/>
      <c r="U29" s="67"/>
      <c r="V29" s="38"/>
      <c r="X29" s="69"/>
      <c r="Y29" s="69"/>
      <c r="Z29" s="38"/>
      <c r="AA29" s="38"/>
      <c r="AC29" s="69"/>
      <c r="AD29" s="69"/>
      <c r="AE29" s="38"/>
      <c r="AF29" s="38"/>
      <c r="AH29" s="69"/>
      <c r="AI29" s="69"/>
      <c r="AJ29" s="38"/>
      <c r="AK29" s="38"/>
      <c r="AM29" s="69"/>
      <c r="AN29" s="69"/>
      <c r="AO29" s="38"/>
      <c r="AP29" s="38"/>
      <c r="AR29" s="69"/>
      <c r="AS29" s="69"/>
      <c r="AT29" s="38"/>
      <c r="AU29" s="38"/>
      <c r="AW29" s="69"/>
      <c r="AX29" s="69"/>
      <c r="AY29" s="38"/>
      <c r="AZ29" s="38"/>
      <c r="BB29" s="69"/>
      <c r="BC29" s="69"/>
      <c r="BD29" s="38"/>
      <c r="BE29" s="38"/>
      <c r="BG29" s="69"/>
      <c r="BH29" s="69"/>
      <c r="BI29" s="38"/>
      <c r="BJ29" s="38"/>
    </row>
    <row r="30" spans="2:62" ht="13.5" customHeight="1" x14ac:dyDescent="0.2">
      <c r="B30" s="2"/>
      <c r="C30" s="416"/>
      <c r="D30" s="416"/>
      <c r="E30" s="416"/>
      <c r="F30" s="416"/>
      <c r="G30" s="416"/>
      <c r="H30" s="416"/>
      <c r="I30" s="416"/>
      <c r="J30" s="416"/>
      <c r="K30" s="416"/>
      <c r="L30" s="416"/>
      <c r="M30" s="22"/>
      <c r="N30" s="22"/>
      <c r="O30" s="22"/>
      <c r="S30" s="38"/>
      <c r="T30" s="38"/>
      <c r="U30" s="38"/>
      <c r="V30" s="38"/>
      <c r="X30" s="38"/>
      <c r="Y30" s="38"/>
      <c r="Z30" s="38"/>
      <c r="AA30" s="38"/>
      <c r="AC30" s="38"/>
      <c r="AD30" s="38"/>
      <c r="AE30" s="38"/>
      <c r="AF30" s="38"/>
      <c r="AH30" s="38"/>
      <c r="AI30" s="38"/>
      <c r="AJ30" s="38"/>
      <c r="AK30" s="38"/>
      <c r="AM30" s="38"/>
      <c r="AN30" s="38"/>
      <c r="AO30" s="38"/>
      <c r="AP30" s="38"/>
      <c r="AR30" s="38"/>
      <c r="AS30" s="38"/>
      <c r="AT30" s="38"/>
      <c r="AU30" s="38"/>
      <c r="AW30" s="38"/>
      <c r="AX30" s="38"/>
      <c r="AY30" s="38"/>
      <c r="AZ30" s="38"/>
      <c r="BB30" s="38"/>
      <c r="BC30" s="38"/>
      <c r="BD30" s="38"/>
      <c r="BE30" s="38"/>
      <c r="BG30" s="38"/>
      <c r="BH30" s="38"/>
      <c r="BI30" s="38"/>
      <c r="BJ30" s="38"/>
    </row>
    <row r="31" spans="2:62" ht="13.5" customHeight="1" x14ac:dyDescent="0.2">
      <c r="B31" s="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S31" s="38"/>
      <c r="T31" s="38"/>
      <c r="U31" s="38"/>
      <c r="V31" s="38"/>
      <c r="X31" s="38"/>
      <c r="Y31" s="38"/>
      <c r="Z31" s="38"/>
      <c r="AA31" s="38"/>
      <c r="AC31" s="38"/>
      <c r="AD31" s="38"/>
      <c r="AE31" s="38"/>
      <c r="AF31" s="38"/>
      <c r="AH31" s="38"/>
      <c r="AI31" s="38"/>
      <c r="AJ31" s="38"/>
      <c r="AK31" s="38"/>
      <c r="AM31" s="38"/>
      <c r="AN31" s="38"/>
      <c r="AO31" s="38"/>
      <c r="AP31" s="38"/>
      <c r="AR31" s="38"/>
      <c r="AS31" s="38"/>
      <c r="AT31" s="38"/>
      <c r="AU31" s="38"/>
      <c r="AW31" s="38"/>
      <c r="AX31" s="38"/>
      <c r="AY31" s="38"/>
      <c r="AZ31" s="38"/>
      <c r="BB31" s="38"/>
      <c r="BC31" s="38"/>
      <c r="BD31" s="38"/>
      <c r="BE31" s="38"/>
      <c r="BG31" s="38"/>
      <c r="BH31" s="38"/>
      <c r="BI31" s="38"/>
      <c r="BJ31" s="38"/>
    </row>
    <row r="32" spans="2:62" ht="5.25" customHeight="1" x14ac:dyDescent="0.2">
      <c r="B32" s="89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S32" s="38"/>
      <c r="T32" s="38"/>
      <c r="U32" s="38"/>
      <c r="V32" s="38"/>
      <c r="X32" s="38"/>
      <c r="Y32" s="38"/>
      <c r="Z32" s="38"/>
      <c r="AA32" s="38"/>
      <c r="AC32" s="38"/>
      <c r="AD32" s="38"/>
      <c r="AE32" s="38"/>
      <c r="AF32" s="38"/>
      <c r="AH32" s="38"/>
      <c r="AI32" s="38"/>
      <c r="AJ32" s="38"/>
      <c r="AK32" s="38"/>
      <c r="AM32" s="38"/>
      <c r="AN32" s="38"/>
      <c r="AO32" s="38"/>
      <c r="AP32" s="38"/>
      <c r="AR32" s="38"/>
      <c r="AS32" s="38"/>
      <c r="AT32" s="38"/>
      <c r="AU32" s="38"/>
      <c r="AW32" s="38"/>
      <c r="AX32" s="38"/>
      <c r="AY32" s="38"/>
      <c r="AZ32" s="38"/>
      <c r="BB32" s="38"/>
      <c r="BC32" s="38"/>
      <c r="BD32" s="38"/>
      <c r="BE32" s="38"/>
      <c r="BG32" s="38"/>
      <c r="BH32" s="38"/>
      <c r="BI32" s="38"/>
      <c r="BJ32" s="38"/>
    </row>
    <row r="33" spans="2:62" ht="13.5" customHeight="1" x14ac:dyDescent="0.2">
      <c r="B33" s="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S33" s="38"/>
      <c r="T33" s="38"/>
      <c r="U33" s="38"/>
      <c r="V33" s="38"/>
      <c r="X33" s="38"/>
      <c r="Y33" s="38"/>
      <c r="Z33" s="38"/>
      <c r="AA33" s="38"/>
      <c r="AC33" s="38"/>
      <c r="AD33" s="38"/>
      <c r="AE33" s="38"/>
      <c r="AF33" s="38"/>
      <c r="AH33" s="38"/>
      <c r="AI33" s="38"/>
      <c r="AJ33" s="38"/>
      <c r="AK33" s="38"/>
      <c r="AM33" s="38"/>
      <c r="AN33" s="38"/>
      <c r="AO33" s="38"/>
      <c r="AP33" s="38"/>
      <c r="AR33" s="38"/>
      <c r="AS33" s="38"/>
      <c r="AT33" s="38"/>
      <c r="AU33" s="38"/>
      <c r="AW33" s="38"/>
      <c r="AX33" s="38"/>
      <c r="AY33" s="38"/>
      <c r="AZ33" s="38"/>
      <c r="BB33" s="38"/>
      <c r="BC33" s="38"/>
      <c r="BD33" s="38"/>
      <c r="BE33" s="38"/>
      <c r="BG33" s="38"/>
      <c r="BH33" s="38"/>
      <c r="BI33" s="38"/>
      <c r="BJ33" s="38"/>
    </row>
    <row r="34" spans="2:62" ht="13.5" customHeight="1" x14ac:dyDescent="0.2">
      <c r="B34" s="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S34" s="38"/>
      <c r="T34" s="38"/>
      <c r="U34" s="38"/>
      <c r="V34" s="38"/>
      <c r="X34" s="38"/>
      <c r="Y34" s="38"/>
      <c r="Z34" s="38"/>
      <c r="AA34" s="38"/>
      <c r="AC34" s="38"/>
      <c r="AD34" s="38"/>
      <c r="AE34" s="38"/>
      <c r="AF34" s="38"/>
      <c r="AH34" s="38"/>
      <c r="AI34" s="38"/>
      <c r="AJ34" s="38"/>
      <c r="AK34" s="38"/>
      <c r="AM34" s="38"/>
      <c r="AN34" s="38"/>
      <c r="AO34" s="38"/>
      <c r="AP34" s="38"/>
      <c r="AR34" s="38"/>
      <c r="AS34" s="38"/>
      <c r="AT34" s="38"/>
      <c r="AU34" s="38"/>
      <c r="AW34" s="38"/>
      <c r="AX34" s="38"/>
      <c r="AY34" s="38"/>
      <c r="AZ34" s="38"/>
      <c r="BB34" s="38"/>
      <c r="BC34" s="38"/>
      <c r="BD34" s="38"/>
      <c r="BE34" s="38"/>
      <c r="BG34" s="38"/>
      <c r="BH34" s="38"/>
      <c r="BI34" s="38"/>
      <c r="BJ34" s="38"/>
    </row>
    <row r="35" spans="2:62" ht="13.5" customHeight="1" x14ac:dyDescent="0.2">
      <c r="B35" s="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S35" s="38"/>
      <c r="T35" s="38"/>
      <c r="U35" s="38"/>
      <c r="V35" s="38"/>
      <c r="X35" s="38"/>
      <c r="Y35" s="38"/>
      <c r="Z35" s="38"/>
      <c r="AA35" s="38"/>
      <c r="AC35" s="38"/>
      <c r="AD35" s="38"/>
      <c r="AE35" s="38"/>
      <c r="AF35" s="38"/>
      <c r="AH35" s="38"/>
      <c r="AI35" s="38"/>
      <c r="AJ35" s="38"/>
      <c r="AK35" s="38"/>
      <c r="AM35" s="38"/>
      <c r="AN35" s="38"/>
      <c r="AO35" s="38"/>
      <c r="AP35" s="38"/>
      <c r="AR35" s="38"/>
      <c r="AS35" s="38"/>
      <c r="AT35" s="38"/>
      <c r="AU35" s="38"/>
      <c r="AW35" s="38"/>
      <c r="AX35" s="38"/>
      <c r="AY35" s="38"/>
      <c r="AZ35" s="38"/>
      <c r="BB35" s="38"/>
      <c r="BC35" s="38"/>
      <c r="BD35" s="38"/>
      <c r="BE35" s="38"/>
      <c r="BG35" s="38"/>
      <c r="BH35" s="38"/>
      <c r="BI35" s="38"/>
      <c r="BJ35" s="38"/>
    </row>
    <row r="36" spans="2:62" ht="13.5" customHeight="1" x14ac:dyDescent="0.2">
      <c r="B36" s="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S36" s="38"/>
      <c r="T36" s="38"/>
      <c r="U36" s="38"/>
      <c r="V36" s="38"/>
      <c r="X36" s="38"/>
      <c r="Y36" s="38"/>
      <c r="Z36" s="38"/>
      <c r="AA36" s="38"/>
      <c r="AC36" s="38"/>
      <c r="AD36" s="38"/>
      <c r="AE36" s="38"/>
      <c r="AF36" s="38"/>
      <c r="AH36" s="38"/>
      <c r="AI36" s="38"/>
      <c r="AJ36" s="38"/>
      <c r="AK36" s="38"/>
      <c r="AM36" s="38"/>
      <c r="AN36" s="38"/>
      <c r="AO36" s="38"/>
      <c r="AP36" s="38"/>
      <c r="AR36" s="38"/>
      <c r="AS36" s="38"/>
      <c r="AT36" s="38"/>
      <c r="AU36" s="38"/>
      <c r="AW36" s="38"/>
      <c r="AX36" s="38"/>
      <c r="AY36" s="38"/>
      <c r="AZ36" s="38"/>
      <c r="BB36" s="38"/>
      <c r="BC36" s="38"/>
      <c r="BD36" s="38"/>
      <c r="BE36" s="38"/>
      <c r="BG36" s="38"/>
      <c r="BH36" s="38"/>
      <c r="BI36" s="38"/>
      <c r="BJ36" s="38"/>
    </row>
    <row r="37" spans="2:62" ht="13.5" customHeight="1" x14ac:dyDescent="0.2">
      <c r="B37" s="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S37" s="38"/>
      <c r="T37" s="38"/>
      <c r="U37" s="38"/>
      <c r="V37" s="38"/>
      <c r="X37" s="38"/>
      <c r="Y37" s="38"/>
      <c r="Z37" s="38"/>
      <c r="AA37" s="38"/>
      <c r="AC37" s="38"/>
      <c r="AD37" s="38"/>
      <c r="AE37" s="38"/>
      <c r="AF37" s="38"/>
      <c r="AH37" s="38"/>
      <c r="AI37" s="38"/>
      <c r="AJ37" s="38"/>
      <c r="AK37" s="38"/>
      <c r="AM37" s="38"/>
      <c r="AN37" s="38"/>
      <c r="AO37" s="38"/>
      <c r="AP37" s="38"/>
      <c r="AR37" s="38"/>
      <c r="AS37" s="38"/>
      <c r="AT37" s="38"/>
      <c r="AU37" s="38"/>
      <c r="AW37" s="38"/>
      <c r="AX37" s="38"/>
      <c r="AY37" s="38"/>
      <c r="AZ37" s="38"/>
      <c r="BB37" s="38"/>
      <c r="BC37" s="38"/>
      <c r="BD37" s="38"/>
      <c r="BE37" s="38"/>
      <c r="BG37" s="38"/>
      <c r="BH37" s="38"/>
      <c r="BI37" s="38"/>
      <c r="BJ37" s="38"/>
    </row>
    <row r="38" spans="2:62" ht="13.5" customHeight="1" x14ac:dyDescent="0.2">
      <c r="B38" s="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S38" s="38"/>
      <c r="T38" s="38"/>
      <c r="U38" s="38"/>
      <c r="V38" s="38"/>
      <c r="X38" s="38"/>
      <c r="Y38" s="38"/>
      <c r="Z38" s="38"/>
      <c r="AA38" s="38"/>
      <c r="AC38" s="38"/>
      <c r="AD38" s="38"/>
      <c r="AE38" s="38"/>
      <c r="AF38" s="38"/>
      <c r="AH38" s="38"/>
      <c r="AI38" s="38"/>
      <c r="AJ38" s="38"/>
      <c r="AK38" s="38"/>
      <c r="AM38" s="38"/>
      <c r="AN38" s="38"/>
      <c r="AO38" s="38"/>
      <c r="AP38" s="38"/>
      <c r="AR38" s="38"/>
      <c r="AS38" s="38"/>
      <c r="AT38" s="38"/>
      <c r="AU38" s="38"/>
      <c r="AW38" s="38"/>
      <c r="AX38" s="38"/>
      <c r="AY38" s="38"/>
      <c r="AZ38" s="38"/>
      <c r="BB38" s="38"/>
      <c r="BC38" s="38"/>
      <c r="BD38" s="38"/>
      <c r="BE38" s="38"/>
      <c r="BG38" s="38"/>
      <c r="BH38" s="38"/>
      <c r="BI38" s="38"/>
      <c r="BJ38" s="38"/>
    </row>
    <row r="39" spans="2:62" ht="13.5" customHeight="1" x14ac:dyDescent="0.2">
      <c r="B39" s="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S39" s="38"/>
      <c r="T39" s="38"/>
      <c r="U39" s="38"/>
      <c r="V39" s="38"/>
      <c r="X39" s="38"/>
      <c r="Y39" s="38"/>
      <c r="Z39" s="38"/>
      <c r="AA39" s="38"/>
      <c r="AC39" s="38"/>
      <c r="AD39" s="38"/>
      <c r="AE39" s="38"/>
      <c r="AF39" s="38"/>
      <c r="AH39" s="38"/>
      <c r="AI39" s="38"/>
      <c r="AJ39" s="38"/>
      <c r="AK39" s="38"/>
      <c r="AM39" s="38"/>
      <c r="AN39" s="38"/>
      <c r="AO39" s="38"/>
      <c r="AP39" s="38"/>
      <c r="AR39" s="38"/>
      <c r="AS39" s="38"/>
      <c r="AT39" s="38"/>
      <c r="AU39" s="38"/>
      <c r="AW39" s="38"/>
      <c r="AX39" s="38"/>
      <c r="AY39" s="38"/>
      <c r="AZ39" s="38"/>
      <c r="BB39" s="38"/>
      <c r="BC39" s="38"/>
      <c r="BD39" s="38"/>
      <c r="BE39" s="38"/>
      <c r="BG39" s="38"/>
      <c r="BH39" s="38"/>
      <c r="BI39" s="38"/>
      <c r="BJ39" s="38"/>
    </row>
    <row r="40" spans="2:62" ht="13.5" customHeight="1" x14ac:dyDescent="0.2">
      <c r="B40" s="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S40" s="38"/>
      <c r="T40" s="38"/>
      <c r="U40" s="38"/>
      <c r="V40" s="38"/>
      <c r="X40" s="38"/>
      <c r="Y40" s="38"/>
      <c r="Z40" s="38"/>
      <c r="AA40" s="38"/>
      <c r="AC40" s="38"/>
      <c r="AD40" s="38"/>
      <c r="AE40" s="38"/>
      <c r="AF40" s="38"/>
      <c r="AH40" s="38"/>
      <c r="AI40" s="38"/>
      <c r="AJ40" s="38"/>
      <c r="AK40" s="38"/>
      <c r="AM40" s="38"/>
      <c r="AN40" s="38"/>
      <c r="AO40" s="38"/>
      <c r="AP40" s="38"/>
      <c r="AR40" s="38"/>
      <c r="AS40" s="38"/>
      <c r="AT40" s="38"/>
      <c r="AU40" s="38"/>
      <c r="AW40" s="38"/>
      <c r="AX40" s="38"/>
      <c r="AY40" s="38"/>
      <c r="AZ40" s="38"/>
      <c r="BB40" s="38"/>
      <c r="BC40" s="38"/>
      <c r="BD40" s="38"/>
      <c r="BE40" s="38"/>
      <c r="BG40" s="38"/>
      <c r="BH40" s="38"/>
      <c r="BI40" s="38"/>
      <c r="BJ40" s="38"/>
    </row>
    <row r="41" spans="2:62" ht="13.5" customHeight="1" x14ac:dyDescent="0.2">
      <c r="B41" s="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S41" s="38"/>
      <c r="T41" s="38"/>
      <c r="U41" s="38"/>
      <c r="V41" s="38"/>
      <c r="X41" s="38"/>
      <c r="Y41" s="38"/>
      <c r="Z41" s="38"/>
      <c r="AA41" s="38"/>
      <c r="AC41" s="38"/>
      <c r="AD41" s="38"/>
      <c r="AE41" s="38"/>
      <c r="AF41" s="38"/>
      <c r="AH41" s="38"/>
      <c r="AI41" s="38"/>
      <c r="AJ41" s="38"/>
      <c r="AK41" s="38"/>
      <c r="AM41" s="38"/>
      <c r="AN41" s="38"/>
      <c r="AO41" s="38"/>
      <c r="AP41" s="38"/>
      <c r="AR41" s="38"/>
      <c r="AS41" s="38"/>
      <c r="AT41" s="38"/>
      <c r="AU41" s="38"/>
      <c r="AW41" s="38"/>
      <c r="AX41" s="38"/>
      <c r="AY41" s="38"/>
      <c r="AZ41" s="38"/>
      <c r="BB41" s="38"/>
      <c r="BC41" s="38"/>
      <c r="BD41" s="38"/>
      <c r="BE41" s="38"/>
      <c r="BG41" s="38"/>
      <c r="BH41" s="38"/>
      <c r="BI41" s="38"/>
      <c r="BJ41" s="38"/>
    </row>
    <row r="42" spans="2:62" ht="13.5" customHeight="1" x14ac:dyDescent="0.2">
      <c r="B42" s="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S42" s="38"/>
      <c r="T42" s="38"/>
      <c r="U42" s="38"/>
      <c r="V42" s="38"/>
      <c r="X42" s="38"/>
      <c r="Y42" s="38"/>
      <c r="Z42" s="38"/>
      <c r="AA42" s="38"/>
      <c r="AC42" s="38"/>
      <c r="AD42" s="38"/>
      <c r="AE42" s="38"/>
      <c r="AF42" s="38"/>
      <c r="AH42" s="38"/>
      <c r="AI42" s="38"/>
      <c r="AJ42" s="38"/>
      <c r="AK42" s="38"/>
      <c r="AM42" s="38"/>
      <c r="AN42" s="38"/>
      <c r="AO42" s="38"/>
      <c r="AP42" s="38"/>
      <c r="AR42" s="38"/>
      <c r="AS42" s="38"/>
      <c r="AT42" s="38"/>
      <c r="AU42" s="38"/>
      <c r="AW42" s="38"/>
      <c r="AX42" s="38"/>
      <c r="AY42" s="38"/>
      <c r="AZ42" s="38"/>
      <c r="BB42" s="38"/>
      <c r="BC42" s="38"/>
      <c r="BD42" s="38"/>
      <c r="BE42" s="38"/>
      <c r="BG42" s="38"/>
      <c r="BH42" s="38"/>
      <c r="BI42" s="38"/>
      <c r="BJ42" s="38"/>
    </row>
    <row r="43" spans="2:62" ht="13.5" customHeight="1" x14ac:dyDescent="0.2">
      <c r="B43" s="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S43" s="38"/>
      <c r="T43" s="38"/>
      <c r="U43" s="38"/>
      <c r="V43" s="38"/>
      <c r="X43" s="38"/>
      <c r="Y43" s="38"/>
      <c r="Z43" s="38"/>
      <c r="AA43" s="38"/>
      <c r="AC43" s="38"/>
      <c r="AD43" s="38"/>
      <c r="AE43" s="38"/>
      <c r="AF43" s="38"/>
      <c r="AH43" s="38"/>
      <c r="AI43" s="38"/>
      <c r="AJ43" s="38"/>
      <c r="AK43" s="38"/>
      <c r="AM43" s="38"/>
      <c r="AN43" s="38"/>
      <c r="AO43" s="38"/>
      <c r="AP43" s="38"/>
      <c r="AR43" s="38"/>
      <c r="AS43" s="38"/>
      <c r="AT43" s="38"/>
      <c r="AU43" s="38"/>
      <c r="AW43" s="38"/>
      <c r="AX43" s="38"/>
      <c r="AY43" s="38"/>
      <c r="AZ43" s="38"/>
      <c r="BB43" s="38"/>
      <c r="BC43" s="38"/>
      <c r="BD43" s="38"/>
      <c r="BE43" s="38"/>
      <c r="BG43" s="38"/>
      <c r="BH43" s="38"/>
      <c r="BI43" s="38"/>
      <c r="BJ43" s="38"/>
    </row>
    <row r="44" spans="2:62" ht="13.5" customHeight="1" x14ac:dyDescent="0.2">
      <c r="B44" s="89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S44" s="38"/>
      <c r="T44" s="38"/>
      <c r="U44" s="38"/>
      <c r="V44" s="38"/>
      <c r="X44" s="38"/>
      <c r="Y44" s="38"/>
      <c r="Z44" s="38"/>
      <c r="AA44" s="38"/>
      <c r="AC44" s="38"/>
      <c r="AD44" s="38"/>
      <c r="AE44" s="38"/>
      <c r="AF44" s="38"/>
      <c r="AH44" s="38"/>
      <c r="AI44" s="38"/>
      <c r="AJ44" s="38"/>
      <c r="AK44" s="38"/>
      <c r="AM44" s="38"/>
      <c r="AN44" s="38"/>
      <c r="AO44" s="38"/>
      <c r="AP44" s="38"/>
      <c r="AR44" s="38"/>
      <c r="AS44" s="38"/>
      <c r="AT44" s="38"/>
      <c r="AU44" s="38"/>
      <c r="AW44" s="38"/>
      <c r="AX44" s="38"/>
      <c r="AY44" s="38"/>
      <c r="AZ44" s="38"/>
      <c r="BB44" s="38"/>
      <c r="BC44" s="38"/>
      <c r="BD44" s="38"/>
      <c r="BE44" s="38"/>
      <c r="BG44" s="38"/>
      <c r="BH44" s="38"/>
      <c r="BI44" s="38"/>
      <c r="BJ44" s="38"/>
    </row>
    <row r="45" spans="2:62" ht="13.5" customHeight="1" x14ac:dyDescent="0.2">
      <c r="B45" s="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S45" s="38"/>
      <c r="T45" s="38"/>
      <c r="U45" s="38"/>
      <c r="V45" s="38"/>
      <c r="X45" s="38"/>
      <c r="Y45" s="38"/>
      <c r="Z45" s="38"/>
      <c r="AA45" s="38"/>
      <c r="AC45" s="38"/>
      <c r="AD45" s="38"/>
      <c r="AE45" s="38"/>
      <c r="AF45" s="38"/>
      <c r="AH45" s="38"/>
      <c r="AI45" s="38"/>
      <c r="AJ45" s="38"/>
      <c r="AK45" s="38"/>
      <c r="AM45" s="38"/>
      <c r="AN45" s="38"/>
      <c r="AO45" s="38"/>
      <c r="AP45" s="38"/>
      <c r="AR45" s="38"/>
      <c r="AS45" s="38"/>
      <c r="AT45" s="38"/>
      <c r="AU45" s="38"/>
      <c r="AW45" s="38"/>
      <c r="AX45" s="38"/>
      <c r="AY45" s="38"/>
      <c r="AZ45" s="38"/>
      <c r="BB45" s="38"/>
      <c r="BC45" s="38"/>
      <c r="BD45" s="38"/>
      <c r="BE45" s="38"/>
      <c r="BG45" s="38"/>
      <c r="BH45" s="38"/>
      <c r="BI45" s="38"/>
      <c r="BJ45" s="38"/>
    </row>
    <row r="46" spans="2:62" ht="13.5" customHeight="1" x14ac:dyDescent="0.2">
      <c r="B46" s="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S46" s="38"/>
      <c r="T46" s="38"/>
      <c r="U46" s="38"/>
      <c r="V46" s="38"/>
      <c r="X46" s="38"/>
      <c r="Y46" s="38"/>
      <c r="Z46" s="38"/>
      <c r="AA46" s="38"/>
      <c r="AC46" s="38"/>
      <c r="AD46" s="38"/>
      <c r="AE46" s="38"/>
      <c r="AF46" s="38"/>
      <c r="AH46" s="38"/>
      <c r="AI46" s="38"/>
      <c r="AJ46" s="38"/>
      <c r="AK46" s="38"/>
      <c r="AM46" s="38"/>
      <c r="AN46" s="38"/>
      <c r="AO46" s="38"/>
      <c r="AP46" s="38"/>
      <c r="AR46" s="38"/>
      <c r="AS46" s="38"/>
      <c r="AT46" s="38"/>
      <c r="AU46" s="38"/>
      <c r="AW46" s="38"/>
      <c r="AX46" s="38"/>
      <c r="AY46" s="38"/>
      <c r="AZ46" s="38"/>
      <c r="BB46" s="38"/>
      <c r="BC46" s="38"/>
      <c r="BD46" s="38"/>
      <c r="BE46" s="38"/>
      <c r="BG46" s="38"/>
      <c r="BH46" s="38"/>
      <c r="BI46" s="38"/>
      <c r="BJ46" s="38"/>
    </row>
    <row r="47" spans="2:62" ht="13.5" customHeight="1" x14ac:dyDescent="0.2">
      <c r="B47" s="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S47" s="38"/>
      <c r="T47" s="38"/>
      <c r="U47" s="38"/>
      <c r="V47" s="38"/>
      <c r="X47" s="38"/>
      <c r="Y47" s="38"/>
      <c r="Z47" s="38"/>
      <c r="AA47" s="38"/>
      <c r="AC47" s="38"/>
      <c r="AD47" s="38"/>
      <c r="AE47" s="38"/>
      <c r="AF47" s="38"/>
      <c r="AH47" s="38"/>
      <c r="AI47" s="38"/>
      <c r="AJ47" s="38"/>
      <c r="AK47" s="38"/>
      <c r="AM47" s="38"/>
      <c r="AN47" s="38"/>
      <c r="AO47" s="38"/>
      <c r="AP47" s="38"/>
      <c r="AR47" s="38"/>
      <c r="AS47" s="38"/>
      <c r="AT47" s="38"/>
      <c r="AU47" s="38"/>
      <c r="AW47" s="38"/>
      <c r="AX47" s="38"/>
      <c r="AY47" s="38"/>
      <c r="AZ47" s="38"/>
      <c r="BB47" s="38"/>
      <c r="BC47" s="38"/>
      <c r="BD47" s="38"/>
      <c r="BE47" s="38"/>
      <c r="BG47" s="38"/>
      <c r="BH47" s="38"/>
      <c r="BI47" s="38"/>
      <c r="BJ47" s="38"/>
    </row>
    <row r="48" spans="2:62" ht="13.5" customHeight="1" x14ac:dyDescent="0.2">
      <c r="B48" s="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S48" s="38"/>
      <c r="T48" s="38"/>
      <c r="U48" s="38"/>
      <c r="V48" s="38"/>
      <c r="X48" s="38"/>
      <c r="Y48" s="38"/>
      <c r="Z48" s="38"/>
      <c r="AA48" s="38"/>
      <c r="AC48" s="38"/>
      <c r="AD48" s="38"/>
      <c r="AE48" s="38"/>
      <c r="AF48" s="38"/>
      <c r="AH48" s="38"/>
      <c r="AI48" s="38"/>
      <c r="AJ48" s="38"/>
      <c r="AK48" s="38"/>
      <c r="AM48" s="38"/>
      <c r="AN48" s="38"/>
      <c r="AO48" s="38"/>
      <c r="AP48" s="38"/>
      <c r="AR48" s="38"/>
      <c r="AS48" s="38"/>
      <c r="AT48" s="38"/>
      <c r="AU48" s="38"/>
      <c r="AW48" s="38"/>
      <c r="AX48" s="38"/>
      <c r="AY48" s="38"/>
      <c r="AZ48" s="38"/>
      <c r="BB48" s="38"/>
      <c r="BC48" s="38"/>
      <c r="BD48" s="38"/>
      <c r="BE48" s="38"/>
      <c r="BG48" s="38"/>
      <c r="BH48" s="38"/>
      <c r="BI48" s="38"/>
      <c r="BJ48" s="38"/>
    </row>
    <row r="49" spans="2:62" ht="13.5" customHeight="1" x14ac:dyDescent="0.2">
      <c r="B49" s="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S49" s="38"/>
      <c r="T49" s="38"/>
      <c r="U49" s="38"/>
      <c r="V49" s="38"/>
      <c r="X49" s="38"/>
      <c r="Y49" s="38"/>
      <c r="Z49" s="38"/>
      <c r="AA49" s="38"/>
      <c r="AC49" s="38"/>
      <c r="AD49" s="38"/>
      <c r="AE49" s="38"/>
      <c r="AF49" s="38"/>
      <c r="AH49" s="38"/>
      <c r="AI49" s="38"/>
      <c r="AJ49" s="38"/>
      <c r="AK49" s="38"/>
      <c r="AM49" s="38"/>
      <c r="AN49" s="38"/>
      <c r="AO49" s="38"/>
      <c r="AP49" s="38"/>
      <c r="AR49" s="38"/>
      <c r="AS49" s="38"/>
      <c r="AT49" s="38"/>
      <c r="AU49" s="38"/>
      <c r="AW49" s="38"/>
      <c r="AX49" s="38"/>
      <c r="AY49" s="38"/>
      <c r="AZ49" s="38"/>
      <c r="BB49" s="38"/>
      <c r="BC49" s="38"/>
      <c r="BD49" s="38"/>
      <c r="BE49" s="38"/>
      <c r="BG49" s="38"/>
      <c r="BH49" s="38"/>
      <c r="BI49" s="38"/>
      <c r="BJ49" s="38"/>
    </row>
    <row r="50" spans="2:62" ht="13.5" customHeight="1" x14ac:dyDescent="0.2">
      <c r="B50" s="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S50" s="38"/>
      <c r="T50" s="38"/>
      <c r="U50" s="38"/>
      <c r="V50" s="38"/>
      <c r="X50" s="38"/>
      <c r="Y50" s="38"/>
      <c r="Z50" s="38"/>
      <c r="AA50" s="38"/>
      <c r="AC50" s="38"/>
      <c r="AD50" s="38"/>
      <c r="AE50" s="38"/>
      <c r="AF50" s="38"/>
      <c r="AH50" s="38"/>
      <c r="AI50" s="38"/>
      <c r="AJ50" s="38"/>
      <c r="AK50" s="38"/>
      <c r="AM50" s="38"/>
      <c r="AN50" s="38"/>
      <c r="AO50" s="38"/>
      <c r="AP50" s="38"/>
      <c r="AR50" s="38"/>
      <c r="AS50" s="38"/>
      <c r="AT50" s="38"/>
      <c r="AU50" s="38"/>
      <c r="AW50" s="38"/>
      <c r="AX50" s="38"/>
      <c r="AY50" s="38"/>
      <c r="AZ50" s="38"/>
      <c r="BB50" s="38"/>
      <c r="BC50" s="38"/>
      <c r="BD50" s="38"/>
      <c r="BE50" s="38"/>
      <c r="BG50" s="38"/>
      <c r="BH50" s="38"/>
      <c r="BI50" s="38"/>
      <c r="BJ50" s="38"/>
    </row>
    <row r="51" spans="2:62" ht="13.5" customHeight="1" x14ac:dyDescent="0.2">
      <c r="B51" s="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S51" s="417"/>
      <c r="T51" s="417"/>
      <c r="U51" s="38"/>
      <c r="V51" s="38"/>
      <c r="X51" s="417"/>
      <c r="Y51" s="417"/>
      <c r="Z51" s="38"/>
      <c r="AA51" s="38"/>
      <c r="AC51" s="417"/>
      <c r="AD51" s="417"/>
      <c r="AE51" s="38"/>
      <c r="AF51" s="38"/>
      <c r="AH51" s="417"/>
      <c r="AI51" s="417"/>
      <c r="AJ51" s="38"/>
      <c r="AK51" s="38"/>
      <c r="AM51" s="417"/>
      <c r="AN51" s="417"/>
      <c r="AO51" s="38"/>
      <c r="AP51" s="38"/>
      <c r="AR51" s="417"/>
      <c r="AS51" s="417"/>
      <c r="AT51" s="38"/>
      <c r="AU51" s="38"/>
      <c r="AW51" s="69"/>
      <c r="AX51" s="69"/>
      <c r="AY51" s="38"/>
      <c r="AZ51" s="38"/>
      <c r="BB51" s="69"/>
      <c r="BC51" s="69"/>
      <c r="BD51" s="38"/>
      <c r="BE51" s="38"/>
      <c r="BG51" s="69"/>
      <c r="BH51" s="69"/>
      <c r="BI51" s="38"/>
      <c r="BJ51" s="38"/>
    </row>
    <row r="52" spans="2:62" ht="13.5" customHeight="1" x14ac:dyDescent="0.2">
      <c r="B52" s="89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S52" s="38"/>
      <c r="T52" s="38"/>
      <c r="U52" s="38"/>
      <c r="V52" s="38"/>
    </row>
    <row r="53" spans="2:62" ht="13.5" customHeight="1" x14ac:dyDescent="0.2">
      <c r="B53" s="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S53" s="38"/>
      <c r="T53" s="38"/>
      <c r="U53" s="38"/>
      <c r="V53" s="38"/>
    </row>
    <row r="54" spans="2:62" ht="13.5" customHeight="1" x14ac:dyDescent="0.2">
      <c r="B54" s="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S54" s="38"/>
      <c r="T54" s="38"/>
      <c r="U54" s="38"/>
      <c r="V54" s="38"/>
    </row>
    <row r="55" spans="2:62" ht="13.5" customHeight="1" x14ac:dyDescent="0.2">
      <c r="B55" s="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S55" s="38"/>
      <c r="T55" s="38"/>
      <c r="U55" s="38"/>
      <c r="V55" s="38"/>
    </row>
    <row r="56" spans="2:62" ht="13.5" customHeight="1" x14ac:dyDescent="0.2">
      <c r="B56" s="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S56" s="38"/>
      <c r="T56" s="38"/>
      <c r="U56" s="38"/>
      <c r="V56" s="38"/>
    </row>
    <row r="57" spans="2:62" ht="13.5" customHeight="1" x14ac:dyDescent="0.2">
      <c r="B57" s="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S57" s="38"/>
      <c r="T57" s="64"/>
      <c r="U57" s="38"/>
      <c r="V57" s="38"/>
    </row>
    <row r="58" spans="2:62" ht="13.5" customHeight="1" x14ac:dyDescent="0.2">
      <c r="B58" s="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S58" s="38"/>
      <c r="T58" s="38"/>
      <c r="U58" s="38"/>
      <c r="V58" s="38"/>
    </row>
    <row r="59" spans="2:62" ht="13.5" customHeight="1" x14ac:dyDescent="0.2">
      <c r="B59" s="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</row>
    <row r="60" spans="2:62" ht="13.5" customHeight="1" x14ac:dyDescent="0.2">
      <c r="B60" s="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</row>
    <row r="61" spans="2:62" ht="13.5" customHeight="1" x14ac:dyDescent="0.2">
      <c r="B61" s="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</row>
    <row r="62" spans="2:62" ht="13.5" customHeight="1" x14ac:dyDescent="0.2"/>
    <row r="63" spans="2:62" ht="13.5" customHeight="1" x14ac:dyDescent="0.2"/>
    <row r="64" spans="2:62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</sheetData>
  <mergeCells count="9">
    <mergeCell ref="D4:K6"/>
    <mergeCell ref="B9:M12"/>
    <mergeCell ref="C28:L30"/>
    <mergeCell ref="AR51:AS51"/>
    <mergeCell ref="AC51:AD51"/>
    <mergeCell ref="AH51:AI51"/>
    <mergeCell ref="S51:T51"/>
    <mergeCell ref="X51:Y51"/>
    <mergeCell ref="AM51:AN51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110" firstPageNumber="3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B6E41-079B-4EE6-BA40-803359CE649A}">
  <sheetPr codeName="Sheet88">
    <tabColor rgb="FFFF0000"/>
    <pageSetUpPr fitToPage="1"/>
  </sheetPr>
  <dimension ref="B1:L35"/>
  <sheetViews>
    <sheetView zoomScale="80" zoomScaleNormal="80" workbookViewId="0">
      <selection activeCell="Q7" sqref="Q7"/>
    </sheetView>
  </sheetViews>
  <sheetFormatPr defaultRowHeight="13.2" x14ac:dyDescent="0.2"/>
  <cols>
    <col min="1" max="1" width="0.88671875" customWidth="1"/>
    <col min="2" max="2" width="17.6640625" customWidth="1"/>
    <col min="3" max="3" width="28.33203125" customWidth="1"/>
    <col min="4" max="4" width="5.44140625" customWidth="1"/>
    <col min="5" max="5" width="28.33203125" customWidth="1"/>
    <col min="6" max="6" width="5.44140625" customWidth="1"/>
    <col min="7" max="7" width="28.33203125" customWidth="1"/>
    <col min="8" max="8" width="5.44140625" customWidth="1"/>
    <col min="9" max="9" width="28.33203125" customWidth="1"/>
    <col min="10" max="10" width="5.44140625" customWidth="1"/>
    <col min="11" max="11" width="28.33203125" customWidth="1"/>
    <col min="12" max="12" width="5.44140625" customWidth="1"/>
    <col min="13" max="13" width="0.88671875" customWidth="1"/>
  </cols>
  <sheetData>
    <row r="1" spans="2:12" ht="5.25" customHeight="1" x14ac:dyDescent="0.2"/>
    <row r="2" spans="2:12" ht="16.8" thickBot="1" x14ac:dyDescent="0.25">
      <c r="B2" s="95" t="s">
        <v>426</v>
      </c>
      <c r="C2" s="11"/>
      <c r="D2" s="11"/>
      <c r="E2" s="11"/>
      <c r="F2" s="11"/>
      <c r="G2" s="11"/>
      <c r="H2" s="11"/>
      <c r="I2" s="11"/>
      <c r="J2" s="11"/>
      <c r="K2" s="434" t="s">
        <v>985</v>
      </c>
      <c r="L2" s="447"/>
    </row>
    <row r="3" spans="2:12" ht="18" customHeight="1" x14ac:dyDescent="0.2">
      <c r="B3" s="176" t="s">
        <v>986</v>
      </c>
      <c r="C3" s="430" t="s">
        <v>427</v>
      </c>
      <c r="D3" s="431"/>
      <c r="E3" s="431" t="s">
        <v>428</v>
      </c>
      <c r="F3" s="431"/>
      <c r="G3" s="431" t="s">
        <v>429</v>
      </c>
      <c r="H3" s="431"/>
      <c r="I3" s="431" t="s">
        <v>430</v>
      </c>
      <c r="J3" s="431"/>
      <c r="K3" s="449" t="s">
        <v>431</v>
      </c>
      <c r="L3" s="450"/>
    </row>
    <row r="4" spans="2:12" ht="18" customHeight="1" thickBot="1" x14ac:dyDescent="0.25">
      <c r="B4" s="135" t="s">
        <v>987</v>
      </c>
      <c r="C4" s="453"/>
      <c r="D4" s="448"/>
      <c r="E4" s="448"/>
      <c r="F4" s="448"/>
      <c r="G4" s="448"/>
      <c r="H4" s="448"/>
      <c r="I4" s="448"/>
      <c r="J4" s="448"/>
      <c r="K4" s="451"/>
      <c r="L4" s="452"/>
    </row>
    <row r="5" spans="2:12" ht="22.5" customHeight="1" thickBot="1" x14ac:dyDescent="0.25">
      <c r="B5" s="177" t="s">
        <v>432</v>
      </c>
      <c r="C5" s="181" t="str">
        <f>'表６（その１－１）'!$U$27</f>
        <v>内分泌、栄養及び代謝疾患</v>
      </c>
      <c r="D5" s="174">
        <f>'表６（その１－１）'!$V$27</f>
        <v>15.031127813580731</v>
      </c>
      <c r="E5" s="173" t="str">
        <f>'表６（その１－１）'!$U$28</f>
        <v>循環器系の疾患</v>
      </c>
      <c r="F5" s="174">
        <f>'表６（その１－１）'!$V$28</f>
        <v>13.882498491166654</v>
      </c>
      <c r="G5" s="173" t="str">
        <f>'表６（その１－１）'!$U$29</f>
        <v>筋骨格系及び結合組織の疾患</v>
      </c>
      <c r="H5" s="174">
        <f>'表６（その１－１）'!$V$29</f>
        <v>11.415812573474367</v>
      </c>
      <c r="I5" s="173" t="str">
        <f>'表６（その１－１）'!$U$30</f>
        <v>呼吸器系の疾患</v>
      </c>
      <c r="J5" s="174">
        <f>'表６（その１－１）'!$V$30</f>
        <v>9.2251644662561905</v>
      </c>
      <c r="K5" s="173" t="str">
        <f>'表６（その１－１）'!$U$31</f>
        <v>眼及び付属器の疾患</v>
      </c>
      <c r="L5" s="175">
        <f>'表６（その１－１）'!$V$31</f>
        <v>9.0832451754968204</v>
      </c>
    </row>
    <row r="6" spans="2:12" ht="22.5" customHeight="1" x14ac:dyDescent="0.2">
      <c r="B6" s="178" t="s">
        <v>433</v>
      </c>
      <c r="C6" s="5" t="str">
        <f>'表６（その１－１）'!$Z$27</f>
        <v>内分泌、栄養及び代謝疾患</v>
      </c>
      <c r="D6" s="155">
        <f>'表６（その１－１）'!$AA$27</f>
        <v>14.629820182943815</v>
      </c>
      <c r="E6" s="172" t="str">
        <f>'表６（その１－１）'!$Z$28</f>
        <v>循環器系の疾患</v>
      </c>
      <c r="F6" s="155">
        <f>'表６（その１－１）'!$AA$28</f>
        <v>13.362630115803777</v>
      </c>
      <c r="G6" s="172" t="str">
        <f>'表６（その１－１）'!$Z$29</f>
        <v>筋骨格系及び結合組織の疾患</v>
      </c>
      <c r="H6" s="155">
        <f>'表６（その１－１）'!$AA$29</f>
        <v>11.968095690189369</v>
      </c>
      <c r="I6" s="172" t="str">
        <f>'表６（その１－１）'!$Z$30</f>
        <v>眼及び付属器の疾患</v>
      </c>
      <c r="J6" s="155">
        <f>'表６（その１－１）'!$AA$30</f>
        <v>9.1773213341595561</v>
      </c>
      <c r="K6" s="172" t="str">
        <f>'表６（その１－１）'!$Z$31</f>
        <v>呼吸器系の疾患</v>
      </c>
      <c r="L6" s="156">
        <f>'表６（その１－１）'!$AA$31</f>
        <v>9.1420742349389705</v>
      </c>
    </row>
    <row r="7" spans="2:12" ht="22.5" customHeight="1" x14ac:dyDescent="0.2">
      <c r="B7" s="179" t="s">
        <v>411</v>
      </c>
      <c r="C7" s="6" t="str">
        <f>'表６（その１－１）'!$AE$27</f>
        <v>内分泌、栄養及び代謝疾患</v>
      </c>
      <c r="D7" s="127">
        <f>'表６（その１－１）'!$AF$27</f>
        <v>13.953456980103129</v>
      </c>
      <c r="E7" s="7" t="str">
        <f>'表６（その１－１）'!$AE$28</f>
        <v>循環器系の疾患</v>
      </c>
      <c r="F7" s="127">
        <f>'表６（その１－１）'!$AF$28</f>
        <v>12.971774520126347</v>
      </c>
      <c r="G7" s="7" t="str">
        <f>'表６（その１－１）'!$AE$29</f>
        <v>筋骨格系及び結合組織の疾患</v>
      </c>
      <c r="H7" s="127">
        <f>'表６（その１－１）'!$AF$29</f>
        <v>11.002335250128237</v>
      </c>
      <c r="I7" s="7" t="str">
        <f>'表６（その１－１）'!$AE$30</f>
        <v>呼吸器系の疾患</v>
      </c>
      <c r="J7" s="127">
        <f>'表６（その１－１）'!$AF$30</f>
        <v>10.105693690775087</v>
      </c>
      <c r="K7" s="7" t="str">
        <f>'表６（その１－１）'!$AE$31</f>
        <v>眼及び付属器の疾患</v>
      </c>
      <c r="L7" s="152">
        <f>'表６（その１－１）'!$AF$31</f>
        <v>9.0325585162387618</v>
      </c>
    </row>
    <row r="8" spans="2:12" ht="22.5" customHeight="1" x14ac:dyDescent="0.2">
      <c r="B8" s="179" t="s">
        <v>434</v>
      </c>
      <c r="C8" s="6" t="str">
        <f>'表６（その１－１）'!$AJ$27</f>
        <v>内分泌、栄養及び代謝疾患</v>
      </c>
      <c r="D8" s="127">
        <f>'表６（その１－１）'!$AK$27</f>
        <v>15.758970145165708</v>
      </c>
      <c r="E8" s="7" t="str">
        <f>'表６（その１－１）'!$AJ$28</f>
        <v>循環器系の疾患</v>
      </c>
      <c r="F8" s="127">
        <f>'表６（その１－１）'!$AK$28</f>
        <v>13.857025472473294</v>
      </c>
      <c r="G8" s="7" t="str">
        <f>'表６（その１－１）'!$AJ$29</f>
        <v>筋骨格系及び結合組織の疾患</v>
      </c>
      <c r="H8" s="127">
        <f>'表６（その１－１）'!$AK$29</f>
        <v>11.749109832922487</v>
      </c>
      <c r="I8" s="7" t="str">
        <f>'表６（その１－１）'!$AJ$30</f>
        <v>眼及び付属器の疾患</v>
      </c>
      <c r="J8" s="127">
        <f>'表６（その１－１）'!$AK$30</f>
        <v>9.5677896466721446</v>
      </c>
      <c r="K8" s="7" t="str">
        <f>'表６（その１－１）'!$AJ$31</f>
        <v>呼吸器系の疾患</v>
      </c>
      <c r="L8" s="152">
        <f>'表６（その１－１）'!$AK$31</f>
        <v>8.804163242947137</v>
      </c>
    </row>
    <row r="9" spans="2:12" ht="22.5" customHeight="1" x14ac:dyDescent="0.2">
      <c r="B9" s="179" t="s">
        <v>435</v>
      </c>
      <c r="C9" s="6" t="str">
        <f>'表６（その１－１）'!$AO$27</f>
        <v>内分泌、栄養及び代謝疾患</v>
      </c>
      <c r="D9" s="127">
        <f>'表６（その１－１）'!$AP$27</f>
        <v>18.402158304686481</v>
      </c>
      <c r="E9" s="7" t="str">
        <f>'表６（その１－１）'!$AO$28</f>
        <v>循環器系の疾患</v>
      </c>
      <c r="F9" s="127">
        <f>'表６（その１－１）'!$AP$28</f>
        <v>16.261259301161829</v>
      </c>
      <c r="G9" s="7" t="str">
        <f>'表６（その１－１）'!$AO$29</f>
        <v>筋骨格系及び結合組織の疾患</v>
      </c>
      <c r="H9" s="127">
        <f>'表６（その１－１）'!$AP$29</f>
        <v>11.061311518210696</v>
      </c>
      <c r="I9" s="7" t="str">
        <f>'表６（その１－１）'!$AO$30</f>
        <v>眼及び付属器の疾患</v>
      </c>
      <c r="J9" s="127">
        <f>'表６（その１－１）'!$AP$30</f>
        <v>8.5505417518819886</v>
      </c>
      <c r="K9" s="7" t="str">
        <f>'表６（その１－１）'!$AO$31</f>
        <v>呼吸器系の疾患</v>
      </c>
      <c r="L9" s="152">
        <f>'表６（その１－１）'!$AP$31</f>
        <v>7.9979113180453414</v>
      </c>
    </row>
    <row r="10" spans="2:12" ht="22.5" customHeight="1" x14ac:dyDescent="0.2">
      <c r="B10" s="179" t="s">
        <v>436</v>
      </c>
      <c r="C10" s="6" t="str">
        <f>'表６（その１－１）'!$AT$27</f>
        <v>内分泌、栄養及び代謝疾患</v>
      </c>
      <c r="D10" s="127">
        <f>'表６（その１－１）'!$AU$27</f>
        <v>17.368233733458439</v>
      </c>
      <c r="E10" s="7" t="str">
        <f>'表６（その１－１）'!$AT$28</f>
        <v>循環器系の疾患</v>
      </c>
      <c r="F10" s="127">
        <f>'表６（その１－１）'!$AU$28</f>
        <v>16.429934966188888</v>
      </c>
      <c r="G10" s="7" t="str">
        <f>'表６（その１－１）'!$AT$29</f>
        <v>筋骨格系及び結合組織の疾患</v>
      </c>
      <c r="H10" s="127">
        <f>'表６（その１－１）'!$AU$29</f>
        <v>10.716019024816385</v>
      </c>
      <c r="I10" s="7" t="str">
        <f>'表６（その１－１）'!$AT$30</f>
        <v>呼吸器系の疾患</v>
      </c>
      <c r="J10" s="127">
        <f>'表６（その１－１）'!$AU$30</f>
        <v>8.5029281392564791</v>
      </c>
      <c r="K10" s="7" t="str">
        <f>'表６（その１－１）'!$AT$31</f>
        <v>眼及び付属器の疾患</v>
      </c>
      <c r="L10" s="152">
        <f>'表６（その１－１）'!$AU$31</f>
        <v>7.9334778529135797</v>
      </c>
    </row>
    <row r="11" spans="2:12" ht="22.5" customHeight="1" x14ac:dyDescent="0.2">
      <c r="B11" s="179" t="s">
        <v>437</v>
      </c>
      <c r="C11" s="6" t="str">
        <f>'表６（その１－２）'!$U$27</f>
        <v>循環器系の疾患</v>
      </c>
      <c r="D11" s="127">
        <f>'表６（その１－２）'!$V$27</f>
        <v>16.673691816703801</v>
      </c>
      <c r="E11" s="7" t="str">
        <f>'表６（その１－２）'!$U$28</f>
        <v>内分泌、栄養及び代謝疾患</v>
      </c>
      <c r="F11" s="127">
        <f>'表６（その１－２）'!$V$28</f>
        <v>16.25820437165051</v>
      </c>
      <c r="G11" s="7" t="str">
        <f>'表６（その１－２）'!$U$29</f>
        <v>筋骨格系及び結合組織の疾患</v>
      </c>
      <c r="H11" s="127">
        <f>'表６（その１－２）'!$V$29</f>
        <v>10.905040043355212</v>
      </c>
      <c r="I11" s="7" t="str">
        <f>'表６（その１－２）'!$U$30</f>
        <v>眼及び付属器の疾患</v>
      </c>
      <c r="J11" s="127">
        <f>'表６（その１－２）'!$V$30</f>
        <v>10.658156199193112</v>
      </c>
      <c r="K11" s="7" t="str">
        <f>'表６（その１－２）'!$U$31</f>
        <v>呼吸器系の疾患</v>
      </c>
      <c r="L11" s="152">
        <f>'表６（その１－２）'!$V$31</f>
        <v>8.135123742999939</v>
      </c>
    </row>
    <row r="12" spans="2:12" ht="22.5" customHeight="1" x14ac:dyDescent="0.2">
      <c r="B12" s="179" t="s">
        <v>412</v>
      </c>
      <c r="C12" s="6" t="str">
        <f>'表６（その１－２）'!$Z$27</f>
        <v>内分泌、栄養及び代謝疾患</v>
      </c>
      <c r="D12" s="127">
        <f>'表６（その１－２）'!$AA$27</f>
        <v>17.568143100511072</v>
      </c>
      <c r="E12" s="7" t="str">
        <f>'表６（その１－２）'!$Z$28</f>
        <v>循環器系の疾患</v>
      </c>
      <c r="F12" s="127">
        <f>'表６（その１－２）'!$AA$28</f>
        <v>17.312606473594549</v>
      </c>
      <c r="G12" s="7" t="str">
        <f>'表６（その１－２）'!$Z$29</f>
        <v>筋骨格系及び結合組織の疾患</v>
      </c>
      <c r="H12" s="127">
        <f>'表６（その１－２）'!$AA$29</f>
        <v>11.600298126064736</v>
      </c>
      <c r="I12" s="7" t="str">
        <f>'表６（その１－２）'!$Z$30</f>
        <v>眼及び付属器の疾患</v>
      </c>
      <c r="J12" s="127">
        <f>'表６（その１－２）'!$AA$30</f>
        <v>8.2836456558773417</v>
      </c>
      <c r="K12" s="7" t="str">
        <f>'表６（その１－２）'!$Z$31</f>
        <v>呼吸器系の疾患</v>
      </c>
      <c r="L12" s="152">
        <f>'表６（その１－２）'!$AA$31</f>
        <v>8.0281090289608183</v>
      </c>
    </row>
    <row r="13" spans="2:12" ht="22.5" customHeight="1" x14ac:dyDescent="0.2">
      <c r="B13" s="179" t="s">
        <v>413</v>
      </c>
      <c r="C13" s="6" t="str">
        <f>'表６（その１－２）'!$AE$27</f>
        <v>内分泌、栄養及び代謝疾患</v>
      </c>
      <c r="D13" s="127">
        <f>'表６（その１－２）'!$AF$27</f>
        <v>17.21339779005525</v>
      </c>
      <c r="E13" s="7" t="str">
        <f>'表６（その１－２）'!$AE$28</f>
        <v>循環器系の疾患</v>
      </c>
      <c r="F13" s="127">
        <f>'表６（その１－２）'!$AF$28</f>
        <v>17.109806629834253</v>
      </c>
      <c r="G13" s="7" t="str">
        <f>'表６（その１－２）'!$AE$29</f>
        <v>筋骨格系及び結合組織の疾患</v>
      </c>
      <c r="H13" s="127">
        <f>'表６（その１－２）'!$AF$29</f>
        <v>13.415055248618785</v>
      </c>
      <c r="I13" s="7" t="str">
        <f>'表６（その１－２）'!$AE$30</f>
        <v>眼及び付属器の疾患</v>
      </c>
      <c r="J13" s="127">
        <f>'表６（その１－２）'!$AF$30</f>
        <v>8.5117403314917119</v>
      </c>
      <c r="K13" s="7" t="str">
        <f>'表６（その１－２）'!$AE$31</f>
        <v>呼吸器系の疾患</v>
      </c>
      <c r="L13" s="152">
        <f>'表６（その１－２）'!$AF$31</f>
        <v>7.9074585635359114</v>
      </c>
    </row>
    <row r="14" spans="2:12" ht="22.5" customHeight="1" x14ac:dyDescent="0.2">
      <c r="B14" s="179" t="s">
        <v>438</v>
      </c>
      <c r="C14" s="6" t="str">
        <f>'表６（その１－２）'!$AJ$27</f>
        <v>内分泌、栄養及び代謝疾患</v>
      </c>
      <c r="D14" s="127">
        <f>'表６（その１－２）'!$AK$27</f>
        <v>16.140648167761068</v>
      </c>
      <c r="E14" s="7" t="str">
        <f>'表６（その１－２）'!$AJ$28</f>
        <v>循環器系の疾患</v>
      </c>
      <c r="F14" s="127">
        <f>'表６（その１－２）'!$AK$28</f>
        <v>14.646143707783191</v>
      </c>
      <c r="G14" s="7" t="str">
        <f>'表６（その１－２）'!$AJ$29</f>
        <v>筋骨格系及び結合組織の疾患</v>
      </c>
      <c r="H14" s="127">
        <f>'表６（その１－２）'!$AK$29</f>
        <v>11.348819694509167</v>
      </c>
      <c r="I14" s="7" t="str">
        <f>'表６（その１－２）'!$AJ$30</f>
        <v>眼及び付属器の疾患</v>
      </c>
      <c r="J14" s="127">
        <f>'表６（その１－２）'!$AK$30</f>
        <v>9.051754571771518</v>
      </c>
      <c r="K14" s="7" t="str">
        <f>'表６（その１－２）'!$AJ$31</f>
        <v>呼吸器系の疾患</v>
      </c>
      <c r="L14" s="152">
        <f>'表６（その１－２）'!$AK$31</f>
        <v>7.7878980441996752</v>
      </c>
    </row>
    <row r="15" spans="2:12" ht="22.5" customHeight="1" x14ac:dyDescent="0.2">
      <c r="B15" s="179" t="s">
        <v>439</v>
      </c>
      <c r="C15" s="6" t="str">
        <f>'表６（その１－２）'!$AO$27</f>
        <v>内分泌、栄養及び代謝疾患</v>
      </c>
      <c r="D15" s="127">
        <f>'表６（その１－２）'!$AP$27</f>
        <v>15.964997569275644</v>
      </c>
      <c r="E15" s="7" t="str">
        <f>'表６（その１－２）'!$AO$28</f>
        <v>循環器系の疾患</v>
      </c>
      <c r="F15" s="127">
        <f>'表６（その１－２）'!$AP$28</f>
        <v>15.469129800680603</v>
      </c>
      <c r="G15" s="7" t="str">
        <f>'表６（その１－２）'!$AO$29</f>
        <v>筋骨格系及び結合組織の疾患</v>
      </c>
      <c r="H15" s="127">
        <f>'表６（その１－２）'!$AP$29</f>
        <v>12.211959163830821</v>
      </c>
      <c r="I15" s="7" t="str">
        <f>'表６（その１－２）'!$AO$30</f>
        <v>眼及び付属器の疾患</v>
      </c>
      <c r="J15" s="127">
        <f>'表６（その１－２）'!$AP$30</f>
        <v>8.1964025279533299</v>
      </c>
      <c r="K15" s="7" t="str">
        <f>'表６（その１－２）'!$AO$31</f>
        <v>呼吸器系の疾患</v>
      </c>
      <c r="L15" s="152">
        <f>'表６（その１－２）'!$AP$31</f>
        <v>7.9241614000972289</v>
      </c>
    </row>
    <row r="16" spans="2:12" ht="22.5" customHeight="1" thickBot="1" x14ac:dyDescent="0.25">
      <c r="B16" s="180" t="s">
        <v>440</v>
      </c>
      <c r="C16" s="8" t="str">
        <f>'表６（その１－２）'!$AT$27</f>
        <v>内分泌、栄養及び代謝疾患</v>
      </c>
      <c r="D16" s="153">
        <f>'表６（その１－２）'!$AU$27</f>
        <v>16.911308662394045</v>
      </c>
      <c r="E16" s="171" t="str">
        <f>'表６（その１－２）'!$AT$28</f>
        <v>循環器系の疾患</v>
      </c>
      <c r="F16" s="153">
        <f>'表６（その１－２）'!$AU$28</f>
        <v>16.570188133140377</v>
      </c>
      <c r="G16" s="171" t="str">
        <f>'表６（その１－２）'!$AT$29</f>
        <v>筋骨格系及び結合組織の疾患</v>
      </c>
      <c r="H16" s="153">
        <f>'表６（その１－２）'!$AU$29</f>
        <v>12.078767831300393</v>
      </c>
      <c r="I16" s="171" t="str">
        <f>'表６（その１－２）'!$AT$30</f>
        <v>眼及び付属器の疾患</v>
      </c>
      <c r="J16" s="153">
        <f>'表６（その１－２）'!$AU$30</f>
        <v>9.3239611329336363</v>
      </c>
      <c r="K16" s="171" t="str">
        <f>'表６（その１－２）'!$AT$31</f>
        <v>呼吸器系の疾患</v>
      </c>
      <c r="L16" s="154">
        <f>'表６（その１－２）'!$AU$31</f>
        <v>7.4322927434360144</v>
      </c>
    </row>
    <row r="20" spans="2:12" ht="16.8" thickBot="1" x14ac:dyDescent="0.25">
      <c r="B20" s="95" t="s">
        <v>441</v>
      </c>
      <c r="C20" s="11"/>
      <c r="D20" s="11"/>
      <c r="E20" s="11"/>
      <c r="F20" s="11"/>
      <c r="G20" s="11"/>
      <c r="H20" s="11"/>
      <c r="I20" s="11"/>
      <c r="J20" s="11"/>
      <c r="K20" s="434" t="s">
        <v>985</v>
      </c>
      <c r="L20" s="447"/>
    </row>
    <row r="21" spans="2:12" ht="18" customHeight="1" x14ac:dyDescent="0.2">
      <c r="B21" s="176" t="s">
        <v>986</v>
      </c>
      <c r="C21" s="430" t="s">
        <v>427</v>
      </c>
      <c r="D21" s="431"/>
      <c r="E21" s="431" t="s">
        <v>428</v>
      </c>
      <c r="F21" s="431"/>
      <c r="G21" s="431" t="s">
        <v>429</v>
      </c>
      <c r="H21" s="431"/>
      <c r="I21" s="431" t="s">
        <v>430</v>
      </c>
      <c r="J21" s="431"/>
      <c r="K21" s="431" t="s">
        <v>431</v>
      </c>
      <c r="L21" s="432"/>
    </row>
    <row r="22" spans="2:12" ht="18" customHeight="1" thickBot="1" x14ac:dyDescent="0.25">
      <c r="B22" s="135" t="s">
        <v>987</v>
      </c>
      <c r="C22" s="453"/>
      <c r="D22" s="448"/>
      <c r="E22" s="448"/>
      <c r="F22" s="448"/>
      <c r="G22" s="448"/>
      <c r="H22" s="448"/>
      <c r="I22" s="448"/>
      <c r="J22" s="448"/>
      <c r="K22" s="448"/>
      <c r="L22" s="454"/>
    </row>
    <row r="23" spans="2:12" ht="22.5" customHeight="1" thickBot="1" x14ac:dyDescent="0.25">
      <c r="B23" s="177" t="s">
        <v>432</v>
      </c>
      <c r="C23" s="181" t="str">
        <f>'表９（その１－１）'!$U$27</f>
        <v>新生物</v>
      </c>
      <c r="D23" s="174">
        <f>'表９（その１－１）'!$V$27</f>
        <v>16.930649633571885</v>
      </c>
      <c r="E23" s="173" t="str">
        <f>'表９（その１－１）'!$U$28</f>
        <v>循環器系の疾患</v>
      </c>
      <c r="F23" s="174">
        <f>'表９（その１－１）'!$V$28</f>
        <v>13.810823340563163</v>
      </c>
      <c r="G23" s="173" t="str">
        <f>'表９（その１－１）'!$U$29</f>
        <v>腎尿路生殖器系の疾患</v>
      </c>
      <c r="H23" s="174">
        <f>'表９（その１－１）'!$V$29</f>
        <v>9.5412056297117314</v>
      </c>
      <c r="I23" s="173" t="str">
        <f>'表９（その１－１）'!$U$30</f>
        <v>筋骨格系及び結合組織の疾患</v>
      </c>
      <c r="J23" s="174">
        <f>'表９（その１－１）'!$V$30</f>
        <v>9.5133356583444009</v>
      </c>
      <c r="K23" s="173" t="str">
        <f>'表９（その１－１）'!$U$31</f>
        <v>内分泌、栄養及び代謝疾患</v>
      </c>
      <c r="L23" s="175">
        <f>'表９（その１－１）'!$V$31</f>
        <v>8.6333057516951879</v>
      </c>
    </row>
    <row r="24" spans="2:12" ht="22.5" customHeight="1" x14ac:dyDescent="0.2">
      <c r="B24" s="178" t="s">
        <v>433</v>
      </c>
      <c r="C24" s="5" t="str">
        <f>'表９（その１－１）'!$Z$27</f>
        <v>新生物</v>
      </c>
      <c r="D24" s="155">
        <f>'表９（その１－１）'!$AA$27</f>
        <v>16.139915984073845</v>
      </c>
      <c r="E24" s="172" t="str">
        <f>'表９（その１－１）'!$Z$28</f>
        <v>循環器系の疾患</v>
      </c>
      <c r="F24" s="155">
        <f>'表９（その１－１）'!$AA$28</f>
        <v>13.933546308426244</v>
      </c>
      <c r="G24" s="172" t="str">
        <f>'表９（その１－１）'!$Z$29</f>
        <v>腎尿路生殖器系の疾患</v>
      </c>
      <c r="H24" s="155">
        <f>'表９（その１－１）'!$AA$29</f>
        <v>9.8903408286465488</v>
      </c>
      <c r="I24" s="172" t="str">
        <f>'表９（その１－１）'!$Z$30</f>
        <v>筋骨格系及び結合組織の疾患</v>
      </c>
      <c r="J24" s="155">
        <f>'表９（その１－１）'!$AA$30</f>
        <v>9.8876508986080118</v>
      </c>
      <c r="K24" s="172" t="str">
        <f>'表９（その１－１）'!$Z$31</f>
        <v>内分泌、栄養及び代謝疾患</v>
      </c>
      <c r="L24" s="156">
        <f>'表９（その１－１）'!$AA$31</f>
        <v>8.5860475785070598</v>
      </c>
    </row>
    <row r="25" spans="2:12" ht="22.5" customHeight="1" x14ac:dyDescent="0.2">
      <c r="B25" s="179" t="s">
        <v>411</v>
      </c>
      <c r="C25" s="6" t="str">
        <f>'表９（その１－１）'!$AE$27</f>
        <v>新生物</v>
      </c>
      <c r="D25" s="127">
        <f>'表９（その１－１）'!$AF$27</f>
        <v>17.113377633997136</v>
      </c>
      <c r="E25" s="7" t="str">
        <f>'表９（その１－１）'!$AE$28</f>
        <v>循環器系の疾患</v>
      </c>
      <c r="F25" s="127">
        <f>'表９（その１－１）'!$AF$28</f>
        <v>13.325142397757917</v>
      </c>
      <c r="G25" s="7" t="str">
        <f>'表９（その１－１）'!$AE$29</f>
        <v>筋骨格系及び結合組織の疾患</v>
      </c>
      <c r="H25" s="127">
        <f>'表９（その１－１）'!$AF$29</f>
        <v>9.4858835609394863</v>
      </c>
      <c r="I25" s="7" t="str">
        <f>'表９（その１－１）'!$AE$30</f>
        <v>腎尿路生殖器系の疾患</v>
      </c>
      <c r="J25" s="127">
        <f>'表９（その１－１）'!$AF$30</f>
        <v>9.3100917529805223</v>
      </c>
      <c r="K25" s="7" t="str">
        <f>'表９（その１－１）'!$AE$31</f>
        <v>内分泌、栄養及び代謝疾患</v>
      </c>
      <c r="L25" s="152">
        <f>'表９（その１－１）'!$AF$31</f>
        <v>8.0599434766767271</v>
      </c>
    </row>
    <row r="26" spans="2:12" ht="22.5" customHeight="1" x14ac:dyDescent="0.2">
      <c r="B26" s="179" t="s">
        <v>434</v>
      </c>
      <c r="C26" s="6" t="str">
        <f>'表９（その１－１）'!$AJ$27</f>
        <v>新生物</v>
      </c>
      <c r="D26" s="127">
        <f>'表９（その１－１）'!$AK$27</f>
        <v>17.346563986949018</v>
      </c>
      <c r="E26" s="7" t="str">
        <f>'表９（その１－１）'!$AJ$28</f>
        <v>循環器系の疾患</v>
      </c>
      <c r="F26" s="127">
        <f>'表９（その１－１）'!$AK$28</f>
        <v>14.166948140253997</v>
      </c>
      <c r="G26" s="7" t="str">
        <f>'表９（その１－１）'!$AJ$29</f>
        <v>腎尿路生殖器系の疾患</v>
      </c>
      <c r="H26" s="127">
        <f>'表９（その１－１）'!$AK$29</f>
        <v>9.5331777463365892</v>
      </c>
      <c r="I26" s="7" t="str">
        <f>'表９（その１－１）'!$AJ$30</f>
        <v>筋骨格系及び結合組織の疾患</v>
      </c>
      <c r="J26" s="127">
        <f>'表９（その１－１）'!$AK$30</f>
        <v>9.4454451996777067</v>
      </c>
      <c r="K26" s="7" t="str">
        <f>'表９（その１－１）'!$AJ$31</f>
        <v>内分泌、栄養及び代謝疾患</v>
      </c>
      <c r="L26" s="152">
        <f>'表９（その１－１）'!$AK$31</f>
        <v>8.7501135763484452</v>
      </c>
    </row>
    <row r="27" spans="2:12" ht="22.5" customHeight="1" x14ac:dyDescent="0.2">
      <c r="B27" s="179" t="s">
        <v>435</v>
      </c>
      <c r="C27" s="6" t="str">
        <f>'表９（その１－１）'!$AO$27</f>
        <v>循環器系の疾患</v>
      </c>
      <c r="D27" s="127">
        <f>'表９（その１－１）'!$AP$27</f>
        <v>16.772897501361015</v>
      </c>
      <c r="E27" s="7" t="str">
        <f>'表９（その１－１）'!$AO$28</f>
        <v>新生物</v>
      </c>
      <c r="F27" s="127">
        <f>'表９（その１－１）'!$AP$28</f>
        <v>16.317425301151914</v>
      </c>
      <c r="G27" s="7" t="str">
        <f>'表９（その１－１）'!$AO$29</f>
        <v>内分泌、栄養及び代謝疾患</v>
      </c>
      <c r="H27" s="127">
        <f>'表９（その１－１）'!$AP$29</f>
        <v>10.253549839877669</v>
      </c>
      <c r="I27" s="7" t="str">
        <f>'表９（その１－１）'!$AO$30</f>
        <v>腎尿路生殖器系の疾患</v>
      </c>
      <c r="J27" s="127">
        <f>'表９（その１－１）'!$AP$30</f>
        <v>9.3867311668888576</v>
      </c>
      <c r="K27" s="7" t="str">
        <f>'表９（その１－１）'!$AO$31</f>
        <v>筋骨格系及び結合組織の疾患</v>
      </c>
      <c r="L27" s="152">
        <f>'表９（その１－１）'!$AP$31</f>
        <v>7.9477878690063255</v>
      </c>
    </row>
    <row r="28" spans="2:12" ht="22.5" customHeight="1" x14ac:dyDescent="0.2">
      <c r="B28" s="179" t="s">
        <v>436</v>
      </c>
      <c r="C28" s="6" t="str">
        <f>'表９（その１－１）'!$AT$27</f>
        <v>新生物</v>
      </c>
      <c r="D28" s="127">
        <f>'表９（その１－１）'!$AU$27</f>
        <v>17.997954063227997</v>
      </c>
      <c r="E28" s="7" t="str">
        <f>'表９（その１－１）'!$AT$28</f>
        <v>循環器系の疾患</v>
      </c>
      <c r="F28" s="127">
        <f>'表９（その１－１）'!$AU$28</f>
        <v>14.719588258858915</v>
      </c>
      <c r="G28" s="7" t="str">
        <f>'表９（その１－１）'!$AT$29</f>
        <v>内分泌、栄養及び代謝疾患</v>
      </c>
      <c r="H28" s="127">
        <f>'表９（その１－１）'!$AU$29</f>
        <v>9.83805675583233</v>
      </c>
      <c r="I28" s="7" t="str">
        <f>'表９（その１－１）'!$AT$30</f>
        <v>筋骨格系及び結合組織の疾患</v>
      </c>
      <c r="J28" s="127">
        <f>'表９（その１－１）'!$AU$30</f>
        <v>8.924304433564151</v>
      </c>
      <c r="K28" s="7" t="str">
        <f>'表９（その１－１）'!$AT$31</f>
        <v>精神及び行動の障害</v>
      </c>
      <c r="L28" s="152">
        <f>'表９（その１－１）'!$AU$31</f>
        <v>8.8881774599310184</v>
      </c>
    </row>
    <row r="29" spans="2:12" ht="22.5" customHeight="1" x14ac:dyDescent="0.2">
      <c r="B29" s="179" t="s">
        <v>437</v>
      </c>
      <c r="C29" s="6" t="str">
        <f>'表９（その１－２）'!$U$27</f>
        <v>循環器系の疾患</v>
      </c>
      <c r="D29" s="127">
        <f>'表９（その１－２）'!$V$27</f>
        <v>14.406402055734002</v>
      </c>
      <c r="E29" s="7" t="str">
        <f>'表９（その１－２）'!$U$28</f>
        <v>新生物</v>
      </c>
      <c r="F29" s="127">
        <f>'表９（その１－２）'!$V$28</f>
        <v>14.016259433784423</v>
      </c>
      <c r="G29" s="7" t="str">
        <f>'表９（その１－２）'!$U$29</f>
        <v>精神及び行動の障害</v>
      </c>
      <c r="H29" s="127">
        <f>'表９（その１－２）'!$V$29</f>
        <v>10.380337220683838</v>
      </c>
      <c r="I29" s="115" t="str">
        <f>'表９（その１－２）'!$U$30</f>
        <v>筋骨格系及び結合組織の疾患</v>
      </c>
      <c r="J29" s="127">
        <f>'表９（その１－２）'!$V$30</f>
        <v>9.537798544950796</v>
      </c>
      <c r="K29" s="7" t="str">
        <f>'表９（その１－２）'!$U$31</f>
        <v>腎尿路生殖器系の疾患</v>
      </c>
      <c r="L29" s="152">
        <f>'表９（その１－２）'!$V$31</f>
        <v>9.3239851953998265</v>
      </c>
    </row>
    <row r="30" spans="2:12" ht="22.5" customHeight="1" x14ac:dyDescent="0.2">
      <c r="B30" s="179" t="s">
        <v>412</v>
      </c>
      <c r="C30" s="6" t="str">
        <f>'表９（その１－２）'!$Z$27</f>
        <v>新生物</v>
      </c>
      <c r="D30" s="127">
        <f>'表９（その１－２）'!$AA$27</f>
        <v>19.488704369614574</v>
      </c>
      <c r="E30" s="7" t="str">
        <f>'表９（その１－２）'!$Z$28</f>
        <v>循環器系の疾患</v>
      </c>
      <c r="F30" s="127">
        <f>'表９（その１－２）'!$AA$28</f>
        <v>14.474023510142114</v>
      </c>
      <c r="G30" s="7" t="str">
        <f>'表９（その１－２）'!$Z$29</f>
        <v>筋骨格系及び結合組織の疾患</v>
      </c>
      <c r="H30" s="127">
        <f>'表９（その１－２）'!$AA$29</f>
        <v>10.4046837679777</v>
      </c>
      <c r="I30" s="7" t="str">
        <f>'表９（その１－２）'!$Z$30</f>
        <v>腎尿路生殖器系の疾患</v>
      </c>
      <c r="J30" s="127">
        <f>'表９（その１－２）'!$AA$30</f>
        <v>9.1393007511825015</v>
      </c>
      <c r="K30" s="7" t="str">
        <f>'表９（その１－２）'!$Z$31</f>
        <v>精神及び行動の障害</v>
      </c>
      <c r="L30" s="152">
        <f>'表９（その１－２）'!$AA$31</f>
        <v>9.0555158024901203</v>
      </c>
    </row>
    <row r="31" spans="2:12" ht="22.5" customHeight="1" x14ac:dyDescent="0.2">
      <c r="B31" s="179" t="s">
        <v>413</v>
      </c>
      <c r="C31" s="6" t="str">
        <f>'表９（その１－２）'!$AE$27</f>
        <v>循環器系の疾患</v>
      </c>
      <c r="D31" s="127">
        <f>'表９（その１－２）'!$AF$27</f>
        <v>16.496285807781845</v>
      </c>
      <c r="E31" s="7" t="str">
        <f>'表９（その１－２）'!$AE$28</f>
        <v>新生物</v>
      </c>
      <c r="F31" s="127">
        <f>'表９（その１－２）'!$AF$28</f>
        <v>14.075603685126149</v>
      </c>
      <c r="G31" s="7" t="str">
        <f>'表９（その１－２）'!$AE$29</f>
        <v>腎尿路生殖器系の疾患</v>
      </c>
      <c r="H31" s="127">
        <f>'表９（その１－２）'!$AF$29</f>
        <v>11.236062781151958</v>
      </c>
      <c r="I31" s="7" t="str">
        <f>'表９（その１－２）'!$AE$30</f>
        <v>内分泌、栄養及び代謝疾患</v>
      </c>
      <c r="J31" s="127">
        <f>'表９（その１－２）'!$AF$30</f>
        <v>9.0608585891011195</v>
      </c>
      <c r="K31" s="7" t="str">
        <f>'表９（その１－２）'!$AE$31</f>
        <v>精神及び行動の障害</v>
      </c>
      <c r="L31" s="152">
        <f>'表９（その１－２）'!$AF$31</f>
        <v>8.5240195843824544</v>
      </c>
    </row>
    <row r="32" spans="2:12" ht="22.5" customHeight="1" x14ac:dyDescent="0.2">
      <c r="B32" s="179" t="s">
        <v>438</v>
      </c>
      <c r="C32" s="6" t="str">
        <f>'表９（その１－２）'!$AJ$27</f>
        <v>新生物</v>
      </c>
      <c r="D32" s="127">
        <f>'表９（その１－２）'!$AK$27</f>
        <v>16.348233905148216</v>
      </c>
      <c r="E32" s="7" t="str">
        <f>'表９（その１－２）'!$AJ$28</f>
        <v>循環器系の疾患</v>
      </c>
      <c r="F32" s="127">
        <f>'表９（その１－２）'!$AK$28</f>
        <v>12.807979482390504</v>
      </c>
      <c r="G32" s="7" t="str">
        <f>'表９（その１－２）'!$AJ$29</f>
        <v>腎尿路生殖器系の疾患</v>
      </c>
      <c r="H32" s="127">
        <f>'表９（その１－２）'!$AK$29</f>
        <v>10.658934859325315</v>
      </c>
      <c r="I32" s="7" t="str">
        <f>'表９（その１－２）'!$AJ$30</f>
        <v>内分泌、栄養及び代謝疾患</v>
      </c>
      <c r="J32" s="127">
        <f>'表９（その１－２）'!$AK$30</f>
        <v>10.574143189407121</v>
      </c>
      <c r="K32" s="7" t="str">
        <f>'表９（その１－２）'!$AJ$31</f>
        <v>筋骨格系及び結合組織の疾患</v>
      </c>
      <c r="L32" s="152">
        <f>'表９（その１－２）'!$AK$31</f>
        <v>9.6167587207487841</v>
      </c>
    </row>
    <row r="33" spans="2:12" ht="22.5" customHeight="1" x14ac:dyDescent="0.2">
      <c r="B33" s="179" t="s">
        <v>439</v>
      </c>
      <c r="C33" s="6" t="str">
        <f>'表９（その１－２）'!$AO$27</f>
        <v>新生物</v>
      </c>
      <c r="D33" s="127">
        <f>'表９（その１－２）'!$AP$27</f>
        <v>18.167317783407093</v>
      </c>
      <c r="E33" s="7" t="str">
        <f>'表９（その１－２）'!$AO$28</f>
        <v>循環器系の疾患</v>
      </c>
      <c r="F33" s="127">
        <f>'表９（その１－２）'!$AP$28</f>
        <v>13.97262073325397</v>
      </c>
      <c r="G33" s="7" t="str">
        <f>'表９（その１－２）'!$AO$29</f>
        <v>筋骨格系及び結合組織の疾患</v>
      </c>
      <c r="H33" s="127">
        <f>'表９（その１－２）'!$AP$29</f>
        <v>9.7226511275599439</v>
      </c>
      <c r="I33" s="7" t="str">
        <f>'表９（その１－２）'!$AO$30</f>
        <v>腎尿路生殖器系の疾患</v>
      </c>
      <c r="J33" s="127">
        <f>'表９（その１－２）'!$AP$30</f>
        <v>9.0728460165141929</v>
      </c>
      <c r="K33" s="7" t="str">
        <f>'表９（その１－２）'!$AO$31</f>
        <v>精神及び行動の障害</v>
      </c>
      <c r="L33" s="152">
        <f>'表９（その１－２）'!$AP$31</f>
        <v>8.6766067673432374</v>
      </c>
    </row>
    <row r="34" spans="2:12" ht="22.5" customHeight="1" thickBot="1" x14ac:dyDescent="0.25">
      <c r="B34" s="180" t="s">
        <v>440</v>
      </c>
      <c r="C34" s="8" t="str">
        <f>'表９（その１－２）'!$AT$27</f>
        <v>新生物</v>
      </c>
      <c r="D34" s="153">
        <f>'表９（その１－２）'!$AU$27</f>
        <v>19.276066227883664</v>
      </c>
      <c r="E34" s="171" t="str">
        <f>'表９（その１－２）'!$AT$28</f>
        <v>循環器系の疾患</v>
      </c>
      <c r="F34" s="153">
        <f>'表９（その１－２）'!$AU$28</f>
        <v>13.196063126713225</v>
      </c>
      <c r="G34" s="171" t="str">
        <f>'表９（その１－２）'!$AT$29</f>
        <v>腎尿路生殖器系の疾患</v>
      </c>
      <c r="H34" s="153">
        <f>'表９（その１－２）'!$AU$29</f>
        <v>9.2361624593709646</v>
      </c>
      <c r="I34" s="171" t="str">
        <f>'表９（その１－２）'!$AT$30</f>
        <v>内分泌、栄養及び代謝疾患</v>
      </c>
      <c r="J34" s="153">
        <f>'表９（その１－２）'!$AU$30</f>
        <v>9.0991320248827048</v>
      </c>
      <c r="K34" s="171" t="str">
        <f>'表９（その１－２）'!$AT$31</f>
        <v>筋骨格系及び結合組織の疾患</v>
      </c>
      <c r="L34" s="154">
        <f>'表９（その１－２）'!$AU$31</f>
        <v>8.9663042140657385</v>
      </c>
    </row>
    <row r="35" spans="2:12" ht="5.25" customHeight="1" x14ac:dyDescent="0.2"/>
  </sheetData>
  <mergeCells count="12">
    <mergeCell ref="K2:L2"/>
    <mergeCell ref="K20:L20"/>
    <mergeCell ref="I3:J4"/>
    <mergeCell ref="K3:L4"/>
    <mergeCell ref="C21:D22"/>
    <mergeCell ref="E21:F22"/>
    <mergeCell ref="G21:H22"/>
    <mergeCell ref="I21:J22"/>
    <mergeCell ref="K21:L22"/>
    <mergeCell ref="C3:D4"/>
    <mergeCell ref="E3:F4"/>
    <mergeCell ref="G3:H4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74" fitToHeight="0" orientation="landscape" r:id="rId1"/>
  <headerFooter alignWithMargins="0">
    <oddFooter>&amp;C8</oddFooter>
  </headerFooter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1C58C-A7B8-4C36-97F9-B21BB0E21945}">
  <sheetPr codeName="Sheet77">
    <tabColor rgb="FFFFFF00"/>
  </sheetPr>
  <dimension ref="B1:K177"/>
  <sheetViews>
    <sheetView topLeftCell="A13" zoomScale="70" zoomScaleNormal="70" workbookViewId="0">
      <selection activeCell="N30" sqref="N3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1031</v>
      </c>
      <c r="I3" s="275" t="s">
        <v>969</v>
      </c>
      <c r="J3" s="275">
        <v>13448</v>
      </c>
      <c r="K3" s="276">
        <v>0.59540452111838194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198</v>
      </c>
      <c r="D5" s="273">
        <v>4</v>
      </c>
      <c r="E5" s="273">
        <v>281</v>
      </c>
      <c r="F5" s="273">
        <v>16</v>
      </c>
      <c r="G5" s="273">
        <v>1421</v>
      </c>
      <c r="H5" s="273">
        <v>838</v>
      </c>
      <c r="I5" s="273">
        <v>485</v>
      </c>
      <c r="J5" s="273">
        <v>388</v>
      </c>
      <c r="K5" s="277">
        <v>587</v>
      </c>
    </row>
    <row r="6" spans="2:11" ht="24.75" customHeight="1" x14ac:dyDescent="0.2">
      <c r="B6" s="342" t="s">
        <v>1071</v>
      </c>
      <c r="C6" s="273">
        <v>632994</v>
      </c>
      <c r="D6" s="273">
        <v>22450</v>
      </c>
      <c r="E6" s="273">
        <v>9833342</v>
      </c>
      <c r="F6" s="273">
        <v>166325</v>
      </c>
      <c r="G6" s="273">
        <v>3306646</v>
      </c>
      <c r="H6" s="273">
        <v>2383979</v>
      </c>
      <c r="I6" s="273">
        <v>3520908</v>
      </c>
      <c r="J6" s="273">
        <v>2139730</v>
      </c>
      <c r="K6" s="277">
        <v>1087411</v>
      </c>
    </row>
    <row r="7" spans="2:11" ht="24.75" customHeight="1" x14ac:dyDescent="0.2">
      <c r="B7" s="342" t="s">
        <v>1072</v>
      </c>
      <c r="C7" s="126">
        <v>8</v>
      </c>
      <c r="D7" s="126">
        <v>1</v>
      </c>
      <c r="E7" s="126">
        <v>38</v>
      </c>
      <c r="F7" s="126">
        <v>1</v>
      </c>
      <c r="G7" s="126">
        <v>1</v>
      </c>
      <c r="H7" s="126">
        <v>0</v>
      </c>
      <c r="I7" s="126">
        <v>39</v>
      </c>
      <c r="J7" s="126">
        <v>18</v>
      </c>
      <c r="K7" s="356">
        <v>8</v>
      </c>
    </row>
    <row r="8" spans="2:11" ht="24.75" customHeight="1" x14ac:dyDescent="0.2">
      <c r="B8" s="342" t="s">
        <v>1073</v>
      </c>
      <c r="C8" s="126">
        <v>236903</v>
      </c>
      <c r="D8" s="126">
        <v>18642</v>
      </c>
      <c r="E8" s="126">
        <v>7007921</v>
      </c>
      <c r="F8" s="126">
        <v>116093</v>
      </c>
      <c r="G8" s="126">
        <v>29557</v>
      </c>
      <c r="H8" s="126">
        <v>0</v>
      </c>
      <c r="I8" s="126">
        <v>2141820</v>
      </c>
      <c r="J8" s="126">
        <v>1086984</v>
      </c>
      <c r="K8" s="356">
        <v>216768</v>
      </c>
    </row>
    <row r="9" spans="2:11" ht="24.75" customHeight="1" x14ac:dyDescent="0.2">
      <c r="B9" s="342" t="s">
        <v>1074</v>
      </c>
      <c r="C9" s="126">
        <v>190</v>
      </c>
      <c r="D9" s="126">
        <v>3</v>
      </c>
      <c r="E9" s="126">
        <v>243</v>
      </c>
      <c r="F9" s="126">
        <v>15</v>
      </c>
      <c r="G9" s="126">
        <v>1420</v>
      </c>
      <c r="H9" s="126">
        <v>838</v>
      </c>
      <c r="I9" s="126">
        <v>446</v>
      </c>
      <c r="J9" s="126">
        <v>370</v>
      </c>
      <c r="K9" s="356">
        <v>579</v>
      </c>
    </row>
    <row r="10" spans="2:11" ht="24.75" customHeight="1" x14ac:dyDescent="0.2">
      <c r="B10" s="342" t="s">
        <v>1075</v>
      </c>
      <c r="C10" s="126">
        <v>396091</v>
      </c>
      <c r="D10" s="126">
        <v>3808</v>
      </c>
      <c r="E10" s="126">
        <v>2825421</v>
      </c>
      <c r="F10" s="126">
        <v>50232</v>
      </c>
      <c r="G10" s="126">
        <v>3277089</v>
      </c>
      <c r="H10" s="126">
        <v>2383979</v>
      </c>
      <c r="I10" s="126">
        <v>1379088</v>
      </c>
      <c r="J10" s="126">
        <v>1052746</v>
      </c>
      <c r="K10" s="356">
        <v>870643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104</v>
      </c>
      <c r="D12" s="273">
        <v>1469</v>
      </c>
      <c r="E12" s="273">
        <v>1047</v>
      </c>
      <c r="F12" s="273">
        <v>76</v>
      </c>
      <c r="G12" s="273">
        <v>667</v>
      </c>
      <c r="H12" s="273">
        <v>479</v>
      </c>
      <c r="I12" s="273">
        <v>130</v>
      </c>
      <c r="J12" s="273">
        <v>368</v>
      </c>
      <c r="K12" s="277">
        <v>789</v>
      </c>
    </row>
    <row r="13" spans="2:11" ht="24.75" customHeight="1" x14ac:dyDescent="0.2">
      <c r="B13" s="342" t="s">
        <v>1071</v>
      </c>
      <c r="C13" s="273">
        <v>124665</v>
      </c>
      <c r="D13" s="273">
        <v>7056698</v>
      </c>
      <c r="E13" s="273">
        <v>1247491</v>
      </c>
      <c r="F13" s="273">
        <v>821849</v>
      </c>
      <c r="G13" s="273">
        <v>1982170</v>
      </c>
      <c r="H13" s="273">
        <v>1755916</v>
      </c>
      <c r="I13" s="273">
        <v>214307</v>
      </c>
      <c r="J13" s="273">
        <v>825622</v>
      </c>
      <c r="K13" s="277">
        <v>3235929</v>
      </c>
    </row>
    <row r="14" spans="2:11" ht="24.75" customHeight="1" x14ac:dyDescent="0.2">
      <c r="B14" s="342" t="s">
        <v>1072</v>
      </c>
      <c r="C14" s="125">
        <v>0</v>
      </c>
      <c r="D14" s="125">
        <v>24</v>
      </c>
      <c r="E14" s="125">
        <v>2</v>
      </c>
      <c r="F14" s="125">
        <v>9</v>
      </c>
      <c r="G14" s="125">
        <v>16</v>
      </c>
      <c r="H14" s="125">
        <v>21</v>
      </c>
      <c r="I14" s="125">
        <v>0</v>
      </c>
      <c r="J14" s="125">
        <v>3</v>
      </c>
      <c r="K14" s="352">
        <v>19</v>
      </c>
    </row>
    <row r="15" spans="2:11" ht="24.75" customHeight="1" x14ac:dyDescent="0.2">
      <c r="B15" s="342" t="s">
        <v>1073</v>
      </c>
      <c r="C15" s="125">
        <v>0</v>
      </c>
      <c r="D15" s="125">
        <v>4570984</v>
      </c>
      <c r="E15" s="125">
        <v>33547</v>
      </c>
      <c r="F15" s="125">
        <v>702272</v>
      </c>
      <c r="G15" s="125">
        <v>875636</v>
      </c>
      <c r="H15" s="125">
        <v>744093</v>
      </c>
      <c r="I15" s="125">
        <v>0</v>
      </c>
      <c r="J15" s="125">
        <v>394802</v>
      </c>
      <c r="K15" s="352">
        <v>1309438</v>
      </c>
    </row>
    <row r="16" spans="2:11" ht="24.75" customHeight="1" x14ac:dyDescent="0.2">
      <c r="B16" s="342" t="s">
        <v>1074</v>
      </c>
      <c r="C16" s="125">
        <v>104</v>
      </c>
      <c r="D16" s="125">
        <v>1445</v>
      </c>
      <c r="E16" s="125">
        <v>1045</v>
      </c>
      <c r="F16" s="125">
        <v>67</v>
      </c>
      <c r="G16" s="125">
        <v>651</v>
      </c>
      <c r="H16" s="125">
        <v>458</v>
      </c>
      <c r="I16" s="125">
        <v>130</v>
      </c>
      <c r="J16" s="125">
        <v>365</v>
      </c>
      <c r="K16" s="352">
        <v>770</v>
      </c>
    </row>
    <row r="17" spans="2:11" ht="24.75" customHeight="1" x14ac:dyDescent="0.2">
      <c r="B17" s="342" t="s">
        <v>1075</v>
      </c>
      <c r="C17" s="125">
        <v>124665</v>
      </c>
      <c r="D17" s="125">
        <v>2485714</v>
      </c>
      <c r="E17" s="125">
        <v>1213944</v>
      </c>
      <c r="F17" s="125">
        <v>119577</v>
      </c>
      <c r="G17" s="125">
        <v>1106534</v>
      </c>
      <c r="H17" s="125">
        <v>1011823</v>
      </c>
      <c r="I17" s="125">
        <v>214307</v>
      </c>
      <c r="J17" s="125">
        <v>430820</v>
      </c>
      <c r="K17" s="352">
        <v>1926491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370</v>
      </c>
      <c r="D19" s="94">
        <v>12</v>
      </c>
      <c r="E19" s="94">
        <v>2</v>
      </c>
      <c r="F19" s="94">
        <v>4</v>
      </c>
      <c r="G19" s="94">
        <v>142</v>
      </c>
      <c r="H19" s="94">
        <v>223</v>
      </c>
      <c r="I19" s="94">
        <v>2</v>
      </c>
      <c r="J19" s="94">
        <v>0</v>
      </c>
      <c r="K19" s="119">
        <v>8007</v>
      </c>
    </row>
    <row r="20" spans="2:11" ht="24.75" customHeight="1" x14ac:dyDescent="0.2">
      <c r="B20" s="342" t="s">
        <v>1071</v>
      </c>
      <c r="C20" s="94">
        <v>3700869</v>
      </c>
      <c r="D20" s="94">
        <v>314673</v>
      </c>
      <c r="E20" s="94">
        <v>96042</v>
      </c>
      <c r="F20" s="94">
        <v>137246</v>
      </c>
      <c r="G20" s="94">
        <v>243797</v>
      </c>
      <c r="H20" s="94">
        <v>1274088</v>
      </c>
      <c r="I20" s="94">
        <v>11658</v>
      </c>
      <c r="J20" s="94">
        <v>0</v>
      </c>
      <c r="K20" s="118">
        <v>41446729</v>
      </c>
    </row>
    <row r="21" spans="2:11" ht="24.75" customHeight="1" x14ac:dyDescent="0.2">
      <c r="B21" s="342" t="s">
        <v>1072</v>
      </c>
      <c r="C21" s="126">
        <v>13</v>
      </c>
      <c r="D21" s="126">
        <v>3</v>
      </c>
      <c r="E21" s="126">
        <v>2</v>
      </c>
      <c r="F21" s="126">
        <v>1</v>
      </c>
      <c r="G21" s="126">
        <v>1</v>
      </c>
      <c r="H21" s="126">
        <v>12</v>
      </c>
      <c r="I21" s="126">
        <v>0</v>
      </c>
      <c r="J21" s="126">
        <v>0</v>
      </c>
      <c r="K21" s="274">
        <v>228</v>
      </c>
    </row>
    <row r="22" spans="2:11" ht="24.75" customHeight="1" x14ac:dyDescent="0.2">
      <c r="B22" s="342" t="s">
        <v>1073</v>
      </c>
      <c r="C22" s="126">
        <v>1126203</v>
      </c>
      <c r="D22" s="126">
        <v>305019</v>
      </c>
      <c r="E22" s="126">
        <v>96042</v>
      </c>
      <c r="F22" s="126">
        <v>126733</v>
      </c>
      <c r="G22" s="126">
        <v>20324</v>
      </c>
      <c r="H22" s="126">
        <v>848673</v>
      </c>
      <c r="I22" s="126">
        <v>0</v>
      </c>
      <c r="J22" s="126">
        <v>0</v>
      </c>
      <c r="K22" s="274">
        <v>21253993</v>
      </c>
    </row>
    <row r="23" spans="2:11" ht="24.75" customHeight="1" x14ac:dyDescent="0.2">
      <c r="B23" s="342" t="s">
        <v>1074</v>
      </c>
      <c r="C23" s="126">
        <v>357</v>
      </c>
      <c r="D23" s="126">
        <v>9</v>
      </c>
      <c r="E23" s="126">
        <v>0</v>
      </c>
      <c r="F23" s="126">
        <v>3</v>
      </c>
      <c r="G23" s="126">
        <v>141</v>
      </c>
      <c r="H23" s="126">
        <v>211</v>
      </c>
      <c r="I23" s="126">
        <v>2</v>
      </c>
      <c r="J23" s="126">
        <v>0</v>
      </c>
      <c r="K23" s="274">
        <v>7779</v>
      </c>
    </row>
    <row r="24" spans="2:11" ht="24.75" customHeight="1" thickBot="1" x14ac:dyDescent="0.25">
      <c r="B24" s="353" t="s">
        <v>1075</v>
      </c>
      <c r="C24" s="354">
        <v>2574666</v>
      </c>
      <c r="D24" s="354">
        <v>9654</v>
      </c>
      <c r="E24" s="354">
        <v>0</v>
      </c>
      <c r="F24" s="354">
        <v>10513</v>
      </c>
      <c r="G24" s="354">
        <v>223473</v>
      </c>
      <c r="H24" s="354">
        <v>425415</v>
      </c>
      <c r="I24" s="354">
        <v>11658</v>
      </c>
      <c r="J24" s="354">
        <v>0</v>
      </c>
      <c r="K24" s="355">
        <v>20192736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574B5-546F-4417-B7DE-20A157A47604}">
  <sheetPr codeName="Sheet78">
    <tabColor rgb="FFFFFF00"/>
  </sheetPr>
  <dimension ref="B1:K177"/>
  <sheetViews>
    <sheetView zoomScale="70" zoomScaleNormal="70" workbookViewId="0">
      <selection activeCell="Q6" sqref="Q6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1184</v>
      </c>
      <c r="I3" s="275" t="s">
        <v>970</v>
      </c>
      <c r="J3" s="275">
        <v>5386</v>
      </c>
      <c r="K3" s="276">
        <v>0.65373189751206828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77</v>
      </c>
      <c r="D5" s="273">
        <v>0</v>
      </c>
      <c r="E5" s="273">
        <v>139</v>
      </c>
      <c r="F5" s="273">
        <v>12</v>
      </c>
      <c r="G5" s="273">
        <v>631</v>
      </c>
      <c r="H5" s="273">
        <v>290</v>
      </c>
      <c r="I5" s="273">
        <v>194</v>
      </c>
      <c r="J5" s="273">
        <v>153</v>
      </c>
      <c r="K5" s="277">
        <v>279</v>
      </c>
    </row>
    <row r="6" spans="2:11" ht="24.75" customHeight="1" x14ac:dyDescent="0.2">
      <c r="B6" s="342" t="s">
        <v>1071</v>
      </c>
      <c r="C6" s="273">
        <v>372239</v>
      </c>
      <c r="D6" s="273">
        <v>0</v>
      </c>
      <c r="E6" s="273">
        <v>2094024</v>
      </c>
      <c r="F6" s="273">
        <v>87897</v>
      </c>
      <c r="G6" s="273">
        <v>1498188</v>
      </c>
      <c r="H6" s="273">
        <v>961070</v>
      </c>
      <c r="I6" s="273">
        <v>823242</v>
      </c>
      <c r="J6" s="273">
        <v>623417</v>
      </c>
      <c r="K6" s="277">
        <v>415240</v>
      </c>
    </row>
    <row r="7" spans="2:11" ht="24.75" customHeight="1" x14ac:dyDescent="0.2">
      <c r="B7" s="342" t="s">
        <v>1072</v>
      </c>
      <c r="C7" s="126">
        <v>2</v>
      </c>
      <c r="D7" s="126">
        <v>0</v>
      </c>
      <c r="E7" s="126">
        <v>12</v>
      </c>
      <c r="F7" s="126">
        <v>0</v>
      </c>
      <c r="G7" s="126">
        <v>0</v>
      </c>
      <c r="H7" s="126">
        <v>0</v>
      </c>
      <c r="I7" s="126">
        <v>11</v>
      </c>
      <c r="J7" s="126">
        <v>4</v>
      </c>
      <c r="K7" s="356">
        <v>0</v>
      </c>
    </row>
    <row r="8" spans="2:11" ht="24.75" customHeight="1" x14ac:dyDescent="0.2">
      <c r="B8" s="342" t="s">
        <v>1073</v>
      </c>
      <c r="C8" s="126">
        <v>69624</v>
      </c>
      <c r="D8" s="126">
        <v>0</v>
      </c>
      <c r="E8" s="126">
        <v>683755</v>
      </c>
      <c r="F8" s="126">
        <v>0</v>
      </c>
      <c r="G8" s="126">
        <v>0</v>
      </c>
      <c r="H8" s="126">
        <v>0</v>
      </c>
      <c r="I8" s="126">
        <v>404299</v>
      </c>
      <c r="J8" s="126">
        <v>237635</v>
      </c>
      <c r="K8" s="356">
        <v>0</v>
      </c>
    </row>
    <row r="9" spans="2:11" ht="24.75" customHeight="1" x14ac:dyDescent="0.2">
      <c r="B9" s="342" t="s">
        <v>1074</v>
      </c>
      <c r="C9" s="126">
        <v>75</v>
      </c>
      <c r="D9" s="126">
        <v>0</v>
      </c>
      <c r="E9" s="126">
        <v>127</v>
      </c>
      <c r="F9" s="126">
        <v>12</v>
      </c>
      <c r="G9" s="126">
        <v>631</v>
      </c>
      <c r="H9" s="126">
        <v>290</v>
      </c>
      <c r="I9" s="126">
        <v>183</v>
      </c>
      <c r="J9" s="126">
        <v>149</v>
      </c>
      <c r="K9" s="356">
        <v>279</v>
      </c>
    </row>
    <row r="10" spans="2:11" ht="24.75" customHeight="1" x14ac:dyDescent="0.2">
      <c r="B10" s="342" t="s">
        <v>1075</v>
      </c>
      <c r="C10" s="126">
        <v>302615</v>
      </c>
      <c r="D10" s="126">
        <v>0</v>
      </c>
      <c r="E10" s="126">
        <v>1410269</v>
      </c>
      <c r="F10" s="126">
        <v>87897</v>
      </c>
      <c r="G10" s="126">
        <v>1498188</v>
      </c>
      <c r="H10" s="126">
        <v>961070</v>
      </c>
      <c r="I10" s="126">
        <v>418943</v>
      </c>
      <c r="J10" s="126">
        <v>385782</v>
      </c>
      <c r="K10" s="356">
        <v>415240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35</v>
      </c>
      <c r="D12" s="273">
        <v>687</v>
      </c>
      <c r="E12" s="273">
        <v>445</v>
      </c>
      <c r="F12" s="273">
        <v>27</v>
      </c>
      <c r="G12" s="273">
        <v>304</v>
      </c>
      <c r="H12" s="273">
        <v>301</v>
      </c>
      <c r="I12" s="273">
        <v>143</v>
      </c>
      <c r="J12" s="273">
        <v>150</v>
      </c>
      <c r="K12" s="277">
        <v>368</v>
      </c>
    </row>
    <row r="13" spans="2:11" ht="24.75" customHeight="1" x14ac:dyDescent="0.2">
      <c r="B13" s="342" t="s">
        <v>1071</v>
      </c>
      <c r="C13" s="273">
        <v>44211</v>
      </c>
      <c r="D13" s="273">
        <v>1848028</v>
      </c>
      <c r="E13" s="273">
        <v>533702</v>
      </c>
      <c r="F13" s="273">
        <v>260462</v>
      </c>
      <c r="G13" s="273">
        <v>673267</v>
      </c>
      <c r="H13" s="273">
        <v>910621</v>
      </c>
      <c r="I13" s="273">
        <v>206288</v>
      </c>
      <c r="J13" s="273">
        <v>262803</v>
      </c>
      <c r="K13" s="277">
        <v>1134850</v>
      </c>
    </row>
    <row r="14" spans="2:11" ht="24.75" customHeight="1" x14ac:dyDescent="0.2">
      <c r="B14" s="342" t="s">
        <v>1072</v>
      </c>
      <c r="C14" s="125">
        <v>0</v>
      </c>
      <c r="D14" s="125">
        <v>10</v>
      </c>
      <c r="E14" s="125">
        <v>0</v>
      </c>
      <c r="F14" s="125">
        <v>3</v>
      </c>
      <c r="G14" s="125">
        <v>5</v>
      </c>
      <c r="H14" s="125">
        <v>12</v>
      </c>
      <c r="I14" s="125">
        <v>0</v>
      </c>
      <c r="J14" s="125">
        <v>2</v>
      </c>
      <c r="K14" s="352">
        <v>2</v>
      </c>
    </row>
    <row r="15" spans="2:11" ht="24.75" customHeight="1" x14ac:dyDescent="0.2">
      <c r="B15" s="342" t="s">
        <v>1073</v>
      </c>
      <c r="C15" s="125">
        <v>0</v>
      </c>
      <c r="D15" s="125">
        <v>677559</v>
      </c>
      <c r="E15" s="125">
        <v>0</v>
      </c>
      <c r="F15" s="125">
        <v>216037</v>
      </c>
      <c r="G15" s="125">
        <v>253291</v>
      </c>
      <c r="H15" s="125">
        <v>352993</v>
      </c>
      <c r="I15" s="125">
        <v>0</v>
      </c>
      <c r="J15" s="125">
        <v>79102</v>
      </c>
      <c r="K15" s="352">
        <v>290144</v>
      </c>
    </row>
    <row r="16" spans="2:11" ht="24.75" customHeight="1" x14ac:dyDescent="0.2">
      <c r="B16" s="342" t="s">
        <v>1074</v>
      </c>
      <c r="C16" s="125">
        <v>35</v>
      </c>
      <c r="D16" s="125">
        <v>677</v>
      </c>
      <c r="E16" s="125">
        <v>445</v>
      </c>
      <c r="F16" s="125">
        <v>24</v>
      </c>
      <c r="G16" s="125">
        <v>299</v>
      </c>
      <c r="H16" s="125">
        <v>289</v>
      </c>
      <c r="I16" s="125">
        <v>143</v>
      </c>
      <c r="J16" s="125">
        <v>148</v>
      </c>
      <c r="K16" s="352">
        <v>366</v>
      </c>
    </row>
    <row r="17" spans="2:11" ht="24.75" customHeight="1" x14ac:dyDescent="0.2">
      <c r="B17" s="342" t="s">
        <v>1075</v>
      </c>
      <c r="C17" s="125">
        <v>44211</v>
      </c>
      <c r="D17" s="125">
        <v>1170469</v>
      </c>
      <c r="E17" s="125">
        <v>533702</v>
      </c>
      <c r="F17" s="125">
        <v>44425</v>
      </c>
      <c r="G17" s="125">
        <v>419976</v>
      </c>
      <c r="H17" s="125">
        <v>557628</v>
      </c>
      <c r="I17" s="125">
        <v>206288</v>
      </c>
      <c r="J17" s="125">
        <v>183701</v>
      </c>
      <c r="K17" s="352">
        <v>844706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128</v>
      </c>
      <c r="D19" s="94">
        <v>2</v>
      </c>
      <c r="E19" s="94">
        <v>0</v>
      </c>
      <c r="F19" s="94">
        <v>2</v>
      </c>
      <c r="G19" s="94">
        <v>59</v>
      </c>
      <c r="H19" s="94">
        <v>91</v>
      </c>
      <c r="I19" s="94">
        <v>2</v>
      </c>
      <c r="J19" s="94">
        <v>0</v>
      </c>
      <c r="K19" s="119">
        <v>3614</v>
      </c>
    </row>
    <row r="20" spans="2:11" ht="24.75" customHeight="1" x14ac:dyDescent="0.2">
      <c r="B20" s="342" t="s">
        <v>1071</v>
      </c>
      <c r="C20" s="94">
        <v>1078488</v>
      </c>
      <c r="D20" s="94">
        <v>2659</v>
      </c>
      <c r="E20" s="94">
        <v>0</v>
      </c>
      <c r="F20" s="94">
        <v>1586</v>
      </c>
      <c r="G20" s="94">
        <v>128499</v>
      </c>
      <c r="H20" s="94">
        <v>398772</v>
      </c>
      <c r="I20" s="94">
        <v>2480</v>
      </c>
      <c r="J20" s="94">
        <v>0</v>
      </c>
      <c r="K20" s="118">
        <v>12400511</v>
      </c>
    </row>
    <row r="21" spans="2:11" ht="24.75" customHeight="1" x14ac:dyDescent="0.2">
      <c r="B21" s="342" t="s">
        <v>1072</v>
      </c>
      <c r="C21" s="126">
        <v>1</v>
      </c>
      <c r="D21" s="126">
        <v>0</v>
      </c>
      <c r="E21" s="126">
        <v>0</v>
      </c>
      <c r="F21" s="126">
        <v>0</v>
      </c>
      <c r="G21" s="126">
        <v>1</v>
      </c>
      <c r="H21" s="126">
        <v>3</v>
      </c>
      <c r="I21" s="126">
        <v>0</v>
      </c>
      <c r="J21" s="126">
        <v>0</v>
      </c>
      <c r="K21" s="274">
        <v>65</v>
      </c>
    </row>
    <row r="22" spans="2:11" ht="24.75" customHeight="1" x14ac:dyDescent="0.2">
      <c r="B22" s="342" t="s">
        <v>1073</v>
      </c>
      <c r="C22" s="126">
        <v>23084</v>
      </c>
      <c r="D22" s="126">
        <v>0</v>
      </c>
      <c r="E22" s="126">
        <v>0</v>
      </c>
      <c r="F22" s="126">
        <v>0</v>
      </c>
      <c r="G22" s="126">
        <v>31193</v>
      </c>
      <c r="H22" s="126">
        <v>236874</v>
      </c>
      <c r="I22" s="126">
        <v>0</v>
      </c>
      <c r="J22" s="126">
        <v>0</v>
      </c>
      <c r="K22" s="274">
        <v>3339553</v>
      </c>
    </row>
    <row r="23" spans="2:11" ht="24.75" customHeight="1" x14ac:dyDescent="0.2">
      <c r="B23" s="342" t="s">
        <v>1074</v>
      </c>
      <c r="C23" s="126">
        <v>127</v>
      </c>
      <c r="D23" s="126">
        <v>2</v>
      </c>
      <c r="E23" s="126">
        <v>0</v>
      </c>
      <c r="F23" s="126">
        <v>2</v>
      </c>
      <c r="G23" s="126">
        <v>58</v>
      </c>
      <c r="H23" s="126">
        <v>88</v>
      </c>
      <c r="I23" s="126">
        <v>2</v>
      </c>
      <c r="J23" s="126">
        <v>0</v>
      </c>
      <c r="K23" s="274">
        <v>3549</v>
      </c>
    </row>
    <row r="24" spans="2:11" ht="24.75" customHeight="1" thickBot="1" x14ac:dyDescent="0.25">
      <c r="B24" s="353" t="s">
        <v>1075</v>
      </c>
      <c r="C24" s="354">
        <v>1055404</v>
      </c>
      <c r="D24" s="354">
        <v>2659</v>
      </c>
      <c r="E24" s="354">
        <v>0</v>
      </c>
      <c r="F24" s="354">
        <v>1586</v>
      </c>
      <c r="G24" s="354">
        <v>97306</v>
      </c>
      <c r="H24" s="354">
        <v>161898</v>
      </c>
      <c r="I24" s="354">
        <v>2480</v>
      </c>
      <c r="J24" s="354">
        <v>0</v>
      </c>
      <c r="K24" s="355">
        <v>9060958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757C3-3807-4F8A-B10B-69CF442F6B4E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CDF98-2822-4C22-AEC6-B00266DD8D9A}">
  <sheetPr codeName="Sheet89">
    <tabColor rgb="FFFF0000"/>
  </sheetPr>
  <dimension ref="B1:J46"/>
  <sheetViews>
    <sheetView zoomScale="80" zoomScaleNormal="80" workbookViewId="0">
      <selection activeCell="P34" sqref="P34"/>
    </sheetView>
  </sheetViews>
  <sheetFormatPr defaultRowHeight="13.2" x14ac:dyDescent="0.2"/>
  <cols>
    <col min="1" max="1" width="0.88671875" customWidth="1"/>
    <col min="2" max="2" width="4.21875" customWidth="1"/>
    <col min="3" max="3" width="14.33203125" customWidth="1"/>
    <col min="4" max="10" width="18.6640625" customWidth="1"/>
    <col min="11" max="11" width="0.88671875" customWidth="1"/>
  </cols>
  <sheetData>
    <row r="1" spans="2:10" ht="5.25" customHeight="1" x14ac:dyDescent="0.2"/>
    <row r="2" spans="2:10" ht="17.25" customHeight="1" thickBot="1" x14ac:dyDescent="0.25">
      <c r="B2" s="97" t="s">
        <v>442</v>
      </c>
      <c r="C2" s="97"/>
    </row>
    <row r="3" spans="2:10" x14ac:dyDescent="0.2">
      <c r="B3" s="457" t="s">
        <v>982</v>
      </c>
      <c r="C3" s="458"/>
      <c r="D3" s="459" t="s">
        <v>330</v>
      </c>
      <c r="E3" s="461" t="s">
        <v>443</v>
      </c>
      <c r="F3" s="431"/>
      <c r="G3" s="431" t="s">
        <v>444</v>
      </c>
      <c r="H3" s="431"/>
      <c r="I3" s="431" t="s">
        <v>445</v>
      </c>
      <c r="J3" s="432"/>
    </row>
    <row r="4" spans="2:10" ht="13.8" thickBot="1" x14ac:dyDescent="0.25">
      <c r="B4" s="135" t="s">
        <v>448</v>
      </c>
      <c r="C4" s="129"/>
      <c r="D4" s="460"/>
      <c r="E4" s="192" t="s">
        <v>449</v>
      </c>
      <c r="F4" s="12" t="s">
        <v>450</v>
      </c>
      <c r="G4" s="12" t="s">
        <v>449</v>
      </c>
      <c r="H4" s="12" t="s">
        <v>450</v>
      </c>
      <c r="I4" s="12" t="s">
        <v>449</v>
      </c>
      <c r="J4" s="182" t="s">
        <v>450</v>
      </c>
    </row>
    <row r="5" spans="2:10" ht="15.75" customHeight="1" thickBot="1" x14ac:dyDescent="0.25">
      <c r="B5" s="197" t="s">
        <v>451</v>
      </c>
      <c r="C5" s="198"/>
      <c r="D5" s="147">
        <f>SUM(D6,D11,D21,D31,D39,'表５（その２）'!D5,'表５（その２）'!D10,'表５（その２）'!D13,'表５（その２）'!D15,'表５（その２）'!D20,'表５（その２）'!D25)</f>
        <v>1135015</v>
      </c>
      <c r="E5" s="199">
        <f>'表７（その２－１）'!Q10</f>
        <v>18446</v>
      </c>
      <c r="F5" s="200">
        <f>100*E5/D5</f>
        <v>1.6251767597785052</v>
      </c>
      <c r="G5" s="199">
        <f>'表８（その２－１）'!Q10</f>
        <v>712279</v>
      </c>
      <c r="H5" s="200">
        <f>100*G5/D5</f>
        <v>62.755029669211417</v>
      </c>
      <c r="I5" s="199">
        <f>'表６（その２－１）'!Q10</f>
        <v>730725</v>
      </c>
      <c r="J5" s="201">
        <f>100*I5/D5</f>
        <v>64.380206428989922</v>
      </c>
    </row>
    <row r="6" spans="2:10" ht="15.75" customHeight="1" x14ac:dyDescent="0.2">
      <c r="B6" s="193"/>
      <c r="C6" s="202" t="s">
        <v>433</v>
      </c>
      <c r="D6" s="204">
        <f>SUM(D7:D10)</f>
        <v>272175</v>
      </c>
      <c r="E6" s="194">
        <f>'表７（その２－１）'!Q11</f>
        <v>4302</v>
      </c>
      <c r="F6" s="195">
        <f t="shared" ref="F6:F42" si="0">100*E6/D6</f>
        <v>1.5806007164508129</v>
      </c>
      <c r="G6" s="194">
        <f>'表８（その２－１）'!Q11</f>
        <v>171610</v>
      </c>
      <c r="H6" s="195">
        <f t="shared" ref="H6:H42" si="1">100*G6/D6</f>
        <v>63.051345641590885</v>
      </c>
      <c r="I6" s="194">
        <f>'表６（その２－１）'!Q11</f>
        <v>175912</v>
      </c>
      <c r="J6" s="196">
        <f t="shared" ref="J6:J42" si="2">100*I6/D6</f>
        <v>64.631946358041702</v>
      </c>
    </row>
    <row r="7" spans="2:10" ht="15.75" customHeight="1" x14ac:dyDescent="0.2">
      <c r="B7" s="462" t="s">
        <v>452</v>
      </c>
      <c r="C7" s="463"/>
      <c r="D7" s="205">
        <f>千葉市!$J$3</f>
        <v>165244</v>
      </c>
      <c r="E7" s="30">
        <f>'表７（その２－１）'!Q12</f>
        <v>2475</v>
      </c>
      <c r="F7" s="28">
        <f t="shared" si="0"/>
        <v>1.4977850935586163</v>
      </c>
      <c r="G7" s="30">
        <f>'表８（その２－１）'!Q12</f>
        <v>102476</v>
      </c>
      <c r="H7" s="28">
        <f t="shared" si="1"/>
        <v>62.014959695964755</v>
      </c>
      <c r="I7" s="30">
        <f>'表６（その２－１）'!Q12</f>
        <v>104951</v>
      </c>
      <c r="J7" s="185">
        <f t="shared" si="2"/>
        <v>63.512744789523374</v>
      </c>
    </row>
    <row r="8" spans="2:10" ht="15.75" customHeight="1" x14ac:dyDescent="0.2">
      <c r="B8" s="455" t="s">
        <v>453</v>
      </c>
      <c r="C8" s="456"/>
      <c r="D8" s="205">
        <f>習志野市!$J$3</f>
        <v>25253</v>
      </c>
      <c r="E8" s="30">
        <f>'表７（その２－１）'!Q13</f>
        <v>387</v>
      </c>
      <c r="F8" s="28">
        <f t="shared" si="0"/>
        <v>1.5324911891656436</v>
      </c>
      <c r="G8" s="30">
        <f>'表８（その２－１）'!Q13</f>
        <v>16553</v>
      </c>
      <c r="H8" s="28">
        <f t="shared" si="1"/>
        <v>65.548647685423518</v>
      </c>
      <c r="I8" s="30">
        <f>'表６（その２－１）'!Q13</f>
        <v>16940</v>
      </c>
      <c r="J8" s="185">
        <f t="shared" si="2"/>
        <v>67.081138874589158</v>
      </c>
    </row>
    <row r="9" spans="2:10" ht="15.75" customHeight="1" x14ac:dyDescent="0.2">
      <c r="B9" s="455" t="s">
        <v>454</v>
      </c>
      <c r="C9" s="456"/>
      <c r="D9" s="205">
        <f>市原市!$J$3</f>
        <v>50437</v>
      </c>
      <c r="E9" s="30">
        <f>'表７（その２－１）'!Q14</f>
        <v>901</v>
      </c>
      <c r="F9" s="28">
        <f t="shared" si="0"/>
        <v>1.7863869778139065</v>
      </c>
      <c r="G9" s="30">
        <f>'表８（その２－１）'!Q14</f>
        <v>32973</v>
      </c>
      <c r="H9" s="28">
        <f t="shared" si="1"/>
        <v>65.374625770763529</v>
      </c>
      <c r="I9" s="30">
        <f>'表６（その２－１）'!Q14</f>
        <v>33874</v>
      </c>
      <c r="J9" s="185">
        <f t="shared" si="2"/>
        <v>67.161012748577434</v>
      </c>
    </row>
    <row r="10" spans="2:10" ht="15.75" customHeight="1" x14ac:dyDescent="0.2">
      <c r="B10" s="464" t="s">
        <v>455</v>
      </c>
      <c r="C10" s="465"/>
      <c r="D10" s="141">
        <f>八千代市!$J$3</f>
        <v>31241</v>
      </c>
      <c r="E10" s="31">
        <f>'表７（その２－１）'!Q15</f>
        <v>539</v>
      </c>
      <c r="F10" s="29">
        <f t="shared" si="0"/>
        <v>1.7252968855030248</v>
      </c>
      <c r="G10" s="31">
        <f>'表８（その２－１）'!Q15</f>
        <v>19608</v>
      </c>
      <c r="H10" s="29">
        <f t="shared" si="1"/>
        <v>62.763675938670339</v>
      </c>
      <c r="I10" s="31">
        <f>'表６（その２－１）'!Q15</f>
        <v>20147</v>
      </c>
      <c r="J10" s="186">
        <f t="shared" si="2"/>
        <v>64.488972824173359</v>
      </c>
    </row>
    <row r="11" spans="2:10" ht="15.75" customHeight="1" x14ac:dyDescent="0.2">
      <c r="B11" s="187"/>
      <c r="C11" s="123" t="s">
        <v>411</v>
      </c>
      <c r="D11" s="206">
        <f>SUM(D12:D20)</f>
        <v>476174</v>
      </c>
      <c r="E11" s="121">
        <f>'表７（その２－１）'!Q16</f>
        <v>7163</v>
      </c>
      <c r="F11" s="122">
        <f t="shared" si="0"/>
        <v>1.5042820481588663</v>
      </c>
      <c r="G11" s="121">
        <f>'表８（その２－１）'!Q16</f>
        <v>289176</v>
      </c>
      <c r="H11" s="122">
        <f t="shared" si="1"/>
        <v>60.7290612255184</v>
      </c>
      <c r="I11" s="121">
        <f>'表６（その２－１）'!Q16</f>
        <v>296339</v>
      </c>
      <c r="J11" s="184">
        <f t="shared" si="2"/>
        <v>62.233343273677271</v>
      </c>
    </row>
    <row r="12" spans="2:10" ht="15.75" customHeight="1" x14ac:dyDescent="0.2">
      <c r="B12" s="455" t="s">
        <v>458</v>
      </c>
      <c r="C12" s="456"/>
      <c r="D12" s="205">
        <f>市川市!$J$3</f>
        <v>80165</v>
      </c>
      <c r="E12" s="30">
        <f>'表７（その２－１）'!Q17</f>
        <v>1089</v>
      </c>
      <c r="F12" s="28">
        <f t="shared" si="0"/>
        <v>1.3584482005862908</v>
      </c>
      <c r="G12" s="30">
        <f>'表８（その２－１）'!Q17</f>
        <v>51264</v>
      </c>
      <c r="H12" s="28">
        <f t="shared" si="1"/>
        <v>63.948107029252171</v>
      </c>
      <c r="I12" s="30">
        <f>'表６（その２－１）'!Q17</f>
        <v>52353</v>
      </c>
      <c r="J12" s="185">
        <f t="shared" si="2"/>
        <v>65.306555229838452</v>
      </c>
    </row>
    <row r="13" spans="2:10" ht="15.75" customHeight="1" x14ac:dyDescent="0.2">
      <c r="B13" s="455" t="s">
        <v>459</v>
      </c>
      <c r="C13" s="456"/>
      <c r="D13" s="205">
        <f>船橋市!$J$3</f>
        <v>101791</v>
      </c>
      <c r="E13" s="30">
        <f>'表７（その２－１）'!Q18</f>
        <v>1571</v>
      </c>
      <c r="F13" s="28">
        <f t="shared" si="0"/>
        <v>1.543358450157676</v>
      </c>
      <c r="G13" s="30">
        <f>'表８（その２－１）'!Q18</f>
        <v>61952</v>
      </c>
      <c r="H13" s="28">
        <f t="shared" si="1"/>
        <v>60.861962255995124</v>
      </c>
      <c r="I13" s="30">
        <f>'表６（その２－１）'!Q18</f>
        <v>63523</v>
      </c>
      <c r="J13" s="185">
        <f t="shared" si="2"/>
        <v>62.4053207061528</v>
      </c>
    </row>
    <row r="14" spans="2:10" ht="15.75" customHeight="1" x14ac:dyDescent="0.2">
      <c r="B14" s="455" t="s">
        <v>460</v>
      </c>
      <c r="C14" s="456"/>
      <c r="D14" s="205">
        <f>松戸市!$J$3</f>
        <v>91605</v>
      </c>
      <c r="E14" s="30">
        <f>'表７（その２－１）'!Q19</f>
        <v>1299</v>
      </c>
      <c r="F14" s="28">
        <f t="shared" si="0"/>
        <v>1.4180448665465859</v>
      </c>
      <c r="G14" s="30">
        <f>'表８（その２－１）'!Q19</f>
        <v>52511</v>
      </c>
      <c r="H14" s="28">
        <f t="shared" si="1"/>
        <v>57.3232902134163</v>
      </c>
      <c r="I14" s="30">
        <f>'表６（その２－１）'!Q19</f>
        <v>53810</v>
      </c>
      <c r="J14" s="185">
        <f t="shared" si="2"/>
        <v>58.741335079962887</v>
      </c>
    </row>
    <row r="15" spans="2:10" ht="15.75" customHeight="1" x14ac:dyDescent="0.2">
      <c r="B15" s="455" t="s">
        <v>461</v>
      </c>
      <c r="C15" s="456"/>
      <c r="D15" s="205">
        <f>野田市!$J$3</f>
        <v>30508</v>
      </c>
      <c r="E15" s="30">
        <f>'表７（その２－１）'!Q20</f>
        <v>548</v>
      </c>
      <c r="F15" s="28">
        <f t="shared" si="0"/>
        <v>1.7962501638914383</v>
      </c>
      <c r="G15" s="30">
        <f>'表８（その２－１）'!Q20</f>
        <v>18724</v>
      </c>
      <c r="H15" s="28">
        <f t="shared" si="1"/>
        <v>61.374065818801625</v>
      </c>
      <c r="I15" s="30">
        <f>'表６（その２－１）'!Q20</f>
        <v>19272</v>
      </c>
      <c r="J15" s="185">
        <f t="shared" si="2"/>
        <v>63.170315982693062</v>
      </c>
    </row>
    <row r="16" spans="2:10" ht="15.75" customHeight="1" x14ac:dyDescent="0.2">
      <c r="B16" s="455" t="s">
        <v>462</v>
      </c>
      <c r="C16" s="456"/>
      <c r="D16" s="205">
        <f>柏市!$J$3</f>
        <v>75353</v>
      </c>
      <c r="E16" s="30">
        <f>'表７（その２－１）'!Q21</f>
        <v>1181</v>
      </c>
      <c r="F16" s="28">
        <f t="shared" si="0"/>
        <v>1.5672899552771622</v>
      </c>
      <c r="G16" s="30">
        <f>'表８（その２－１）'!Q21</f>
        <v>44631</v>
      </c>
      <c r="H16" s="28">
        <f t="shared" si="1"/>
        <v>59.229227767972077</v>
      </c>
      <c r="I16" s="30">
        <f>'表６（その２－１）'!Q21</f>
        <v>45812</v>
      </c>
      <c r="J16" s="185">
        <f t="shared" si="2"/>
        <v>60.796517723249238</v>
      </c>
    </row>
    <row r="17" spans="2:10" ht="15.75" customHeight="1" x14ac:dyDescent="0.2">
      <c r="B17" s="455" t="s">
        <v>463</v>
      </c>
      <c r="C17" s="456"/>
      <c r="D17" s="205">
        <f>流山市!$J$3</f>
        <v>28923</v>
      </c>
      <c r="E17" s="30">
        <f>'表７（その２－１）'!Q22</f>
        <v>464</v>
      </c>
      <c r="F17" s="28">
        <f t="shared" si="0"/>
        <v>1.6042595857967707</v>
      </c>
      <c r="G17" s="30">
        <f>'表８（その２－１）'!Q22</f>
        <v>18938</v>
      </c>
      <c r="H17" s="28">
        <f t="shared" si="1"/>
        <v>65.477301801334576</v>
      </c>
      <c r="I17" s="30">
        <f>'表６（その２－１）'!Q22</f>
        <v>19402</v>
      </c>
      <c r="J17" s="185">
        <f t="shared" si="2"/>
        <v>67.081561387131345</v>
      </c>
    </row>
    <row r="18" spans="2:10" ht="15.75" customHeight="1" x14ac:dyDescent="0.2">
      <c r="B18" s="455" t="s">
        <v>464</v>
      </c>
      <c r="C18" s="456"/>
      <c r="D18" s="205">
        <f>我孫子市!$J$3</f>
        <v>24095</v>
      </c>
      <c r="E18" s="30">
        <f>'表７（その２－１）'!Q23</f>
        <v>373</v>
      </c>
      <c r="F18" s="28">
        <f t="shared" si="0"/>
        <v>1.5480390122432039</v>
      </c>
      <c r="G18" s="30">
        <f>'表８（その２－１）'!Q23</f>
        <v>14316</v>
      </c>
      <c r="H18" s="28">
        <f t="shared" si="1"/>
        <v>59.414816351940239</v>
      </c>
      <c r="I18" s="30">
        <f>'表６（その２－１）'!Q23</f>
        <v>14689</v>
      </c>
      <c r="J18" s="185">
        <f t="shared" si="2"/>
        <v>60.96285536418344</v>
      </c>
    </row>
    <row r="19" spans="2:10" ht="15.75" customHeight="1" x14ac:dyDescent="0.2">
      <c r="B19" s="455" t="s">
        <v>803</v>
      </c>
      <c r="C19" s="456"/>
      <c r="D19" s="205">
        <f>鎌ケ谷市!$J$3</f>
        <v>19448</v>
      </c>
      <c r="E19" s="30">
        <f>'表７（その２－１）'!Q24</f>
        <v>328</v>
      </c>
      <c r="F19" s="28">
        <f t="shared" si="0"/>
        <v>1.6865487453722747</v>
      </c>
      <c r="G19" s="30">
        <f>'表８（その２－１）'!Q24</f>
        <v>11449</v>
      </c>
      <c r="H19" s="28">
        <f t="shared" si="1"/>
        <v>58.869806663924308</v>
      </c>
      <c r="I19" s="30">
        <f>'表６（その２－１）'!Q24</f>
        <v>11777</v>
      </c>
      <c r="J19" s="185">
        <f t="shared" si="2"/>
        <v>60.556355409296586</v>
      </c>
    </row>
    <row r="20" spans="2:10" ht="15.75" customHeight="1" x14ac:dyDescent="0.2">
      <c r="B20" s="464" t="s">
        <v>466</v>
      </c>
      <c r="C20" s="465"/>
      <c r="D20" s="141">
        <f>浦安市!$J$3</f>
        <v>24286</v>
      </c>
      <c r="E20" s="31">
        <f>'表７（その２－１）'!Q25</f>
        <v>310</v>
      </c>
      <c r="F20" s="29">
        <f t="shared" si="0"/>
        <v>1.276455571110928</v>
      </c>
      <c r="G20" s="31">
        <f>'表８（その２－１）'!Q25</f>
        <v>15391</v>
      </c>
      <c r="H20" s="29">
        <f t="shared" si="1"/>
        <v>63.373960306349339</v>
      </c>
      <c r="I20" s="31">
        <f>'表６（その２－１）'!Q25</f>
        <v>15701</v>
      </c>
      <c r="J20" s="186">
        <f t="shared" si="2"/>
        <v>64.650415877460262</v>
      </c>
    </row>
    <row r="21" spans="2:10" ht="15.75" customHeight="1" x14ac:dyDescent="0.2">
      <c r="B21" s="187"/>
      <c r="C21" s="123" t="s">
        <v>434</v>
      </c>
      <c r="D21" s="206">
        <f>SUM(D22:D30)</f>
        <v>141298</v>
      </c>
      <c r="E21" s="121">
        <f>'表７（その２－１）'!Q26</f>
        <v>2463</v>
      </c>
      <c r="F21" s="122">
        <f t="shared" si="0"/>
        <v>1.7431244603603731</v>
      </c>
      <c r="G21" s="121">
        <f>'表８（その２－１）'!Q26</f>
        <v>88812</v>
      </c>
      <c r="H21" s="122">
        <f t="shared" si="1"/>
        <v>62.854392843493891</v>
      </c>
      <c r="I21" s="121">
        <f>'表６（その２－１）'!Q26</f>
        <v>91275</v>
      </c>
      <c r="J21" s="184">
        <f t="shared" si="2"/>
        <v>64.597517303854261</v>
      </c>
    </row>
    <row r="22" spans="2:10" ht="15.75" customHeight="1" x14ac:dyDescent="0.2">
      <c r="B22" s="455" t="s">
        <v>469</v>
      </c>
      <c r="C22" s="456"/>
      <c r="D22" s="205">
        <f>成田市!$J$3</f>
        <v>25264</v>
      </c>
      <c r="E22" s="30">
        <f>'表７（その２－１）'!Q27</f>
        <v>425</v>
      </c>
      <c r="F22" s="28">
        <f t="shared" si="0"/>
        <v>1.6822355921469285</v>
      </c>
      <c r="G22" s="30">
        <f>'表８（その２－１）'!Q27</f>
        <v>14945</v>
      </c>
      <c r="H22" s="28">
        <f t="shared" si="1"/>
        <v>59.155319822672574</v>
      </c>
      <c r="I22" s="30">
        <f>'表６（その２－１）'!Q27</f>
        <v>15370</v>
      </c>
      <c r="J22" s="185">
        <f t="shared" si="2"/>
        <v>60.837555414819505</v>
      </c>
    </row>
    <row r="23" spans="2:10" ht="15.75" customHeight="1" x14ac:dyDescent="0.2">
      <c r="B23" s="455" t="s">
        <v>470</v>
      </c>
      <c r="C23" s="456"/>
      <c r="D23" s="205">
        <f>佐倉市!$J$3</f>
        <v>32613</v>
      </c>
      <c r="E23" s="30">
        <f>'表７（その２－１）'!Q28</f>
        <v>576</v>
      </c>
      <c r="F23" s="28">
        <f t="shared" si="0"/>
        <v>1.7661668659736915</v>
      </c>
      <c r="G23" s="30">
        <f>'表８（その２－１）'!Q28</f>
        <v>22122</v>
      </c>
      <c r="H23" s="28">
        <f t="shared" si="1"/>
        <v>67.831846196302095</v>
      </c>
      <c r="I23" s="30">
        <f>'表６（その２－１）'!Q28</f>
        <v>22698</v>
      </c>
      <c r="J23" s="185">
        <f t="shared" si="2"/>
        <v>69.598013062275783</v>
      </c>
    </row>
    <row r="24" spans="2:10" ht="15.75" customHeight="1" x14ac:dyDescent="0.2">
      <c r="B24" s="455" t="s">
        <v>471</v>
      </c>
      <c r="C24" s="456"/>
      <c r="D24" s="205">
        <f>四街道市!$J$3</f>
        <v>16333</v>
      </c>
      <c r="E24" s="30">
        <f>'表７（その２－１）'!Q29</f>
        <v>319</v>
      </c>
      <c r="F24" s="28">
        <f t="shared" si="0"/>
        <v>1.9531010836955855</v>
      </c>
      <c r="G24" s="30">
        <f>'表８（その２－１）'!Q29</f>
        <v>10208</v>
      </c>
      <c r="H24" s="28">
        <f t="shared" si="1"/>
        <v>62.499234678258738</v>
      </c>
      <c r="I24" s="30">
        <f>'表６（その２－１）'!Q29</f>
        <v>10527</v>
      </c>
      <c r="J24" s="185">
        <f t="shared" si="2"/>
        <v>64.45233576195433</v>
      </c>
    </row>
    <row r="25" spans="2:10" ht="15.75" customHeight="1" x14ac:dyDescent="0.2">
      <c r="B25" s="455" t="s">
        <v>472</v>
      </c>
      <c r="C25" s="456"/>
      <c r="D25" s="205">
        <f>八街市!$J$3</f>
        <v>17099</v>
      </c>
      <c r="E25" s="30">
        <f>'表７（その２－１）'!Q30</f>
        <v>305</v>
      </c>
      <c r="F25" s="28">
        <f t="shared" si="0"/>
        <v>1.7837300426925551</v>
      </c>
      <c r="G25" s="30">
        <f>'表８（その２－１）'!Q30</f>
        <v>9733</v>
      </c>
      <c r="H25" s="28">
        <f t="shared" si="1"/>
        <v>56.921457395169305</v>
      </c>
      <c r="I25" s="30">
        <f>'表６（その２－１）'!Q30</f>
        <v>10038</v>
      </c>
      <c r="J25" s="185">
        <f t="shared" si="2"/>
        <v>58.705187437861866</v>
      </c>
    </row>
    <row r="26" spans="2:10" ht="15.75" customHeight="1" x14ac:dyDescent="0.2">
      <c r="B26" s="455" t="s">
        <v>473</v>
      </c>
      <c r="C26" s="456"/>
      <c r="D26" s="205">
        <f>酒々井町!$J$3</f>
        <v>3808</v>
      </c>
      <c r="E26" s="30">
        <f>'表７（その２－１）'!Q31</f>
        <v>69</v>
      </c>
      <c r="F26" s="28">
        <f t="shared" si="0"/>
        <v>1.8119747899159664</v>
      </c>
      <c r="G26" s="30">
        <f>'表８（その２－１）'!Q31</f>
        <v>2426</v>
      </c>
      <c r="H26" s="28">
        <f t="shared" si="1"/>
        <v>63.707983193277308</v>
      </c>
      <c r="I26" s="30">
        <f>'表６（その２－１）'!Q31</f>
        <v>2495</v>
      </c>
      <c r="J26" s="185">
        <f t="shared" si="2"/>
        <v>65.519957983193279</v>
      </c>
    </row>
    <row r="27" spans="2:10" ht="15.75" customHeight="1" x14ac:dyDescent="0.2">
      <c r="B27" s="455" t="s">
        <v>755</v>
      </c>
      <c r="C27" s="456"/>
      <c r="D27" s="205">
        <f>富里市!$J$3</f>
        <v>11976</v>
      </c>
      <c r="E27" s="30">
        <f>'表７（その２－１）'!Q32</f>
        <v>192</v>
      </c>
      <c r="F27" s="28">
        <f t="shared" si="0"/>
        <v>1.6032064128256514</v>
      </c>
      <c r="G27" s="30">
        <f>'表８（その２－１）'!Q32</f>
        <v>6628</v>
      </c>
      <c r="H27" s="28">
        <f t="shared" si="1"/>
        <v>55.344021376085507</v>
      </c>
      <c r="I27" s="30">
        <f>'表６（その２－１）'!Q32</f>
        <v>6820</v>
      </c>
      <c r="J27" s="185">
        <f t="shared" si="2"/>
        <v>56.947227788911157</v>
      </c>
    </row>
    <row r="28" spans="2:10" ht="15.75" customHeight="1" x14ac:dyDescent="0.2">
      <c r="B28" s="455" t="s">
        <v>145</v>
      </c>
      <c r="C28" s="456"/>
      <c r="D28" s="205">
        <f>白井市!$J$3</f>
        <v>11009</v>
      </c>
      <c r="E28" s="30">
        <f>'表７（その２－１）'!Q33</f>
        <v>175</v>
      </c>
      <c r="F28" s="28">
        <f t="shared" si="0"/>
        <v>1.5896085021346171</v>
      </c>
      <c r="G28" s="30">
        <f>'表８（その２－１）'!Q33</f>
        <v>6729</v>
      </c>
      <c r="H28" s="28">
        <f t="shared" si="1"/>
        <v>61.122717776364794</v>
      </c>
      <c r="I28" s="30">
        <f>'表６（その２－１）'!Q33</f>
        <v>6904</v>
      </c>
      <c r="J28" s="185">
        <f t="shared" si="2"/>
        <v>62.712326278499411</v>
      </c>
    </row>
    <row r="29" spans="2:10" ht="15.75" customHeight="1" x14ac:dyDescent="0.2">
      <c r="B29" s="455" t="s">
        <v>475</v>
      </c>
      <c r="C29" s="456"/>
      <c r="D29" s="205">
        <f>印西市!$J$3</f>
        <v>18492</v>
      </c>
      <c r="E29" s="30">
        <f>'表７（その２－１）'!Q34</f>
        <v>315</v>
      </c>
      <c r="F29" s="28">
        <f t="shared" si="0"/>
        <v>1.7034393251135627</v>
      </c>
      <c r="G29" s="30">
        <f>'表８（その２－１）'!Q34</f>
        <v>12709</v>
      </c>
      <c r="H29" s="28">
        <f t="shared" si="1"/>
        <v>68.727017088470689</v>
      </c>
      <c r="I29" s="30">
        <f>'表６（その２－１）'!Q34</f>
        <v>13024</v>
      </c>
      <c r="J29" s="185">
        <f t="shared" si="2"/>
        <v>70.430456413584253</v>
      </c>
    </row>
    <row r="30" spans="2:10" ht="15.75" customHeight="1" x14ac:dyDescent="0.2">
      <c r="B30" s="464" t="s">
        <v>477</v>
      </c>
      <c r="C30" s="465"/>
      <c r="D30" s="141">
        <f>栄町!$J$3</f>
        <v>4704</v>
      </c>
      <c r="E30" s="31">
        <f>'表７（その２－１）'!Q35</f>
        <v>87</v>
      </c>
      <c r="F30" s="29">
        <f t="shared" si="0"/>
        <v>1.8494897959183674</v>
      </c>
      <c r="G30" s="31">
        <f>'表８（その２－１）'!Q35</f>
        <v>3312</v>
      </c>
      <c r="H30" s="29">
        <f t="shared" si="1"/>
        <v>70.408163265306129</v>
      </c>
      <c r="I30" s="31">
        <f>'表６（その２－１）'!Q35</f>
        <v>3399</v>
      </c>
      <c r="J30" s="186">
        <f t="shared" si="2"/>
        <v>72.257653061224488</v>
      </c>
    </row>
    <row r="31" spans="2:10" ht="15.75" customHeight="1" x14ac:dyDescent="0.2">
      <c r="B31" s="187"/>
      <c r="C31" s="123" t="s">
        <v>435</v>
      </c>
      <c r="D31" s="206">
        <f>SUM(D32:D38)</f>
        <v>31570</v>
      </c>
      <c r="E31" s="121">
        <f>'表７（その２－１）'!Q36</f>
        <v>600</v>
      </c>
      <c r="F31" s="122">
        <f>100*E31/D31</f>
        <v>1.9005384859043395</v>
      </c>
      <c r="G31" s="121">
        <f>'表８（その２－１）'!Q36</f>
        <v>22381</v>
      </c>
      <c r="H31" s="122">
        <f t="shared" si="1"/>
        <v>70.893253088375033</v>
      </c>
      <c r="I31" s="121">
        <f>'表６（その２－１）'!Q36</f>
        <v>22981</v>
      </c>
      <c r="J31" s="184">
        <f t="shared" si="2"/>
        <v>72.793791574279382</v>
      </c>
    </row>
    <row r="32" spans="2:10" ht="15.75" customHeight="1" x14ac:dyDescent="0.2">
      <c r="B32" s="455" t="s">
        <v>478</v>
      </c>
      <c r="C32" s="456"/>
      <c r="D32" s="205">
        <f>茂原市!$J$3</f>
        <v>17810</v>
      </c>
      <c r="E32" s="30">
        <f>'表７（その２－１）'!Q37</f>
        <v>344</v>
      </c>
      <c r="F32" s="28">
        <f t="shared" si="0"/>
        <v>1.9314991577765301</v>
      </c>
      <c r="G32" s="30">
        <f>'表８（その２－１）'!Q37</f>
        <v>12587</v>
      </c>
      <c r="H32" s="28">
        <f t="shared" si="1"/>
        <v>70.673778775968557</v>
      </c>
      <c r="I32" s="30">
        <f>'表６（その２－１）'!Q37</f>
        <v>12931</v>
      </c>
      <c r="J32" s="185">
        <f t="shared" si="2"/>
        <v>72.605277933745086</v>
      </c>
    </row>
    <row r="33" spans="2:10" ht="15.75" customHeight="1" x14ac:dyDescent="0.2">
      <c r="B33" s="455" t="s">
        <v>479</v>
      </c>
      <c r="C33" s="456"/>
      <c r="D33" s="205">
        <f>一宮町!$J$3</f>
        <v>2995</v>
      </c>
      <c r="E33" s="30">
        <f>'表７（その２－１）'!Q38</f>
        <v>60</v>
      </c>
      <c r="F33" s="28">
        <f t="shared" si="0"/>
        <v>2.003338898163606</v>
      </c>
      <c r="G33" s="30">
        <f>'表８（その２－１）'!Q38</f>
        <v>1894</v>
      </c>
      <c r="H33" s="28">
        <f t="shared" si="1"/>
        <v>63.238731218697829</v>
      </c>
      <c r="I33" s="30">
        <f>'表６（その２－１）'!Q38</f>
        <v>1954</v>
      </c>
      <c r="J33" s="185">
        <f t="shared" si="2"/>
        <v>65.242070116861441</v>
      </c>
    </row>
    <row r="34" spans="2:10" ht="15.75" customHeight="1" x14ac:dyDescent="0.2">
      <c r="B34" s="455" t="s">
        <v>480</v>
      </c>
      <c r="C34" s="456"/>
      <c r="D34" s="205">
        <f>睦沢町!$J$3</f>
        <v>1525</v>
      </c>
      <c r="E34" s="30">
        <f>'表７（その２－１）'!Q39</f>
        <v>32</v>
      </c>
      <c r="F34" s="28">
        <f t="shared" si="0"/>
        <v>2.098360655737705</v>
      </c>
      <c r="G34" s="30">
        <f>'表８（その２－１）'!Q39</f>
        <v>1149</v>
      </c>
      <c r="H34" s="28">
        <f t="shared" si="1"/>
        <v>75.344262295081961</v>
      </c>
      <c r="I34" s="30">
        <f>'表６（その２－１）'!Q39</f>
        <v>1181</v>
      </c>
      <c r="J34" s="185">
        <f t="shared" si="2"/>
        <v>77.442622950819668</v>
      </c>
    </row>
    <row r="35" spans="2:10" ht="15.75" customHeight="1" x14ac:dyDescent="0.2">
      <c r="B35" s="455" t="s">
        <v>481</v>
      </c>
      <c r="C35" s="456"/>
      <c r="D35" s="205">
        <f>長生村!$J$3</f>
        <v>2982</v>
      </c>
      <c r="E35" s="30">
        <f>'表７（その２－１）'!Q40</f>
        <v>65</v>
      </c>
      <c r="F35" s="28">
        <f t="shared" si="0"/>
        <v>2.1797451374916164</v>
      </c>
      <c r="G35" s="30">
        <f>'表８（その２－１）'!Q40</f>
        <v>2073</v>
      </c>
      <c r="H35" s="28">
        <f t="shared" si="1"/>
        <v>69.517102615694171</v>
      </c>
      <c r="I35" s="30">
        <f>'表６（その２－１）'!Q40</f>
        <v>2138</v>
      </c>
      <c r="J35" s="185">
        <f t="shared" si="2"/>
        <v>71.696847753185779</v>
      </c>
    </row>
    <row r="36" spans="2:10" ht="15.75" customHeight="1" x14ac:dyDescent="0.2">
      <c r="B36" s="455" t="s">
        <v>482</v>
      </c>
      <c r="C36" s="456"/>
      <c r="D36" s="205">
        <f>白子町!$J$3</f>
        <v>2796</v>
      </c>
      <c r="E36" s="30">
        <f>'表７（その２－１）'!Q41</f>
        <v>40</v>
      </c>
      <c r="F36" s="28">
        <f t="shared" si="0"/>
        <v>1.4306151645207439</v>
      </c>
      <c r="G36" s="30">
        <f>'表８（その２－１）'!Q41</f>
        <v>2090</v>
      </c>
      <c r="H36" s="28">
        <f t="shared" si="1"/>
        <v>74.749642346208873</v>
      </c>
      <c r="I36" s="30">
        <f>'表６（その２－１）'!Q41</f>
        <v>2130</v>
      </c>
      <c r="J36" s="185">
        <f t="shared" si="2"/>
        <v>76.180257510729618</v>
      </c>
    </row>
    <row r="37" spans="2:10" ht="15.75" customHeight="1" x14ac:dyDescent="0.2">
      <c r="B37" s="455" t="s">
        <v>483</v>
      </c>
      <c r="C37" s="456"/>
      <c r="D37" s="205">
        <f>長柄町!$J$3</f>
        <v>1614</v>
      </c>
      <c r="E37" s="30">
        <f>'表７（その２－１）'!Q42</f>
        <v>34</v>
      </c>
      <c r="F37" s="28">
        <f t="shared" si="0"/>
        <v>2.1065675340768277</v>
      </c>
      <c r="G37" s="30">
        <f>'表８（その２－１）'!Q42</f>
        <v>1126</v>
      </c>
      <c r="H37" s="28">
        <f t="shared" si="1"/>
        <v>69.764560099132595</v>
      </c>
      <c r="I37" s="30">
        <f>'表６（その２－１）'!Q42</f>
        <v>1160</v>
      </c>
      <c r="J37" s="185">
        <f t="shared" si="2"/>
        <v>71.871127633209412</v>
      </c>
    </row>
    <row r="38" spans="2:10" ht="15.75" customHeight="1" x14ac:dyDescent="0.2">
      <c r="B38" s="464" t="s">
        <v>484</v>
      </c>
      <c r="C38" s="465"/>
      <c r="D38" s="141">
        <f>長南町!$J$3</f>
        <v>1848</v>
      </c>
      <c r="E38" s="31">
        <f>'表７（その２－１）'!Q43</f>
        <v>25</v>
      </c>
      <c r="F38" s="29">
        <f t="shared" si="0"/>
        <v>1.3528138528138529</v>
      </c>
      <c r="G38" s="31">
        <f>'表８（その２－１）'!Q43</f>
        <v>1462</v>
      </c>
      <c r="H38" s="29">
        <f t="shared" si="1"/>
        <v>79.112554112554108</v>
      </c>
      <c r="I38" s="31">
        <f>'表６（その２－１）'!Q43</f>
        <v>1487</v>
      </c>
      <c r="J38" s="186">
        <f t="shared" si="2"/>
        <v>80.46536796536796</v>
      </c>
    </row>
    <row r="39" spans="2:10" ht="15.75" customHeight="1" x14ac:dyDescent="0.2">
      <c r="B39" s="187"/>
      <c r="C39" s="123" t="s">
        <v>436</v>
      </c>
      <c r="D39" s="206">
        <f>SUM(D40:D45)</f>
        <v>49054</v>
      </c>
      <c r="E39" s="121">
        <f>'表７（その２－１）'!Q44</f>
        <v>754</v>
      </c>
      <c r="F39" s="122">
        <f t="shared" si="0"/>
        <v>1.5370815835609737</v>
      </c>
      <c r="G39" s="121">
        <f>'表８（その２－１）'!Q44</f>
        <v>30156</v>
      </c>
      <c r="H39" s="122">
        <f t="shared" si="1"/>
        <v>61.475109063481064</v>
      </c>
      <c r="I39" s="121">
        <f>'表６（その２－１）'!Q44</f>
        <v>30910</v>
      </c>
      <c r="J39" s="184">
        <f t="shared" si="2"/>
        <v>63.012190647042033</v>
      </c>
    </row>
    <row r="40" spans="2:10" ht="15.75" customHeight="1" x14ac:dyDescent="0.2">
      <c r="B40" s="455" t="s">
        <v>485</v>
      </c>
      <c r="C40" s="456"/>
      <c r="D40" s="205">
        <f>東金市!$J$3</f>
        <v>13842</v>
      </c>
      <c r="E40" s="30">
        <f>'表７（その２－１）'!Q45</f>
        <v>207</v>
      </c>
      <c r="F40" s="28">
        <f t="shared" si="0"/>
        <v>1.495448634590377</v>
      </c>
      <c r="G40" s="30">
        <f>'表８（その２－１）'!Q45</f>
        <v>8142</v>
      </c>
      <c r="H40" s="28">
        <f t="shared" si="1"/>
        <v>58.820979627221497</v>
      </c>
      <c r="I40" s="30">
        <f>'表６（その２－１）'!Q45</f>
        <v>8349</v>
      </c>
      <c r="J40" s="185">
        <f t="shared" si="2"/>
        <v>60.316428261811879</v>
      </c>
    </row>
    <row r="41" spans="2:10" ht="15.75" customHeight="1" x14ac:dyDescent="0.2">
      <c r="B41" s="455" t="s">
        <v>1021</v>
      </c>
      <c r="C41" s="456"/>
      <c r="D41" s="205">
        <f>大網白里市!$J$3</f>
        <v>10848</v>
      </c>
      <c r="E41" s="30">
        <f>'表７（その２－１）'!Q46</f>
        <v>170</v>
      </c>
      <c r="F41" s="28">
        <f t="shared" si="0"/>
        <v>1.5671091445427729</v>
      </c>
      <c r="G41" s="30">
        <f>'表８（その２－１）'!Q46</f>
        <v>7280</v>
      </c>
      <c r="H41" s="28">
        <f t="shared" si="1"/>
        <v>67.109144542772867</v>
      </c>
      <c r="I41" s="30">
        <f>'表６（その２－１）'!Q46</f>
        <v>7450</v>
      </c>
      <c r="J41" s="185">
        <f t="shared" si="2"/>
        <v>68.676253687315636</v>
      </c>
    </row>
    <row r="42" spans="2:10" ht="15.75" customHeight="1" x14ac:dyDescent="0.2">
      <c r="B42" s="455" t="s">
        <v>486</v>
      </c>
      <c r="C42" s="456"/>
      <c r="D42" s="205">
        <f>九十九里町!$J$3</f>
        <v>3777</v>
      </c>
      <c r="E42" s="30">
        <f>'表７（その２－１）'!Q47</f>
        <v>64</v>
      </c>
      <c r="F42" s="28">
        <f t="shared" si="0"/>
        <v>1.6944665078104315</v>
      </c>
      <c r="G42" s="30">
        <f>'表８（その２－１）'!Q47</f>
        <v>2332</v>
      </c>
      <c r="H42" s="28">
        <f t="shared" si="1"/>
        <v>61.742123378342598</v>
      </c>
      <c r="I42" s="30">
        <f>'表６（その２－１）'!Q47</f>
        <v>2396</v>
      </c>
      <c r="J42" s="185">
        <f t="shared" si="2"/>
        <v>63.43658988615303</v>
      </c>
    </row>
    <row r="43" spans="2:10" ht="15.75" customHeight="1" x14ac:dyDescent="0.2">
      <c r="B43" s="455" t="s">
        <v>492</v>
      </c>
      <c r="C43" s="456"/>
      <c r="D43" s="205">
        <f>芝山町!$J$3</f>
        <v>1753</v>
      </c>
      <c r="E43" s="30">
        <f>'表７（その２－１）'!Q48</f>
        <v>20</v>
      </c>
      <c r="F43" s="28">
        <f>100*E43/D43</f>
        <v>1.1409013120365088</v>
      </c>
      <c r="G43" s="30">
        <f>'表８（その２－１）'!Q48</f>
        <v>1074</v>
      </c>
      <c r="H43" s="28">
        <f>100*G43/D43</f>
        <v>61.266400456360522</v>
      </c>
      <c r="I43" s="104">
        <f>'表６（その２－１）'!Q48</f>
        <v>1094</v>
      </c>
      <c r="J43" s="185">
        <f>100*I43/D43</f>
        <v>62.407301768397033</v>
      </c>
    </row>
    <row r="44" spans="2:10" ht="15.75" customHeight="1" x14ac:dyDescent="0.2">
      <c r="B44" s="455" t="s">
        <v>714</v>
      </c>
      <c r="C44" s="456"/>
      <c r="D44" s="205">
        <f>山武市!$J$3</f>
        <v>13448</v>
      </c>
      <c r="E44" s="30">
        <f>'表７（その２－１）'!Q49</f>
        <v>228</v>
      </c>
      <c r="F44" s="28">
        <f>100*E44/D44</f>
        <v>1.6954193932183224</v>
      </c>
      <c r="G44" s="30">
        <f>'表８（その２－１）'!Q49</f>
        <v>7779</v>
      </c>
      <c r="H44" s="28">
        <f>100*G44/D44</f>
        <v>57.845032718619869</v>
      </c>
      <c r="I44" s="104">
        <f>'表６（その２－１）'!Q49</f>
        <v>8007</v>
      </c>
      <c r="J44" s="185">
        <f>100*I44/D44</f>
        <v>59.540452111838192</v>
      </c>
    </row>
    <row r="45" spans="2:10" ht="15.75" customHeight="1" thickBot="1" x14ac:dyDescent="0.25">
      <c r="B45" s="466" t="s">
        <v>715</v>
      </c>
      <c r="C45" s="467"/>
      <c r="D45" s="207">
        <f>横芝光町!$J$3</f>
        <v>5386</v>
      </c>
      <c r="E45" s="188">
        <f>'表７（その２－１）'!Q50</f>
        <v>65</v>
      </c>
      <c r="F45" s="189">
        <f>100*E45/D45</f>
        <v>1.2068325287783142</v>
      </c>
      <c r="G45" s="190">
        <f>'表８（その２－１）'!Q50</f>
        <v>3549</v>
      </c>
      <c r="H45" s="189">
        <f>100*G45/D45</f>
        <v>65.893056071295959</v>
      </c>
      <c r="I45" s="190">
        <f>'表６（その２－１）'!Q50</f>
        <v>3614</v>
      </c>
      <c r="J45" s="191">
        <f>100*I45/D45</f>
        <v>67.099888600074266</v>
      </c>
    </row>
    <row r="46" spans="2:10" ht="5.25" customHeight="1" x14ac:dyDescent="0.2"/>
  </sheetData>
  <mergeCells count="40">
    <mergeCell ref="B43:C43"/>
    <mergeCell ref="B44:C44"/>
    <mergeCell ref="B45:C45"/>
    <mergeCell ref="B36:C36"/>
    <mergeCell ref="B37:C37"/>
    <mergeCell ref="B38:C38"/>
    <mergeCell ref="B40:C40"/>
    <mergeCell ref="B41:C41"/>
    <mergeCell ref="B42:C42"/>
    <mergeCell ref="B35:C35"/>
    <mergeCell ref="B23:C23"/>
    <mergeCell ref="B24:C24"/>
    <mergeCell ref="B25:C25"/>
    <mergeCell ref="B26:C26"/>
    <mergeCell ref="B27:C27"/>
    <mergeCell ref="B28:C28"/>
    <mergeCell ref="B29:C29"/>
    <mergeCell ref="B30:C30"/>
    <mergeCell ref="B32:C32"/>
    <mergeCell ref="B33:C33"/>
    <mergeCell ref="B34:C34"/>
    <mergeCell ref="B22:C22"/>
    <mergeCell ref="B9:C9"/>
    <mergeCell ref="B10:C10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8:C8"/>
    <mergeCell ref="B3:C3"/>
    <mergeCell ref="I3:J3"/>
    <mergeCell ref="D3:D4"/>
    <mergeCell ref="E3:F3"/>
    <mergeCell ref="G3:H3"/>
    <mergeCell ref="B7:C7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83" orientation="landscape" r:id="rId1"/>
  <headerFooter alignWithMargins="0">
    <oddFooter>&amp;C9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23DF-FB66-4C2D-AA59-429A3BC9A986}">
  <sheetPr codeName="Sheet90">
    <tabColor rgb="FFFF0000"/>
  </sheetPr>
  <dimension ref="B1:J30"/>
  <sheetViews>
    <sheetView zoomScale="90" zoomScaleNormal="90" workbookViewId="0">
      <selection activeCell="H16" sqref="H16"/>
    </sheetView>
  </sheetViews>
  <sheetFormatPr defaultRowHeight="13.2" x14ac:dyDescent="0.2"/>
  <cols>
    <col min="1" max="1" width="0.88671875" customWidth="1"/>
    <col min="2" max="2" width="4.21875" customWidth="1"/>
    <col min="3" max="3" width="14.33203125" customWidth="1"/>
    <col min="4" max="10" width="18.6640625" customWidth="1"/>
    <col min="11" max="11" width="0.88671875" customWidth="1"/>
  </cols>
  <sheetData>
    <row r="1" spans="2:10" ht="5.25" customHeight="1" x14ac:dyDescent="0.2"/>
    <row r="2" spans="2:10" ht="16.2" thickBot="1" x14ac:dyDescent="0.25">
      <c r="B2" s="97" t="s">
        <v>493</v>
      </c>
      <c r="C2" s="97"/>
    </row>
    <row r="3" spans="2:10" x14ac:dyDescent="0.2">
      <c r="B3" s="457" t="s">
        <v>982</v>
      </c>
      <c r="C3" s="458"/>
      <c r="D3" s="459" t="s">
        <v>330</v>
      </c>
      <c r="E3" s="461" t="s">
        <v>443</v>
      </c>
      <c r="F3" s="431"/>
      <c r="G3" s="431" t="s">
        <v>444</v>
      </c>
      <c r="H3" s="431"/>
      <c r="I3" s="431" t="s">
        <v>445</v>
      </c>
      <c r="J3" s="432"/>
    </row>
    <row r="4" spans="2:10" ht="13.8" thickBot="1" x14ac:dyDescent="0.25">
      <c r="B4" s="136" t="s">
        <v>448</v>
      </c>
      <c r="C4" s="209"/>
      <c r="D4" s="468"/>
      <c r="E4" s="211" t="s">
        <v>449</v>
      </c>
      <c r="F4" s="132" t="s">
        <v>450</v>
      </c>
      <c r="G4" s="132" t="s">
        <v>449</v>
      </c>
      <c r="H4" s="132" t="s">
        <v>450</v>
      </c>
      <c r="I4" s="132" t="s">
        <v>449</v>
      </c>
      <c r="J4" s="133" t="s">
        <v>450</v>
      </c>
    </row>
    <row r="5" spans="2:10" ht="15.75" customHeight="1" x14ac:dyDescent="0.2">
      <c r="B5" s="187"/>
      <c r="C5" s="202" t="s">
        <v>437</v>
      </c>
      <c r="D5" s="204">
        <f>SUM(D6:D9)</f>
        <v>24179</v>
      </c>
      <c r="E5" s="194">
        <f>'表７（その２－２）'!Q10</f>
        <v>508</v>
      </c>
      <c r="F5" s="195">
        <f t="shared" ref="F5:F29" si="0">100*E5/D5</f>
        <v>2.1009967327019314</v>
      </c>
      <c r="G5" s="194">
        <f>'表８（その２－２）'!Q10</f>
        <v>16101</v>
      </c>
      <c r="H5" s="195">
        <f t="shared" ref="H5:H29" si="1">100*G5/D5</f>
        <v>66.590843293767321</v>
      </c>
      <c r="I5" s="194">
        <f>'表６（その２－２）'!Q10</f>
        <v>16609</v>
      </c>
      <c r="J5" s="196">
        <f t="shared" ref="J5:J29" si="2">100*I5/D5</f>
        <v>68.691840026469251</v>
      </c>
    </row>
    <row r="6" spans="2:10" ht="15.75" customHeight="1" x14ac:dyDescent="0.2">
      <c r="B6" s="455" t="s">
        <v>712</v>
      </c>
      <c r="C6" s="456"/>
      <c r="D6" s="205">
        <f>香取市!$J$3</f>
        <v>16333</v>
      </c>
      <c r="E6" s="30">
        <f>'表７（その２－２）'!Q11</f>
        <v>350</v>
      </c>
      <c r="F6" s="28">
        <f t="shared" si="0"/>
        <v>2.1429008755280718</v>
      </c>
      <c r="G6" s="30">
        <f>'表８（その２－２）'!Q11</f>
        <v>11204</v>
      </c>
      <c r="H6" s="28">
        <f t="shared" si="1"/>
        <v>68.597318312618626</v>
      </c>
      <c r="I6" s="30">
        <f>'表６（その２－２）'!Q11</f>
        <v>11554</v>
      </c>
      <c r="J6" s="185">
        <f t="shared" si="2"/>
        <v>70.740219188146696</v>
      </c>
    </row>
    <row r="7" spans="2:10" ht="15.75" customHeight="1" x14ac:dyDescent="0.2">
      <c r="B7" s="455" t="s">
        <v>495</v>
      </c>
      <c r="C7" s="456"/>
      <c r="D7" s="205">
        <f>神崎町!$J$3</f>
        <v>1293</v>
      </c>
      <c r="E7" s="30">
        <f>'表７（その２－２）'!Q12</f>
        <v>21</v>
      </c>
      <c r="F7" s="28">
        <f t="shared" si="0"/>
        <v>1.6241299303944317</v>
      </c>
      <c r="G7" s="30">
        <f>'表８（その２－２）'!Q12</f>
        <v>723</v>
      </c>
      <c r="H7" s="28">
        <f t="shared" si="1"/>
        <v>55.916473317865432</v>
      </c>
      <c r="I7" s="30">
        <f>'表６（その２－２）'!Q12</f>
        <v>744</v>
      </c>
      <c r="J7" s="185">
        <f t="shared" si="2"/>
        <v>57.540603248259863</v>
      </c>
    </row>
    <row r="8" spans="2:10" ht="15.75" customHeight="1" x14ac:dyDescent="0.2">
      <c r="B8" s="455" t="s">
        <v>499</v>
      </c>
      <c r="C8" s="456"/>
      <c r="D8" s="205">
        <f>多古町!$J$3</f>
        <v>3478</v>
      </c>
      <c r="E8" s="30">
        <f>'表７（その２－２）'!Q13</f>
        <v>79</v>
      </c>
      <c r="F8" s="28">
        <f t="shared" si="0"/>
        <v>2.2714203565267397</v>
      </c>
      <c r="G8" s="30">
        <f>'表８（その２－２）'!Q13</f>
        <v>2182</v>
      </c>
      <c r="H8" s="28">
        <f t="shared" si="1"/>
        <v>62.73720529039678</v>
      </c>
      <c r="I8" s="30">
        <f>'表６（その２－２）'!Q13</f>
        <v>2261</v>
      </c>
      <c r="J8" s="185">
        <f t="shared" si="2"/>
        <v>65.00862564692352</v>
      </c>
    </row>
    <row r="9" spans="2:10" ht="15.75" customHeight="1" x14ac:dyDescent="0.2">
      <c r="B9" s="464" t="s">
        <v>501</v>
      </c>
      <c r="C9" s="465"/>
      <c r="D9" s="141">
        <f>東庄町!$J$3</f>
        <v>3075</v>
      </c>
      <c r="E9" s="31">
        <f>'表７（その２－２）'!Q14</f>
        <v>58</v>
      </c>
      <c r="F9" s="29">
        <f t="shared" si="0"/>
        <v>1.8861788617886179</v>
      </c>
      <c r="G9" s="31">
        <f>'表８（その２－２）'!Q14</f>
        <v>1992</v>
      </c>
      <c r="H9" s="29">
        <f t="shared" si="1"/>
        <v>64.780487804878049</v>
      </c>
      <c r="I9" s="31">
        <f>'表６（その２－２）'!Q14</f>
        <v>2050</v>
      </c>
      <c r="J9" s="186">
        <f t="shared" si="2"/>
        <v>66.666666666666671</v>
      </c>
    </row>
    <row r="10" spans="2:10" ht="15.75" customHeight="1" x14ac:dyDescent="0.2">
      <c r="B10" s="187"/>
      <c r="C10" s="123" t="s">
        <v>412</v>
      </c>
      <c r="D10" s="206">
        <f>SUM(D11:D12)</f>
        <v>29794</v>
      </c>
      <c r="E10" s="121">
        <f>'表７（その２－２）'!Q15</f>
        <v>514</v>
      </c>
      <c r="F10" s="122">
        <f t="shared" si="0"/>
        <v>1.7251795663556422</v>
      </c>
      <c r="G10" s="121">
        <f>'表８（その２－２）'!Q15</f>
        <v>18270</v>
      </c>
      <c r="H10" s="122">
        <f t="shared" si="1"/>
        <v>61.321071356648993</v>
      </c>
      <c r="I10" s="121">
        <f>'表６（その２－２）'!Q15</f>
        <v>18784</v>
      </c>
      <c r="J10" s="184">
        <f t="shared" si="2"/>
        <v>63.046250923004635</v>
      </c>
    </row>
    <row r="11" spans="2:10" ht="15.75" customHeight="1" x14ac:dyDescent="0.2">
      <c r="B11" s="455" t="s">
        <v>502</v>
      </c>
      <c r="C11" s="456"/>
      <c r="D11" s="205">
        <f>銚子市!$J$3</f>
        <v>14096</v>
      </c>
      <c r="E11" s="30">
        <f>'表７（その２－２）'!Q16</f>
        <v>242</v>
      </c>
      <c r="F11" s="28">
        <f t="shared" si="0"/>
        <v>1.7167990919409761</v>
      </c>
      <c r="G11" s="30">
        <f>'表８（その２－２）'!Q16</f>
        <v>8953</v>
      </c>
      <c r="H11" s="28">
        <f t="shared" si="1"/>
        <v>63.514472190692395</v>
      </c>
      <c r="I11" s="30">
        <f>'表６（その２－２）'!Q16</f>
        <v>9195</v>
      </c>
      <c r="J11" s="185">
        <f t="shared" si="2"/>
        <v>65.231271282633372</v>
      </c>
    </row>
    <row r="12" spans="2:10" ht="15.75" customHeight="1" x14ac:dyDescent="0.2">
      <c r="B12" s="464" t="s">
        <v>503</v>
      </c>
      <c r="C12" s="465"/>
      <c r="D12" s="141">
        <f>旭市!$J$3</f>
        <v>15698</v>
      </c>
      <c r="E12" s="32">
        <f>'表７（その２－２）'!Q17</f>
        <v>272</v>
      </c>
      <c r="F12" s="29">
        <f t="shared" si="0"/>
        <v>1.7327048031596382</v>
      </c>
      <c r="G12" s="31">
        <f>'表８（その２－２）'!Q17</f>
        <v>9317</v>
      </c>
      <c r="H12" s="29">
        <f t="shared" si="1"/>
        <v>59.351509746464515</v>
      </c>
      <c r="I12" s="31">
        <f>'表６（その２－２）'!Q17</f>
        <v>9589</v>
      </c>
      <c r="J12" s="186">
        <f t="shared" si="2"/>
        <v>61.084214549624157</v>
      </c>
    </row>
    <row r="13" spans="2:10" ht="15.75" customHeight="1" x14ac:dyDescent="0.2">
      <c r="B13" s="187"/>
      <c r="C13" s="123" t="s">
        <v>413</v>
      </c>
      <c r="D13" s="206">
        <f>SUM(D14:D14)</f>
        <v>8327</v>
      </c>
      <c r="E13" s="121">
        <f>'表７（その２－２）'!Q18</f>
        <v>179</v>
      </c>
      <c r="F13" s="122">
        <f t="shared" si="0"/>
        <v>2.1496337216284376</v>
      </c>
      <c r="G13" s="121">
        <f>'表８（その２－２）'!Q18</f>
        <v>5613</v>
      </c>
      <c r="H13" s="122">
        <f t="shared" si="1"/>
        <v>67.407229494415759</v>
      </c>
      <c r="I13" s="121">
        <f>'表６（その２－２）'!Q18</f>
        <v>5792</v>
      </c>
      <c r="J13" s="184">
        <f t="shared" si="2"/>
        <v>69.556863216044192</v>
      </c>
    </row>
    <row r="14" spans="2:10" ht="15.75" customHeight="1" x14ac:dyDescent="0.2">
      <c r="B14" s="137" t="s">
        <v>710</v>
      </c>
      <c r="C14" s="13"/>
      <c r="D14" s="141">
        <f>匝瑳市!$J$3</f>
        <v>8327</v>
      </c>
      <c r="E14" s="31">
        <f>'表７（その２－２）'!Q19</f>
        <v>179</v>
      </c>
      <c r="F14" s="29">
        <f t="shared" si="0"/>
        <v>2.1496337216284376</v>
      </c>
      <c r="G14" s="31">
        <f>'表８（その２－２）'!Q19</f>
        <v>5613</v>
      </c>
      <c r="H14" s="29">
        <f t="shared" si="1"/>
        <v>67.407229494415759</v>
      </c>
      <c r="I14" s="105">
        <f>'表６（その２－２）'!Q19</f>
        <v>5792</v>
      </c>
      <c r="J14" s="186">
        <f t="shared" si="2"/>
        <v>69.556863216044192</v>
      </c>
    </row>
    <row r="15" spans="2:10" ht="15.75" customHeight="1" x14ac:dyDescent="0.2">
      <c r="B15" s="187"/>
      <c r="C15" s="123" t="s">
        <v>438</v>
      </c>
      <c r="D15" s="206">
        <f>SUM(D16:D19)</f>
        <v>58583</v>
      </c>
      <c r="E15" s="121">
        <f>'表７（その２－２）'!Q20</f>
        <v>1063</v>
      </c>
      <c r="F15" s="122">
        <f t="shared" si="0"/>
        <v>1.8145195705238721</v>
      </c>
      <c r="G15" s="121">
        <f>'表８（その２－２）'!Q20</f>
        <v>41427</v>
      </c>
      <c r="H15" s="122">
        <f t="shared" si="1"/>
        <v>70.715053855213966</v>
      </c>
      <c r="I15" s="121">
        <f>'表６（その２－２）'!Q20</f>
        <v>42490</v>
      </c>
      <c r="J15" s="184">
        <f t="shared" si="2"/>
        <v>72.529573425737837</v>
      </c>
    </row>
    <row r="16" spans="2:10" ht="15.75" customHeight="1" x14ac:dyDescent="0.2">
      <c r="B16" s="455" t="s">
        <v>508</v>
      </c>
      <c r="C16" s="456"/>
      <c r="D16" s="205">
        <f>木更津市!$J$3</f>
        <v>23175</v>
      </c>
      <c r="E16" s="30">
        <f>'表７（その２－２）'!Q21</f>
        <v>375</v>
      </c>
      <c r="F16" s="28">
        <f t="shared" si="0"/>
        <v>1.6181229773462784</v>
      </c>
      <c r="G16" s="30">
        <f>'表８（その２－２）'!Q21</f>
        <v>16071</v>
      </c>
      <c r="H16" s="28">
        <f t="shared" si="1"/>
        <v>69.346278317152098</v>
      </c>
      <c r="I16" s="30">
        <f>'表６（その２－２）'!Q21</f>
        <v>16446</v>
      </c>
      <c r="J16" s="185">
        <f t="shared" si="2"/>
        <v>70.964401294498387</v>
      </c>
    </row>
    <row r="17" spans="2:10" ht="15.75" customHeight="1" x14ac:dyDescent="0.2">
      <c r="B17" s="455" t="s">
        <v>509</v>
      </c>
      <c r="C17" s="456"/>
      <c r="D17" s="205">
        <f>君津市!$J$3</f>
        <v>15511</v>
      </c>
      <c r="E17" s="30">
        <f>'表７（その２－２）'!Q22</f>
        <v>280</v>
      </c>
      <c r="F17" s="28">
        <f t="shared" si="0"/>
        <v>1.8051705241441558</v>
      </c>
      <c r="G17" s="30">
        <f>'表８（その２－２）'!Q22</f>
        <v>11065</v>
      </c>
      <c r="H17" s="28">
        <f t="shared" si="1"/>
        <v>71.336470891625297</v>
      </c>
      <c r="I17" s="30">
        <f>'表６（その２－２）'!Q22</f>
        <v>11345</v>
      </c>
      <c r="J17" s="185">
        <f t="shared" si="2"/>
        <v>73.141641415769456</v>
      </c>
    </row>
    <row r="18" spans="2:10" ht="15.75" customHeight="1" x14ac:dyDescent="0.2">
      <c r="B18" s="455" t="s">
        <v>510</v>
      </c>
      <c r="C18" s="456"/>
      <c r="D18" s="205">
        <f>富津市!$J$3</f>
        <v>8645</v>
      </c>
      <c r="E18" s="30">
        <f>'表７（その２－２）'!Q23</f>
        <v>175</v>
      </c>
      <c r="F18" s="28">
        <f t="shared" si="0"/>
        <v>2.0242914979757085</v>
      </c>
      <c r="G18" s="30">
        <f>'表８（その２－２）'!Q23</f>
        <v>6181</v>
      </c>
      <c r="H18" s="28">
        <f t="shared" si="1"/>
        <v>71.497975708502025</v>
      </c>
      <c r="I18" s="30">
        <f>'表６（その２－２）'!Q23</f>
        <v>6356</v>
      </c>
      <c r="J18" s="185">
        <f t="shared" si="2"/>
        <v>73.522267206477736</v>
      </c>
    </row>
    <row r="19" spans="2:10" ht="15.75" customHeight="1" x14ac:dyDescent="0.2">
      <c r="B19" s="464" t="s">
        <v>804</v>
      </c>
      <c r="C19" s="465"/>
      <c r="D19" s="141">
        <f>袖ケ浦市!$J$3</f>
        <v>11252</v>
      </c>
      <c r="E19" s="31">
        <f>'表７（その２－２）'!Q24</f>
        <v>233</v>
      </c>
      <c r="F19" s="29">
        <f t="shared" si="0"/>
        <v>2.0707429790259511</v>
      </c>
      <c r="G19" s="31">
        <f>'表８（その２－２）'!Q24</f>
        <v>8110</v>
      </c>
      <c r="H19" s="29">
        <f t="shared" si="1"/>
        <v>72.076075364379662</v>
      </c>
      <c r="I19" s="31">
        <f>'表６（その２－２）'!Q24</f>
        <v>8343</v>
      </c>
      <c r="J19" s="186">
        <f t="shared" si="2"/>
        <v>74.146818343405613</v>
      </c>
    </row>
    <row r="20" spans="2:10" ht="15.75" customHeight="1" x14ac:dyDescent="0.2">
      <c r="B20" s="187"/>
      <c r="C20" s="123" t="s">
        <v>439</v>
      </c>
      <c r="D20" s="206">
        <f>SUM(D21:D24)</f>
        <v>17058</v>
      </c>
      <c r="E20" s="121">
        <f>'表７（その２－２）'!Q25</f>
        <v>342</v>
      </c>
      <c r="F20" s="122">
        <f t="shared" si="0"/>
        <v>2.0049243756595145</v>
      </c>
      <c r="G20" s="121">
        <f>'表８（その２－２）'!Q25</f>
        <v>9943</v>
      </c>
      <c r="H20" s="122">
        <f t="shared" si="1"/>
        <v>58.289365693516238</v>
      </c>
      <c r="I20" s="121">
        <f>'表６（その２－２）'!Q25</f>
        <v>10285</v>
      </c>
      <c r="J20" s="184">
        <f t="shared" si="2"/>
        <v>60.294290069175752</v>
      </c>
    </row>
    <row r="21" spans="2:10" ht="15.75" customHeight="1" x14ac:dyDescent="0.2">
      <c r="B21" s="455" t="s">
        <v>512</v>
      </c>
      <c r="C21" s="456"/>
      <c r="D21" s="205">
        <f>勝浦市!$J$3</f>
        <v>4006</v>
      </c>
      <c r="E21" s="30">
        <f>'表７（その２－２）'!Q26</f>
        <v>92</v>
      </c>
      <c r="F21" s="28">
        <f t="shared" si="0"/>
        <v>2.2965551672491262</v>
      </c>
      <c r="G21" s="30">
        <f>'表８（その２－２）'!Q26</f>
        <v>2376</v>
      </c>
      <c r="H21" s="28">
        <f t="shared" si="1"/>
        <v>59.31103344982526</v>
      </c>
      <c r="I21" s="30">
        <f>'表６（その２－２）'!Q26</f>
        <v>2468</v>
      </c>
      <c r="J21" s="185">
        <f t="shared" si="2"/>
        <v>61.607588617074391</v>
      </c>
    </row>
    <row r="22" spans="2:10" ht="15.75" customHeight="1" x14ac:dyDescent="0.2">
      <c r="B22" s="455" t="s">
        <v>513</v>
      </c>
      <c r="C22" s="456"/>
      <c r="D22" s="205">
        <f>大多喜町!$J$3</f>
        <v>1948</v>
      </c>
      <c r="E22" s="30">
        <f>'表７（その２－２）'!Q27</f>
        <v>44</v>
      </c>
      <c r="F22" s="28">
        <f t="shared" si="0"/>
        <v>2.2587268993839835</v>
      </c>
      <c r="G22" s="30">
        <f>'表８（その２－２）'!Q27</f>
        <v>1199</v>
      </c>
      <c r="H22" s="28">
        <f t="shared" si="1"/>
        <v>61.550308008213555</v>
      </c>
      <c r="I22" s="30">
        <f>'表６（その２－２）'!Q27</f>
        <v>1243</v>
      </c>
      <c r="J22" s="185">
        <f t="shared" si="2"/>
        <v>63.809034907597535</v>
      </c>
    </row>
    <row r="23" spans="2:10" ht="15.75" customHeight="1" x14ac:dyDescent="0.2">
      <c r="B23" s="455" t="s">
        <v>516</v>
      </c>
      <c r="C23" s="456"/>
      <c r="D23" s="205">
        <f>御宿町!$J$3</f>
        <v>1855</v>
      </c>
      <c r="E23" s="30">
        <f>'表７（その２－２）'!Q28</f>
        <v>37</v>
      </c>
      <c r="F23" s="28">
        <f t="shared" si="0"/>
        <v>1.9946091644204851</v>
      </c>
      <c r="G23" s="30">
        <f>'表８（その２－２）'!Q28</f>
        <v>1053</v>
      </c>
      <c r="H23" s="28">
        <f t="shared" si="1"/>
        <v>56.765498652291107</v>
      </c>
      <c r="I23" s="30">
        <f>'表６（その２－２）'!Q28</f>
        <v>1090</v>
      </c>
      <c r="J23" s="185">
        <f t="shared" si="2"/>
        <v>58.760107816711589</v>
      </c>
    </row>
    <row r="24" spans="2:10" ht="15.75" customHeight="1" x14ac:dyDescent="0.2">
      <c r="B24" s="464" t="s">
        <v>713</v>
      </c>
      <c r="C24" s="465"/>
      <c r="D24" s="141">
        <f>いすみ市!$J$3</f>
        <v>9249</v>
      </c>
      <c r="E24" s="31">
        <f>'表７（その２－２）'!Q29</f>
        <v>169</v>
      </c>
      <c r="F24" s="29">
        <f>100*E24/D24</f>
        <v>1.8272245648178183</v>
      </c>
      <c r="G24" s="105">
        <f>'表８（その２－２）'!Q29</f>
        <v>5315</v>
      </c>
      <c r="H24" s="29">
        <f>100*G24/D24</f>
        <v>57.465671964536703</v>
      </c>
      <c r="I24" s="31">
        <f>'表６（その２－２）'!Q29</f>
        <v>5484</v>
      </c>
      <c r="J24" s="186">
        <f>100*I24/D24</f>
        <v>59.292896529354522</v>
      </c>
    </row>
    <row r="25" spans="2:10" ht="15.75" customHeight="1" x14ac:dyDescent="0.2">
      <c r="B25" s="187"/>
      <c r="C25" s="123" t="s">
        <v>440</v>
      </c>
      <c r="D25" s="206">
        <f>SUM(D26:D29)</f>
        <v>26803</v>
      </c>
      <c r="E25" s="121">
        <f>'表７（その２－２）'!Q30</f>
        <v>558</v>
      </c>
      <c r="F25" s="122">
        <f t="shared" si="0"/>
        <v>2.0818565085997838</v>
      </c>
      <c r="G25" s="121">
        <f>'表８（その２－２）'!Q30</f>
        <v>18790</v>
      </c>
      <c r="H25" s="122">
        <f t="shared" si="1"/>
        <v>70.104092825429987</v>
      </c>
      <c r="I25" s="121">
        <f>'表６（その２－２）'!Q30</f>
        <v>19348</v>
      </c>
      <c r="J25" s="184">
        <f t="shared" si="2"/>
        <v>72.185949334029772</v>
      </c>
    </row>
    <row r="26" spans="2:10" ht="15.75" customHeight="1" x14ac:dyDescent="0.2">
      <c r="B26" s="455" t="s">
        <v>518</v>
      </c>
      <c r="C26" s="456"/>
      <c r="D26" s="205">
        <f>館山市!$J$3</f>
        <v>10049</v>
      </c>
      <c r="E26" s="30">
        <f>'表７（その２－２）'!Q31</f>
        <v>219</v>
      </c>
      <c r="F26" s="28">
        <f t="shared" si="0"/>
        <v>2.1793213255050254</v>
      </c>
      <c r="G26" s="30">
        <f>'表８（その２－２）'!Q31</f>
        <v>7290</v>
      </c>
      <c r="H26" s="28">
        <f t="shared" si="1"/>
        <v>72.544531794208382</v>
      </c>
      <c r="I26" s="30">
        <f>'表６（その２－２）'!Q31</f>
        <v>7509</v>
      </c>
      <c r="J26" s="185">
        <f t="shared" si="2"/>
        <v>74.723853119713411</v>
      </c>
    </row>
    <row r="27" spans="2:10" ht="15.75" customHeight="1" x14ac:dyDescent="0.2">
      <c r="B27" s="455" t="s">
        <v>519</v>
      </c>
      <c r="C27" s="456"/>
      <c r="D27" s="205">
        <f>鴨川市!$J$3</f>
        <v>6400</v>
      </c>
      <c r="E27" s="30">
        <f>'表７（その２－２）'!Q32</f>
        <v>118</v>
      </c>
      <c r="F27" s="28">
        <f t="shared" si="0"/>
        <v>1.84375</v>
      </c>
      <c r="G27" s="30">
        <f>'表８（その２－２）'!Q32</f>
        <v>3851</v>
      </c>
      <c r="H27" s="28">
        <f t="shared" si="1"/>
        <v>60.171875</v>
      </c>
      <c r="I27" s="30">
        <f>'表６（その２－２）'!Q32</f>
        <v>3969</v>
      </c>
      <c r="J27" s="185">
        <f t="shared" si="2"/>
        <v>62.015625</v>
      </c>
    </row>
    <row r="28" spans="2:10" ht="15.75" customHeight="1" x14ac:dyDescent="0.2">
      <c r="B28" s="455" t="s">
        <v>711</v>
      </c>
      <c r="C28" s="456"/>
      <c r="D28" s="205">
        <f>南房総市!$J$3</f>
        <v>8739</v>
      </c>
      <c r="E28" s="30">
        <f>'表７（その２－２）'!Q33</f>
        <v>177</v>
      </c>
      <c r="F28" s="28">
        <f t="shared" si="0"/>
        <v>2.0254033642293168</v>
      </c>
      <c r="G28" s="30">
        <f>'表８（その２－２）'!Q33</f>
        <v>6399</v>
      </c>
      <c r="H28" s="28">
        <f t="shared" si="1"/>
        <v>73.22348094747683</v>
      </c>
      <c r="I28" s="30">
        <f>'表６（その２－２）'!Q33</f>
        <v>6576</v>
      </c>
      <c r="J28" s="185">
        <f t="shared" si="2"/>
        <v>75.248884311706149</v>
      </c>
    </row>
    <row r="29" spans="2:10" ht="15.75" customHeight="1" thickBot="1" x14ac:dyDescent="0.25">
      <c r="B29" s="466" t="s">
        <v>548</v>
      </c>
      <c r="C29" s="467"/>
      <c r="D29" s="207">
        <f>鋸南町!$J$3</f>
        <v>1615</v>
      </c>
      <c r="E29" s="208">
        <f>'表７（その２－２）'!Q34</f>
        <v>44</v>
      </c>
      <c r="F29" s="189">
        <f t="shared" si="0"/>
        <v>2.7244582043343653</v>
      </c>
      <c r="G29" s="188">
        <f>'表８（その２－２）'!Q34</f>
        <v>1250</v>
      </c>
      <c r="H29" s="189">
        <f t="shared" si="1"/>
        <v>77.399380804953566</v>
      </c>
      <c r="I29" s="208">
        <f>'表６（その２－２）'!Q34</f>
        <v>1294</v>
      </c>
      <c r="J29" s="191">
        <f t="shared" si="2"/>
        <v>80.12383900928792</v>
      </c>
    </row>
    <row r="30" spans="2:10" ht="5.25" customHeight="1" x14ac:dyDescent="0.2"/>
  </sheetData>
  <mergeCells count="23">
    <mergeCell ref="B28:C28"/>
    <mergeCell ref="B29:C29"/>
    <mergeCell ref="B21:C21"/>
    <mergeCell ref="B22:C22"/>
    <mergeCell ref="B23:C23"/>
    <mergeCell ref="B24:C24"/>
    <mergeCell ref="B26:C26"/>
    <mergeCell ref="B27:C27"/>
    <mergeCell ref="B8:C8"/>
    <mergeCell ref="B9:C9"/>
    <mergeCell ref="B11:C11"/>
    <mergeCell ref="B12:C12"/>
    <mergeCell ref="B19:C19"/>
    <mergeCell ref="B18:C18"/>
    <mergeCell ref="B17:C17"/>
    <mergeCell ref="B16:C16"/>
    <mergeCell ref="B7:C7"/>
    <mergeCell ref="B3:C3"/>
    <mergeCell ref="I3:J3"/>
    <mergeCell ref="D3:D4"/>
    <mergeCell ref="E3:F3"/>
    <mergeCell ref="G3:H3"/>
    <mergeCell ref="B6:C6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83" orientation="landscape" r:id="rId1"/>
  <headerFooter alignWithMargins="0">
    <oddFooter>&amp;C10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10CD0-DE36-4362-BE6A-39821270E7C4}">
  <sheetPr codeName="Sheet91">
    <tabColor rgb="FFFF0000"/>
    <pageSetUpPr fitToPage="1"/>
  </sheetPr>
  <dimension ref="B1:S29"/>
  <sheetViews>
    <sheetView workbookViewId="0">
      <selection activeCell="C18" sqref="C18:D18"/>
    </sheetView>
  </sheetViews>
  <sheetFormatPr defaultRowHeight="13.2" x14ac:dyDescent="0.2"/>
  <cols>
    <col min="1" max="1" width="0.88671875" customWidth="1"/>
    <col min="2" max="2" width="12.109375" customWidth="1"/>
    <col min="3" max="3" width="9.21875" customWidth="1"/>
    <col min="4" max="4" width="6.44140625" customWidth="1"/>
    <col min="5" max="5" width="7.88671875" customWidth="1"/>
    <col min="6" max="6" width="7.109375" customWidth="1"/>
    <col min="7" max="7" width="9.6640625" customWidth="1"/>
    <col min="8" max="8" width="12.109375" customWidth="1"/>
    <col min="9" max="9" width="7.88671875" customWidth="1"/>
    <col min="10" max="10" width="6.33203125" customWidth="1"/>
    <col min="11" max="11" width="8" customWidth="1"/>
    <col min="12" max="12" width="7.109375" customWidth="1"/>
    <col min="13" max="13" width="9.6640625" customWidth="1"/>
    <col min="14" max="14" width="12.109375" customWidth="1"/>
    <col min="15" max="15" width="6.21875" customWidth="1"/>
    <col min="16" max="16" width="13.21875" customWidth="1"/>
    <col min="17" max="17" width="7.5546875" customWidth="1"/>
    <col min="18" max="18" width="8" customWidth="1"/>
    <col min="19" max="19" width="3.109375" customWidth="1"/>
    <col min="20" max="20" width="0.88671875" customWidth="1"/>
  </cols>
  <sheetData>
    <row r="1" spans="2:19" ht="5.25" customHeight="1" x14ac:dyDescent="0.2"/>
    <row r="2" spans="2:19" ht="23.4" x14ac:dyDescent="0.3">
      <c r="B2" s="470" t="s">
        <v>1189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</row>
    <row r="3" spans="2:19" ht="13.5" customHeight="1" x14ac:dyDescent="0.3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2:19" ht="21.75" customHeight="1" x14ac:dyDescent="0.25">
      <c r="B4" s="72" t="s">
        <v>54</v>
      </c>
      <c r="C4" s="72"/>
      <c r="D4" s="469">
        <f>'表５（その１）'!D5</f>
        <v>1135015</v>
      </c>
      <c r="E4" s="469"/>
      <c r="F4" s="72" t="s">
        <v>58</v>
      </c>
      <c r="G4" s="72"/>
      <c r="H4" s="72" t="s">
        <v>55</v>
      </c>
      <c r="I4" s="72"/>
      <c r="J4" s="469">
        <f>'表５（その１）'!I5</f>
        <v>730725</v>
      </c>
      <c r="K4" s="469"/>
      <c r="L4" s="72" t="s">
        <v>60</v>
      </c>
      <c r="M4" s="72"/>
      <c r="N4" s="72" t="s">
        <v>56</v>
      </c>
      <c r="O4" s="72"/>
      <c r="P4" s="469">
        <f>'表９（その２－１）'!Q10</f>
        <v>3139794388</v>
      </c>
      <c r="Q4" s="469"/>
      <c r="R4" s="72" t="s">
        <v>61</v>
      </c>
      <c r="S4" s="72"/>
    </row>
    <row r="5" spans="2:19" ht="21.9" customHeight="1" x14ac:dyDescent="0.2"/>
    <row r="6" spans="2:19" ht="21.9" customHeight="1" x14ac:dyDescent="0.2"/>
    <row r="7" spans="2:19" ht="21.9" customHeight="1" x14ac:dyDescent="0.2"/>
    <row r="8" spans="2:19" ht="21.9" customHeight="1" x14ac:dyDescent="0.2"/>
    <row r="9" spans="2:19" ht="21.9" customHeight="1" x14ac:dyDescent="0.2"/>
    <row r="10" spans="2:19" ht="21.9" customHeight="1" x14ac:dyDescent="0.2"/>
    <row r="11" spans="2:19" ht="21.9" customHeight="1" x14ac:dyDescent="0.2"/>
    <row r="12" spans="2:19" ht="21.9" customHeight="1" x14ac:dyDescent="0.2"/>
    <row r="13" spans="2:19" ht="21.9" customHeight="1" x14ac:dyDescent="0.2"/>
    <row r="14" spans="2:19" ht="21.9" customHeight="1" x14ac:dyDescent="0.2"/>
    <row r="15" spans="2:19" ht="21.9" customHeight="1" x14ac:dyDescent="0.2"/>
    <row r="16" spans="2:19" ht="21.9" customHeight="1" x14ac:dyDescent="0.2"/>
    <row r="17" spans="2:19" ht="21.9" customHeight="1" x14ac:dyDescent="0.2"/>
    <row r="18" spans="2:19" ht="21.75" customHeight="1" x14ac:dyDescent="0.25">
      <c r="B18" s="72" t="s">
        <v>433</v>
      </c>
      <c r="C18" s="469">
        <f>'表５（その１）'!D6</f>
        <v>272175</v>
      </c>
      <c r="D18" s="469"/>
      <c r="E18" s="72" t="s">
        <v>58</v>
      </c>
      <c r="F18" s="80">
        <f t="shared" ref="F18:F28" si="0">100*C18/$D$4</f>
        <v>23.979859297013697</v>
      </c>
      <c r="G18" s="72" t="s">
        <v>63</v>
      </c>
      <c r="H18" s="72" t="s">
        <v>433</v>
      </c>
      <c r="I18" s="469">
        <f>'表５（その１）'!I6</f>
        <v>175912</v>
      </c>
      <c r="J18" s="469"/>
      <c r="K18" s="72" t="s">
        <v>60</v>
      </c>
      <c r="L18" s="80">
        <f t="shared" ref="L18:L28" si="1">100*I18/$J$4</f>
        <v>24.073625508912382</v>
      </c>
      <c r="M18" s="72" t="s">
        <v>64</v>
      </c>
      <c r="N18" s="72" t="s">
        <v>433</v>
      </c>
      <c r="O18" s="469">
        <f>'表９（その２－１）'!Q11</f>
        <v>742216788</v>
      </c>
      <c r="P18" s="469"/>
      <c r="Q18" s="72" t="s">
        <v>61</v>
      </c>
      <c r="R18" s="80">
        <f t="shared" ref="R18:R28" si="2">100*O18/$P$4</f>
        <v>23.639025244349853</v>
      </c>
      <c r="S18" s="72" t="s">
        <v>65</v>
      </c>
    </row>
    <row r="19" spans="2:19" ht="21.75" customHeight="1" x14ac:dyDescent="0.25">
      <c r="B19" s="72" t="s">
        <v>411</v>
      </c>
      <c r="C19" s="469">
        <f>'表５（その１）'!D11</f>
        <v>476174</v>
      </c>
      <c r="D19" s="469"/>
      <c r="E19" s="72" t="s">
        <v>57</v>
      </c>
      <c r="F19" s="80">
        <f t="shared" si="0"/>
        <v>41.953101941384034</v>
      </c>
      <c r="G19" s="72" t="s">
        <v>63</v>
      </c>
      <c r="H19" s="72" t="s">
        <v>411</v>
      </c>
      <c r="I19" s="469">
        <f>'表５（その１）'!I11</f>
        <v>296339</v>
      </c>
      <c r="J19" s="469"/>
      <c r="K19" s="72" t="s">
        <v>59</v>
      </c>
      <c r="L19" s="80">
        <f t="shared" si="1"/>
        <v>40.554107222279242</v>
      </c>
      <c r="M19" s="72" t="s">
        <v>63</v>
      </c>
      <c r="N19" s="72" t="s">
        <v>411</v>
      </c>
      <c r="O19" s="469">
        <f>'表９（その２－１）'!Q16</f>
        <v>1240338763</v>
      </c>
      <c r="P19" s="469"/>
      <c r="Q19" s="72" t="s">
        <v>61</v>
      </c>
      <c r="R19" s="80">
        <f t="shared" si="2"/>
        <v>39.503821261050042</v>
      </c>
      <c r="S19" s="72" t="s">
        <v>62</v>
      </c>
    </row>
    <row r="20" spans="2:19" ht="21.75" customHeight="1" x14ac:dyDescent="0.25">
      <c r="B20" s="72" t="s">
        <v>434</v>
      </c>
      <c r="C20" s="469">
        <f>'表５（その１）'!D21</f>
        <v>141298</v>
      </c>
      <c r="D20" s="469"/>
      <c r="E20" s="72" t="s">
        <v>57</v>
      </c>
      <c r="F20" s="80">
        <f t="shared" si="0"/>
        <v>12.44899847138584</v>
      </c>
      <c r="G20" s="72" t="s">
        <v>66</v>
      </c>
      <c r="H20" s="72" t="s">
        <v>434</v>
      </c>
      <c r="I20" s="469">
        <f>'表５（その１）'!I21</f>
        <v>91275</v>
      </c>
      <c r="J20" s="469"/>
      <c r="K20" s="72" t="s">
        <v>59</v>
      </c>
      <c r="L20" s="80">
        <f t="shared" si="1"/>
        <v>12.491019193266961</v>
      </c>
      <c r="M20" s="72" t="s">
        <v>66</v>
      </c>
      <c r="N20" s="72" t="s">
        <v>434</v>
      </c>
      <c r="O20" s="469">
        <f>'表９（その２－１）'!Q26</f>
        <v>410032552</v>
      </c>
      <c r="P20" s="469"/>
      <c r="Q20" s="72" t="s">
        <v>61</v>
      </c>
      <c r="R20" s="80">
        <f t="shared" si="2"/>
        <v>13.059216666132853</v>
      </c>
      <c r="S20" s="72" t="s">
        <v>62</v>
      </c>
    </row>
    <row r="21" spans="2:19" ht="21.75" customHeight="1" x14ac:dyDescent="0.25">
      <c r="B21" s="72" t="s">
        <v>435</v>
      </c>
      <c r="C21" s="469">
        <f>'表５（その１）'!D31</f>
        <v>31570</v>
      </c>
      <c r="D21" s="469"/>
      <c r="E21" s="72" t="s">
        <v>57</v>
      </c>
      <c r="F21" s="80">
        <f t="shared" si="0"/>
        <v>2.7814610379598506</v>
      </c>
      <c r="G21" s="72" t="s">
        <v>67</v>
      </c>
      <c r="H21" s="72" t="s">
        <v>435</v>
      </c>
      <c r="I21" s="469">
        <f>'表５（その１）'!I31</f>
        <v>22981</v>
      </c>
      <c r="J21" s="469"/>
      <c r="K21" s="72" t="s">
        <v>59</v>
      </c>
      <c r="L21" s="80">
        <f t="shared" si="1"/>
        <v>3.1449587738205209</v>
      </c>
      <c r="M21" s="72" t="s">
        <v>67</v>
      </c>
      <c r="N21" s="72" t="s">
        <v>435</v>
      </c>
      <c r="O21" s="469">
        <f>'表９（その２－１）'!Q36</f>
        <v>100408543</v>
      </c>
      <c r="P21" s="469"/>
      <c r="Q21" s="72" t="s">
        <v>61</v>
      </c>
      <c r="R21" s="80">
        <f t="shared" si="2"/>
        <v>3.1979337049506187</v>
      </c>
      <c r="S21" s="72" t="s">
        <v>62</v>
      </c>
    </row>
    <row r="22" spans="2:19" ht="21.75" customHeight="1" x14ac:dyDescent="0.25">
      <c r="B22" s="72" t="s">
        <v>436</v>
      </c>
      <c r="C22" s="469">
        <f>'表５（その１）'!D39</f>
        <v>49054</v>
      </c>
      <c r="D22" s="469"/>
      <c r="E22" s="72" t="s">
        <v>57</v>
      </c>
      <c r="F22" s="80">
        <f t="shared" si="0"/>
        <v>4.3218812086183886</v>
      </c>
      <c r="G22" s="72" t="s">
        <v>68</v>
      </c>
      <c r="H22" s="72" t="s">
        <v>436</v>
      </c>
      <c r="I22" s="469">
        <f>'表５（その１）'!I39</f>
        <v>30910</v>
      </c>
      <c r="J22" s="469"/>
      <c r="K22" s="72" t="s">
        <v>59</v>
      </c>
      <c r="L22" s="80">
        <f t="shared" si="1"/>
        <v>4.2300455027541144</v>
      </c>
      <c r="M22" s="72" t="s">
        <v>68</v>
      </c>
      <c r="N22" s="72" t="s">
        <v>436</v>
      </c>
      <c r="O22" s="469">
        <f>'表９（その２－１）'!Q44</f>
        <v>134832359</v>
      </c>
      <c r="P22" s="469"/>
      <c r="Q22" s="72" t="s">
        <v>61</v>
      </c>
      <c r="R22" s="80">
        <f t="shared" si="2"/>
        <v>4.2943053696546709</v>
      </c>
      <c r="S22" s="72" t="s">
        <v>62</v>
      </c>
    </row>
    <row r="23" spans="2:19" ht="21.75" customHeight="1" x14ac:dyDescent="0.25">
      <c r="B23" s="72" t="s">
        <v>437</v>
      </c>
      <c r="C23" s="469">
        <f>'表５（その２）'!D5</f>
        <v>24179</v>
      </c>
      <c r="D23" s="469"/>
      <c r="E23" s="72" t="s">
        <v>57</v>
      </c>
      <c r="F23" s="80">
        <f t="shared" si="0"/>
        <v>2.1302802165610144</v>
      </c>
      <c r="G23" s="72" t="s">
        <v>69</v>
      </c>
      <c r="H23" s="72" t="s">
        <v>437</v>
      </c>
      <c r="I23" s="469">
        <f>'表５（その２）'!I5</f>
        <v>16609</v>
      </c>
      <c r="J23" s="469"/>
      <c r="K23" s="72" t="s">
        <v>59</v>
      </c>
      <c r="L23" s="80">
        <f t="shared" si="1"/>
        <v>2.2729480994902325</v>
      </c>
      <c r="M23" s="72" t="s">
        <v>69</v>
      </c>
      <c r="N23" s="72" t="s">
        <v>437</v>
      </c>
      <c r="O23" s="469">
        <f>'表９（その２－２）'!Q10</f>
        <v>75145142</v>
      </c>
      <c r="P23" s="469"/>
      <c r="Q23" s="72" t="s">
        <v>61</v>
      </c>
      <c r="R23" s="80">
        <f t="shared" si="2"/>
        <v>2.3933141064012884</v>
      </c>
      <c r="S23" s="72" t="s">
        <v>62</v>
      </c>
    </row>
    <row r="24" spans="2:19" ht="21.75" customHeight="1" x14ac:dyDescent="0.25">
      <c r="B24" s="72" t="s">
        <v>412</v>
      </c>
      <c r="C24" s="469">
        <f>'表５（その２）'!D10</f>
        <v>29794</v>
      </c>
      <c r="D24" s="469"/>
      <c r="E24" s="72" t="s">
        <v>57</v>
      </c>
      <c r="F24" s="80">
        <f t="shared" si="0"/>
        <v>2.6249873349691413</v>
      </c>
      <c r="G24" s="72" t="s">
        <v>69</v>
      </c>
      <c r="H24" s="72" t="s">
        <v>412</v>
      </c>
      <c r="I24" s="469">
        <f>'表５（その２）'!I10</f>
        <v>18784</v>
      </c>
      <c r="J24" s="469"/>
      <c r="K24" s="72" t="s">
        <v>59</v>
      </c>
      <c r="L24" s="80">
        <f t="shared" si="1"/>
        <v>2.570597694070957</v>
      </c>
      <c r="M24" s="72" t="s">
        <v>69</v>
      </c>
      <c r="N24" s="72" t="s">
        <v>412</v>
      </c>
      <c r="O24" s="469">
        <f>'表９（その２－２）'!Q15</f>
        <v>88409674</v>
      </c>
      <c r="P24" s="469"/>
      <c r="Q24" s="72" t="s">
        <v>61</v>
      </c>
      <c r="R24" s="80">
        <f t="shared" si="2"/>
        <v>2.8157790948953054</v>
      </c>
      <c r="S24" s="72" t="s">
        <v>62</v>
      </c>
    </row>
    <row r="25" spans="2:19" ht="21.75" customHeight="1" x14ac:dyDescent="0.25">
      <c r="B25" s="72" t="s">
        <v>413</v>
      </c>
      <c r="C25" s="469">
        <f>'表５（その２）'!D13</f>
        <v>8327</v>
      </c>
      <c r="D25" s="469"/>
      <c r="E25" s="72" t="s">
        <v>57</v>
      </c>
      <c r="F25" s="80">
        <f t="shared" si="0"/>
        <v>0.73364669189393972</v>
      </c>
      <c r="G25" s="72" t="s">
        <v>70</v>
      </c>
      <c r="H25" s="72" t="s">
        <v>413</v>
      </c>
      <c r="I25" s="469">
        <f>'表５（その２）'!I13</f>
        <v>5792</v>
      </c>
      <c r="J25" s="469"/>
      <c r="K25" s="72" t="s">
        <v>59</v>
      </c>
      <c r="L25" s="80">
        <f t="shared" si="1"/>
        <v>0.79263744910876188</v>
      </c>
      <c r="M25" s="72" t="s">
        <v>70</v>
      </c>
      <c r="N25" s="72" t="s">
        <v>413</v>
      </c>
      <c r="O25" s="469">
        <f>'表９（その２－２）'!Q18</f>
        <v>25700070</v>
      </c>
      <c r="P25" s="469"/>
      <c r="Q25" s="72" t="s">
        <v>61</v>
      </c>
      <c r="R25" s="80">
        <f t="shared" si="2"/>
        <v>0.8185271652890157</v>
      </c>
      <c r="S25" s="72" t="s">
        <v>62</v>
      </c>
    </row>
    <row r="26" spans="2:19" ht="21.75" customHeight="1" x14ac:dyDescent="0.25">
      <c r="B26" s="72" t="s">
        <v>438</v>
      </c>
      <c r="C26" s="469">
        <f>'表５（その２）'!D15</f>
        <v>58583</v>
      </c>
      <c r="D26" s="469"/>
      <c r="E26" s="72" t="s">
        <v>57</v>
      </c>
      <c r="F26" s="80">
        <f t="shared" si="0"/>
        <v>5.1614295846310405</v>
      </c>
      <c r="G26" s="72" t="s">
        <v>71</v>
      </c>
      <c r="H26" s="72" t="s">
        <v>438</v>
      </c>
      <c r="I26" s="469">
        <f>'表５（その２）'!I15</f>
        <v>42490</v>
      </c>
      <c r="J26" s="469"/>
      <c r="K26" s="72" t="s">
        <v>59</v>
      </c>
      <c r="L26" s="80">
        <f t="shared" si="1"/>
        <v>5.8147729994183859</v>
      </c>
      <c r="M26" s="72" t="s">
        <v>71</v>
      </c>
      <c r="N26" s="72" t="s">
        <v>438</v>
      </c>
      <c r="O26" s="469">
        <f>'表９（その２－２）'!Q20</f>
        <v>179275100</v>
      </c>
      <c r="P26" s="469"/>
      <c r="Q26" s="72" t="s">
        <v>61</v>
      </c>
      <c r="R26" s="80">
        <f t="shared" si="2"/>
        <v>5.709771973769131</v>
      </c>
      <c r="S26" s="72" t="s">
        <v>62</v>
      </c>
    </row>
    <row r="27" spans="2:19" ht="21.75" customHeight="1" x14ac:dyDescent="0.25">
      <c r="B27" s="72" t="s">
        <v>439</v>
      </c>
      <c r="C27" s="469">
        <f>'表５（その２）'!D20</f>
        <v>17058</v>
      </c>
      <c r="D27" s="469"/>
      <c r="E27" s="72" t="s">
        <v>57</v>
      </c>
      <c r="F27" s="80">
        <f t="shared" si="0"/>
        <v>1.5028876270357661</v>
      </c>
      <c r="G27" s="72" t="s">
        <v>66</v>
      </c>
      <c r="H27" s="72" t="s">
        <v>439</v>
      </c>
      <c r="I27" s="469">
        <f>'表５（その２）'!I20</f>
        <v>10285</v>
      </c>
      <c r="J27" s="469"/>
      <c r="K27" s="72" t="s">
        <v>59</v>
      </c>
      <c r="L27" s="80">
        <f t="shared" si="1"/>
        <v>1.4075062437989667</v>
      </c>
      <c r="M27" s="72" t="s">
        <v>66</v>
      </c>
      <c r="N27" s="72" t="s">
        <v>439</v>
      </c>
      <c r="O27" s="469">
        <f>'表９（その２－２）'!Q25</f>
        <v>52682565</v>
      </c>
      <c r="P27" s="469"/>
      <c r="Q27" s="72" t="s">
        <v>61</v>
      </c>
      <c r="R27" s="80">
        <f t="shared" si="2"/>
        <v>1.6778985656305339</v>
      </c>
      <c r="S27" s="72" t="s">
        <v>62</v>
      </c>
    </row>
    <row r="28" spans="2:19" ht="21.75" customHeight="1" x14ac:dyDescent="0.25">
      <c r="B28" s="72" t="s">
        <v>440</v>
      </c>
      <c r="C28" s="469">
        <f>'表５（その２）'!D25</f>
        <v>26803</v>
      </c>
      <c r="D28" s="469"/>
      <c r="E28" s="72" t="s">
        <v>57</v>
      </c>
      <c r="F28" s="80">
        <f t="shared" si="0"/>
        <v>2.3614665885472879</v>
      </c>
      <c r="G28" s="72" t="s">
        <v>72</v>
      </c>
      <c r="H28" s="72" t="s">
        <v>440</v>
      </c>
      <c r="I28" s="469">
        <f>'表５（その２）'!I25</f>
        <v>19348</v>
      </c>
      <c r="J28" s="469"/>
      <c r="K28" s="72" t="s">
        <v>59</v>
      </c>
      <c r="L28" s="80">
        <f t="shared" si="1"/>
        <v>2.6477813130794758</v>
      </c>
      <c r="M28" s="72" t="s">
        <v>72</v>
      </c>
      <c r="N28" s="72" t="s">
        <v>440</v>
      </c>
      <c r="O28" s="469">
        <f>'表９（その２－２）'!Q30</f>
        <v>90752832</v>
      </c>
      <c r="P28" s="469"/>
      <c r="Q28" s="72" t="s">
        <v>61</v>
      </c>
      <c r="R28" s="80">
        <f t="shared" si="2"/>
        <v>2.8904068478766898</v>
      </c>
      <c r="S28" s="72" t="s">
        <v>62</v>
      </c>
    </row>
    <row r="29" spans="2:19" ht="5.25" customHeight="1" x14ac:dyDescent="0.2"/>
  </sheetData>
  <mergeCells count="37">
    <mergeCell ref="B2:S2"/>
    <mergeCell ref="O23:P23"/>
    <mergeCell ref="O24:P24"/>
    <mergeCell ref="O25:P25"/>
    <mergeCell ref="O27:P27"/>
    <mergeCell ref="O19:P19"/>
    <mergeCell ref="O20:P20"/>
    <mergeCell ref="O21:P21"/>
    <mergeCell ref="O22:P22"/>
    <mergeCell ref="I26:J26"/>
    <mergeCell ref="C27:D27"/>
    <mergeCell ref="I23:J23"/>
    <mergeCell ref="J4:K4"/>
    <mergeCell ref="I25:J25"/>
    <mergeCell ref="C18:D18"/>
    <mergeCell ref="C21:D21"/>
    <mergeCell ref="O28:P28"/>
    <mergeCell ref="O26:P26"/>
    <mergeCell ref="I28:J28"/>
    <mergeCell ref="I27:J27"/>
    <mergeCell ref="I18:J18"/>
    <mergeCell ref="I19:J19"/>
    <mergeCell ref="I20:J20"/>
    <mergeCell ref="I22:J22"/>
    <mergeCell ref="I24:J24"/>
    <mergeCell ref="C22:D22"/>
    <mergeCell ref="I21:J21"/>
    <mergeCell ref="P4:Q4"/>
    <mergeCell ref="O18:P18"/>
    <mergeCell ref="C19:D19"/>
    <mergeCell ref="D4:E4"/>
    <mergeCell ref="C20:D20"/>
    <mergeCell ref="C28:D28"/>
    <mergeCell ref="C23:D23"/>
    <mergeCell ref="C24:D24"/>
    <mergeCell ref="C25:D25"/>
    <mergeCell ref="C26:D26"/>
  </mergeCells>
  <phoneticPr fontId="2"/>
  <printOptions horizontalCentered="1" verticalCentered="1"/>
  <pageMargins left="0.47244094488188981" right="0.39370078740157483" top="0.39370078740157483" bottom="0.39370078740157483" header="0.19685039370078741" footer="0.19685039370078741"/>
  <pageSetup paperSize="9" scale="89" orientation="landscape" r:id="rId1"/>
  <headerFooter alignWithMargins="0">
    <oddFooter>&amp;C11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702FE-5E0E-4695-BD11-F6AAE1F1C78A}">
  <sheetPr codeName="Sheet133"/>
  <dimension ref="B1:BJ65"/>
  <sheetViews>
    <sheetView workbookViewId="0">
      <selection activeCell="R26" sqref="R26"/>
    </sheetView>
  </sheetViews>
  <sheetFormatPr defaultColWidth="9" defaultRowHeight="13.2" x14ac:dyDescent="0.2"/>
  <sheetData>
    <row r="1" spans="2:62" ht="13.5" customHeight="1" x14ac:dyDescent="0.2"/>
    <row r="2" spans="2:62" ht="13.5" customHeight="1" x14ac:dyDescent="0.2">
      <c r="S2" s="38"/>
      <c r="T2" s="38"/>
      <c r="U2" s="38"/>
      <c r="V2" s="38"/>
      <c r="X2" s="38"/>
      <c r="Y2" s="38"/>
      <c r="Z2" s="38"/>
      <c r="AA2" s="38"/>
      <c r="AC2" s="38"/>
      <c r="AD2" s="38"/>
      <c r="AE2" s="38"/>
      <c r="AF2" s="38"/>
      <c r="AH2" s="38"/>
      <c r="AI2" s="38"/>
      <c r="AJ2" s="38"/>
      <c r="AK2" s="38"/>
      <c r="AM2" s="38"/>
      <c r="AN2" s="38"/>
      <c r="AO2" s="38"/>
      <c r="AP2" s="38"/>
      <c r="AR2" s="38"/>
      <c r="AS2" s="38"/>
      <c r="AT2" s="38"/>
      <c r="AU2" s="38"/>
      <c r="AW2" s="38"/>
      <c r="AX2" s="38"/>
      <c r="AY2" s="38"/>
      <c r="AZ2" s="38"/>
      <c r="BB2" s="38"/>
      <c r="BC2" s="38"/>
      <c r="BD2" s="38"/>
      <c r="BE2" s="38"/>
      <c r="BG2" s="38"/>
      <c r="BH2" s="38"/>
      <c r="BI2" s="38"/>
      <c r="BJ2" s="38"/>
    </row>
    <row r="3" spans="2:62" ht="13.5" customHeight="1" x14ac:dyDescent="0.2">
      <c r="C3" s="89"/>
      <c r="D3" s="90"/>
      <c r="E3" s="89"/>
      <c r="F3" s="89"/>
      <c r="G3" s="89"/>
      <c r="H3" s="90"/>
      <c r="I3" s="89"/>
      <c r="J3" s="89"/>
      <c r="K3" s="89"/>
      <c r="L3" s="89"/>
      <c r="M3" s="89"/>
      <c r="N3" s="90"/>
      <c r="O3" s="90"/>
      <c r="S3" s="69"/>
      <c r="T3" s="69"/>
      <c r="U3" s="69"/>
      <c r="V3" s="69"/>
      <c r="W3" s="78"/>
      <c r="X3" s="69"/>
      <c r="Y3" s="69"/>
      <c r="Z3" s="69"/>
      <c r="AA3" s="69"/>
      <c r="AB3" s="78"/>
      <c r="AC3" s="69"/>
      <c r="AD3" s="69"/>
      <c r="AE3" s="69"/>
      <c r="AF3" s="69"/>
      <c r="AG3" s="78"/>
      <c r="AH3" s="69"/>
      <c r="AI3" s="69"/>
      <c r="AJ3" s="69"/>
      <c r="AK3" s="69"/>
      <c r="AL3" s="78"/>
      <c r="AM3" s="69"/>
      <c r="AN3" s="69"/>
      <c r="AO3" s="69"/>
      <c r="AP3" s="69"/>
      <c r="AQ3" s="78"/>
      <c r="AR3" s="69"/>
      <c r="AS3" s="69"/>
      <c r="AT3" s="69"/>
      <c r="AU3" s="38"/>
      <c r="AW3" s="38"/>
      <c r="AX3" s="38"/>
      <c r="AY3" s="38"/>
      <c r="AZ3" s="38"/>
      <c r="BB3" s="38"/>
      <c r="BC3" s="38"/>
      <c r="BD3" s="38"/>
      <c r="BE3" s="38"/>
      <c r="BG3" s="38"/>
      <c r="BH3" s="38"/>
      <c r="BI3" s="38"/>
      <c r="BJ3" s="38"/>
    </row>
    <row r="4" spans="2:62" ht="13.5" customHeight="1" x14ac:dyDescent="0.2"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90"/>
      <c r="S4" s="38"/>
      <c r="T4" s="38"/>
      <c r="U4" s="67"/>
      <c r="V4" s="38"/>
      <c r="X4" s="38"/>
      <c r="Y4" s="38"/>
      <c r="Z4" s="67"/>
      <c r="AA4" s="38"/>
      <c r="AC4" s="38"/>
      <c r="AD4" s="38"/>
      <c r="AE4" s="67"/>
      <c r="AF4" s="38"/>
      <c r="AH4" s="38"/>
      <c r="AI4" s="38"/>
      <c r="AJ4" s="67"/>
      <c r="AK4" s="38"/>
      <c r="AM4" s="38"/>
      <c r="AN4" s="38"/>
      <c r="AO4" s="67"/>
      <c r="AP4" s="38"/>
      <c r="AR4" s="38"/>
      <c r="AS4" s="38"/>
      <c r="AT4" s="67"/>
      <c r="AU4" s="38"/>
      <c r="AW4" s="38"/>
      <c r="AX4" s="38"/>
      <c r="AY4" s="67"/>
      <c r="AZ4" s="38"/>
      <c r="BB4" s="38"/>
      <c r="BC4" s="38"/>
      <c r="BD4" s="67"/>
      <c r="BE4" s="38"/>
      <c r="BG4" s="38"/>
      <c r="BH4" s="38"/>
      <c r="BI4" s="67"/>
      <c r="BJ4" s="38"/>
    </row>
    <row r="5" spans="2:62" ht="13.5" customHeight="1" x14ac:dyDescent="0.2">
      <c r="C5" s="89"/>
      <c r="D5" s="89"/>
      <c r="E5" s="89"/>
      <c r="F5" s="91"/>
      <c r="G5" s="89"/>
      <c r="H5" s="89"/>
      <c r="I5" s="89"/>
      <c r="J5" s="89"/>
      <c r="K5" s="89"/>
      <c r="L5" s="89"/>
      <c r="M5" s="89"/>
      <c r="N5" s="89"/>
      <c r="O5" s="92"/>
      <c r="S5" s="38"/>
      <c r="T5" s="38"/>
      <c r="U5" s="67"/>
      <c r="V5" s="38"/>
      <c r="X5" s="38"/>
      <c r="Y5" s="38"/>
      <c r="Z5" s="67"/>
      <c r="AA5" s="38"/>
      <c r="AC5" s="38"/>
      <c r="AD5" s="38"/>
      <c r="AE5" s="67"/>
      <c r="AF5" s="38"/>
      <c r="AH5" s="38"/>
      <c r="AI5" s="38"/>
      <c r="AJ5" s="67"/>
      <c r="AK5" s="38"/>
      <c r="AM5" s="38"/>
      <c r="AN5" s="38"/>
      <c r="AO5" s="67"/>
      <c r="AP5" s="38"/>
      <c r="AR5" s="38"/>
      <c r="AS5" s="38"/>
      <c r="AT5" s="67"/>
      <c r="AU5" s="38"/>
      <c r="AW5" s="38"/>
      <c r="AX5" s="38"/>
      <c r="AY5" s="67"/>
      <c r="AZ5" s="38"/>
      <c r="BB5" s="38"/>
      <c r="BC5" s="38"/>
      <c r="BD5" s="67"/>
      <c r="BE5" s="38"/>
      <c r="BG5" s="38"/>
      <c r="BH5" s="38"/>
      <c r="BI5" s="67"/>
      <c r="BJ5" s="38"/>
    </row>
    <row r="6" spans="2:62" ht="13.5" customHeight="1" x14ac:dyDescent="0.2">
      <c r="C6" s="89"/>
      <c r="D6" s="89"/>
      <c r="E6" s="89"/>
      <c r="F6" s="91"/>
      <c r="G6" s="89"/>
      <c r="H6" s="89"/>
      <c r="I6" s="89"/>
      <c r="J6" s="89"/>
      <c r="K6" s="89"/>
      <c r="L6" s="89"/>
      <c r="M6" s="89"/>
      <c r="N6" s="91"/>
      <c r="O6" s="89"/>
      <c r="S6" s="38"/>
      <c r="T6" s="38"/>
      <c r="U6" s="67"/>
      <c r="V6" s="38"/>
      <c r="X6" s="38"/>
      <c r="Y6" s="38"/>
      <c r="Z6" s="67"/>
      <c r="AA6" s="38"/>
      <c r="AC6" s="38"/>
      <c r="AD6" s="38"/>
      <c r="AE6" s="67"/>
      <c r="AF6" s="38"/>
      <c r="AH6" s="38"/>
      <c r="AI6" s="38"/>
      <c r="AJ6" s="67"/>
      <c r="AK6" s="38"/>
      <c r="AM6" s="38"/>
      <c r="AN6" s="38"/>
      <c r="AO6" s="67"/>
      <c r="AP6" s="38"/>
      <c r="AR6" s="38"/>
      <c r="AS6" s="38"/>
      <c r="AT6" s="67"/>
      <c r="AU6" s="38"/>
      <c r="AW6" s="38"/>
      <c r="AX6" s="38"/>
      <c r="AY6" s="67"/>
      <c r="AZ6" s="38"/>
      <c r="BB6" s="38"/>
      <c r="BC6" s="38"/>
      <c r="BD6" s="67"/>
      <c r="BE6" s="38"/>
      <c r="BG6" s="38"/>
      <c r="BH6" s="38"/>
      <c r="BI6" s="67"/>
      <c r="BJ6" s="38"/>
    </row>
    <row r="7" spans="2:62" ht="13.5" customHeight="1" x14ac:dyDescent="0.2">
      <c r="C7" s="89"/>
      <c r="D7" s="89"/>
      <c r="E7" s="89"/>
      <c r="F7" s="91"/>
      <c r="G7" s="89"/>
      <c r="H7" s="89"/>
      <c r="I7" s="89"/>
      <c r="J7" s="89"/>
      <c r="K7" s="89"/>
      <c r="L7" s="89"/>
      <c r="M7" s="89"/>
      <c r="N7" s="89"/>
      <c r="O7" s="89"/>
      <c r="S7" s="38"/>
      <c r="T7" s="38"/>
      <c r="U7" s="67"/>
      <c r="V7" s="38"/>
      <c r="X7" s="38"/>
      <c r="Y7" s="38"/>
      <c r="Z7" s="67"/>
      <c r="AA7" s="38"/>
      <c r="AC7" s="38"/>
      <c r="AD7" s="38"/>
      <c r="AE7" s="67"/>
      <c r="AF7" s="38"/>
      <c r="AH7" s="38"/>
      <c r="AI7" s="38"/>
      <c r="AJ7" s="67"/>
      <c r="AK7" s="38"/>
      <c r="AM7" s="38"/>
      <c r="AN7" s="38"/>
      <c r="AO7" s="67"/>
      <c r="AP7" s="38"/>
      <c r="AR7" s="38"/>
      <c r="AS7" s="38"/>
      <c r="AT7" s="67"/>
      <c r="AU7" s="38"/>
      <c r="AW7" s="38"/>
      <c r="AX7" s="38"/>
      <c r="AY7" s="67"/>
      <c r="AZ7" s="38"/>
      <c r="BB7" s="38"/>
      <c r="BC7" s="38"/>
      <c r="BD7" s="67"/>
      <c r="BE7" s="38"/>
      <c r="BG7" s="38"/>
      <c r="BH7" s="38"/>
      <c r="BI7" s="67"/>
      <c r="BJ7" s="38"/>
    </row>
    <row r="8" spans="2:62" ht="13.5" customHeight="1" x14ac:dyDescent="0.2">
      <c r="C8" s="89"/>
      <c r="D8" s="89"/>
      <c r="E8" s="89"/>
      <c r="F8" s="91"/>
      <c r="G8" s="89"/>
      <c r="H8" s="89"/>
      <c r="I8" s="89"/>
      <c r="J8" s="89"/>
      <c r="K8" s="89"/>
      <c r="L8" s="89"/>
      <c r="M8" s="89"/>
      <c r="N8" s="89"/>
      <c r="O8" s="89"/>
      <c r="S8" s="38"/>
      <c r="T8" s="38"/>
      <c r="U8" s="67"/>
      <c r="V8" s="38"/>
      <c r="X8" s="38"/>
      <c r="Y8" s="38"/>
      <c r="Z8" s="67"/>
      <c r="AA8" s="38"/>
      <c r="AC8" s="38"/>
      <c r="AD8" s="38"/>
      <c r="AE8" s="67"/>
      <c r="AF8" s="38"/>
      <c r="AH8" s="38"/>
      <c r="AI8" s="38"/>
      <c r="AJ8" s="67"/>
      <c r="AK8" s="38"/>
      <c r="AM8" s="38"/>
      <c r="AN8" s="38"/>
      <c r="AO8" s="67"/>
      <c r="AP8" s="38"/>
      <c r="AR8" s="38"/>
      <c r="AS8" s="38"/>
      <c r="AT8" s="67"/>
      <c r="AU8" s="38"/>
      <c r="AW8" s="38"/>
      <c r="AX8" s="38"/>
      <c r="AY8" s="67"/>
      <c r="AZ8" s="38"/>
      <c r="BB8" s="38"/>
      <c r="BC8" s="38"/>
      <c r="BD8" s="67"/>
      <c r="BE8" s="38"/>
      <c r="BG8" s="38"/>
      <c r="BH8" s="38"/>
      <c r="BI8" s="67"/>
      <c r="BJ8" s="38"/>
    </row>
    <row r="9" spans="2:62" ht="13.5" customHeight="1" x14ac:dyDescent="0.2">
      <c r="C9" s="89"/>
      <c r="D9" s="89"/>
      <c r="E9" s="89"/>
      <c r="F9" s="91"/>
      <c r="G9" s="89"/>
      <c r="H9" s="89"/>
      <c r="I9" s="89"/>
      <c r="J9" s="89"/>
      <c r="K9" s="89"/>
      <c r="L9" s="89"/>
      <c r="M9" s="89"/>
      <c r="N9" s="89"/>
      <c r="O9" s="89"/>
      <c r="S9" s="38"/>
      <c r="T9" s="38"/>
      <c r="U9" s="67"/>
      <c r="V9" s="38"/>
      <c r="X9" s="38"/>
      <c r="Y9" s="38"/>
      <c r="Z9" s="67"/>
      <c r="AA9" s="38"/>
      <c r="AC9" s="38"/>
      <c r="AD9" s="38"/>
      <c r="AE9" s="67"/>
      <c r="AF9" s="38"/>
      <c r="AH9" s="38"/>
      <c r="AI9" s="38"/>
      <c r="AJ9" s="67"/>
      <c r="AK9" s="38"/>
      <c r="AM9" s="38"/>
      <c r="AN9" s="38"/>
      <c r="AO9" s="67"/>
      <c r="AP9" s="38"/>
      <c r="AR9" s="38"/>
      <c r="AS9" s="38"/>
      <c r="AT9" s="67"/>
      <c r="AU9" s="38"/>
      <c r="AW9" s="38"/>
      <c r="AX9" s="38"/>
      <c r="AY9" s="67"/>
      <c r="AZ9" s="38"/>
      <c r="BB9" s="38"/>
      <c r="BC9" s="38"/>
      <c r="BD9" s="67"/>
      <c r="BE9" s="38"/>
      <c r="BG9" s="38"/>
      <c r="BH9" s="38"/>
      <c r="BI9" s="67"/>
      <c r="BJ9" s="38"/>
    </row>
    <row r="10" spans="2:62" ht="13.5" customHeight="1" x14ac:dyDescent="0.2"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S10" s="38"/>
      <c r="T10" s="38"/>
      <c r="U10" s="67"/>
      <c r="V10" s="38"/>
      <c r="X10" s="38"/>
      <c r="Y10" s="38"/>
      <c r="Z10" s="67"/>
      <c r="AA10" s="38"/>
      <c r="AC10" s="38"/>
      <c r="AD10" s="38"/>
      <c r="AE10" s="67"/>
      <c r="AF10" s="38"/>
      <c r="AH10" s="38"/>
      <c r="AI10" s="38"/>
      <c r="AJ10" s="67"/>
      <c r="AK10" s="38"/>
      <c r="AM10" s="38"/>
      <c r="AN10" s="38"/>
      <c r="AO10" s="67"/>
      <c r="AP10" s="38"/>
      <c r="AR10" s="38"/>
      <c r="AS10" s="38"/>
      <c r="AT10" s="67"/>
      <c r="AU10" s="38"/>
      <c r="AW10" s="38"/>
      <c r="AX10" s="38"/>
      <c r="AY10" s="67"/>
      <c r="AZ10" s="38"/>
      <c r="BB10" s="38"/>
      <c r="BC10" s="38"/>
      <c r="BD10" s="67"/>
      <c r="BE10" s="38"/>
      <c r="BG10" s="38"/>
      <c r="BH10" s="38"/>
      <c r="BI10" s="67"/>
      <c r="BJ10" s="38"/>
    </row>
    <row r="11" spans="2:62" ht="13.5" customHeight="1" x14ac:dyDescent="0.2">
      <c r="B11" s="89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S11" s="38"/>
      <c r="T11" s="38"/>
      <c r="U11" s="67"/>
      <c r="V11" s="38"/>
      <c r="X11" s="38"/>
      <c r="Y11" s="38"/>
      <c r="Z11" s="67"/>
      <c r="AA11" s="38"/>
      <c r="AC11" s="38"/>
      <c r="AD11" s="38"/>
      <c r="AE11" s="67"/>
      <c r="AF11" s="38"/>
      <c r="AH11" s="38"/>
      <c r="AI11" s="38"/>
      <c r="AJ11" s="67"/>
      <c r="AK11" s="38"/>
      <c r="AM11" s="38"/>
      <c r="AN11" s="38"/>
      <c r="AO11" s="67"/>
      <c r="AP11" s="38"/>
      <c r="AR11" s="38"/>
      <c r="AS11" s="38"/>
      <c r="AT11" s="67"/>
      <c r="AU11" s="38"/>
      <c r="AW11" s="38"/>
      <c r="AX11" s="38"/>
      <c r="AY11" s="67"/>
      <c r="AZ11" s="38"/>
      <c r="BB11" s="38"/>
      <c r="BC11" s="38"/>
      <c r="BD11" s="67"/>
      <c r="BE11" s="38"/>
      <c r="BG11" s="38"/>
      <c r="BH11" s="38"/>
      <c r="BI11" s="67"/>
      <c r="BJ11" s="38"/>
    </row>
    <row r="12" spans="2:62" ht="13.5" customHeight="1" x14ac:dyDescent="0.2">
      <c r="B12" s="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S12" s="38"/>
      <c r="T12" s="38"/>
      <c r="U12" s="67"/>
      <c r="V12" s="38"/>
      <c r="X12" s="38"/>
      <c r="Y12" s="38"/>
      <c r="Z12" s="67"/>
      <c r="AA12" s="38"/>
      <c r="AC12" s="38"/>
      <c r="AD12" s="38"/>
      <c r="AE12" s="67"/>
      <c r="AF12" s="38"/>
      <c r="AH12" s="38"/>
      <c r="AI12" s="38"/>
      <c r="AJ12" s="67"/>
      <c r="AK12" s="38"/>
      <c r="AM12" s="38"/>
      <c r="AN12" s="38"/>
      <c r="AO12" s="67"/>
      <c r="AP12" s="38"/>
      <c r="AR12" s="38"/>
      <c r="AS12" s="38"/>
      <c r="AT12" s="67"/>
      <c r="AU12" s="38"/>
      <c r="AW12" s="38"/>
      <c r="AX12" s="38"/>
      <c r="AY12" s="67"/>
      <c r="AZ12" s="38"/>
      <c r="BB12" s="38"/>
      <c r="BC12" s="38"/>
      <c r="BD12" s="67"/>
      <c r="BE12" s="38"/>
      <c r="BG12" s="38"/>
      <c r="BH12" s="38"/>
      <c r="BI12" s="67"/>
      <c r="BJ12" s="38"/>
    </row>
    <row r="13" spans="2:62" ht="13.5" customHeight="1" x14ac:dyDescent="0.2">
      <c r="B13" s="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S13" s="38"/>
      <c r="T13" s="38"/>
      <c r="U13" s="67"/>
      <c r="V13" s="38"/>
      <c r="X13" s="38"/>
      <c r="Y13" s="38"/>
      <c r="Z13" s="67"/>
      <c r="AA13" s="38"/>
      <c r="AC13" s="38"/>
      <c r="AD13" s="38"/>
      <c r="AE13" s="67"/>
      <c r="AF13" s="38"/>
      <c r="AH13" s="38"/>
      <c r="AI13" s="38"/>
      <c r="AJ13" s="67"/>
      <c r="AK13" s="38"/>
      <c r="AM13" s="38"/>
      <c r="AN13" s="38"/>
      <c r="AO13" s="67"/>
      <c r="AP13" s="38"/>
      <c r="AR13" s="38"/>
      <c r="AS13" s="38"/>
      <c r="AT13" s="67"/>
      <c r="AU13" s="38"/>
      <c r="AW13" s="38"/>
      <c r="AX13" s="38"/>
      <c r="AY13" s="67"/>
      <c r="AZ13" s="38"/>
      <c r="BB13" s="38"/>
      <c r="BC13" s="38"/>
      <c r="BD13" s="67"/>
      <c r="BE13" s="38"/>
      <c r="BG13" s="38"/>
      <c r="BH13" s="38"/>
      <c r="BI13" s="67"/>
      <c r="BJ13" s="38"/>
    </row>
    <row r="14" spans="2:62" ht="13.5" customHeight="1" x14ac:dyDescent="0.2">
      <c r="B14" s="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S14" s="38"/>
      <c r="T14" s="38"/>
      <c r="U14" s="67"/>
      <c r="V14" s="38"/>
      <c r="X14" s="38"/>
      <c r="Y14" s="38"/>
      <c r="Z14" s="67"/>
      <c r="AA14" s="38"/>
      <c r="AC14" s="38"/>
      <c r="AD14" s="38"/>
      <c r="AE14" s="67"/>
      <c r="AF14" s="38"/>
      <c r="AH14" s="38"/>
      <c r="AI14" s="38"/>
      <c r="AJ14" s="67"/>
      <c r="AK14" s="38"/>
      <c r="AM14" s="38"/>
      <c r="AN14" s="38"/>
      <c r="AO14" s="67"/>
      <c r="AP14" s="38"/>
      <c r="AR14" s="38"/>
      <c r="AS14" s="38"/>
      <c r="AT14" s="67"/>
      <c r="AU14" s="38"/>
      <c r="AW14" s="38"/>
      <c r="AX14" s="38"/>
      <c r="AY14" s="67"/>
      <c r="AZ14" s="38"/>
      <c r="BB14" s="38"/>
      <c r="BC14" s="38"/>
      <c r="BD14" s="67"/>
      <c r="BE14" s="38"/>
      <c r="BG14" s="38"/>
      <c r="BH14" s="38"/>
      <c r="BI14" s="67"/>
      <c r="BJ14" s="38"/>
    </row>
    <row r="15" spans="2:62" ht="13.5" customHeight="1" x14ac:dyDescent="0.2">
      <c r="B15" s="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S15" s="38"/>
      <c r="T15" s="38"/>
      <c r="U15" s="67"/>
      <c r="V15" s="38"/>
      <c r="X15" s="38"/>
      <c r="Y15" s="38"/>
      <c r="Z15" s="67"/>
      <c r="AA15" s="38"/>
      <c r="AC15" s="38"/>
      <c r="AD15" s="38"/>
      <c r="AE15" s="67"/>
      <c r="AF15" s="38"/>
      <c r="AH15" s="38"/>
      <c r="AI15" s="38"/>
      <c r="AJ15" s="67"/>
      <c r="AK15" s="38"/>
      <c r="AM15" s="38"/>
      <c r="AN15" s="38"/>
      <c r="AO15" s="67"/>
      <c r="AP15" s="38"/>
      <c r="AR15" s="38"/>
      <c r="AS15" s="38"/>
      <c r="AT15" s="67"/>
      <c r="AU15" s="38"/>
      <c r="AW15" s="38"/>
      <c r="AX15" s="38"/>
      <c r="AY15" s="67"/>
      <c r="AZ15" s="38"/>
      <c r="BB15" s="38"/>
      <c r="BC15" s="38"/>
      <c r="BD15" s="67"/>
      <c r="BE15" s="38"/>
      <c r="BG15" s="38"/>
      <c r="BH15" s="38"/>
      <c r="BI15" s="67"/>
      <c r="BJ15" s="38"/>
    </row>
    <row r="16" spans="2:62" ht="13.5" customHeight="1" x14ac:dyDescent="0.2">
      <c r="B16" s="89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S16" s="38"/>
      <c r="T16" s="38"/>
      <c r="U16" s="67"/>
      <c r="V16" s="38"/>
      <c r="X16" s="38"/>
      <c r="Y16" s="38"/>
      <c r="Z16" s="67"/>
      <c r="AA16" s="38"/>
      <c r="AC16" s="38"/>
      <c r="AD16" s="38"/>
      <c r="AE16" s="67"/>
      <c r="AF16" s="38"/>
      <c r="AH16" s="38"/>
      <c r="AI16" s="38"/>
      <c r="AJ16" s="67"/>
      <c r="AK16" s="38"/>
      <c r="AM16" s="38"/>
      <c r="AN16" s="38"/>
      <c r="AO16" s="67"/>
      <c r="AP16" s="38"/>
      <c r="AR16" s="38"/>
      <c r="AS16" s="38"/>
      <c r="AT16" s="67"/>
      <c r="AU16" s="38"/>
      <c r="AW16" s="38"/>
      <c r="AX16" s="38"/>
      <c r="AY16" s="67"/>
      <c r="AZ16" s="38"/>
      <c r="BB16" s="38"/>
      <c r="BC16" s="38"/>
      <c r="BD16" s="67"/>
      <c r="BE16" s="38"/>
      <c r="BG16" s="38"/>
      <c r="BH16" s="38"/>
      <c r="BI16" s="67"/>
      <c r="BJ16" s="38"/>
    </row>
    <row r="17" spans="2:62" ht="13.5" customHeight="1" x14ac:dyDescent="0.2">
      <c r="B17" s="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S17" s="38"/>
      <c r="T17" s="38"/>
      <c r="U17" s="67"/>
      <c r="V17" s="38"/>
      <c r="X17" s="38"/>
      <c r="Y17" s="38"/>
      <c r="Z17" s="67"/>
      <c r="AA17" s="38"/>
      <c r="AC17" s="38"/>
      <c r="AD17" s="38"/>
      <c r="AE17" s="67"/>
      <c r="AF17" s="38"/>
      <c r="AH17" s="38"/>
      <c r="AI17" s="38"/>
      <c r="AJ17" s="67"/>
      <c r="AK17" s="38"/>
      <c r="AM17" s="38"/>
      <c r="AN17" s="38"/>
      <c r="AO17" s="67"/>
      <c r="AP17" s="38"/>
      <c r="AR17" s="38"/>
      <c r="AS17" s="38"/>
      <c r="AT17" s="67"/>
      <c r="AU17" s="38"/>
      <c r="AW17" s="38"/>
      <c r="AX17" s="38"/>
      <c r="AY17" s="67"/>
      <c r="AZ17" s="38"/>
      <c r="BB17" s="38"/>
      <c r="BC17" s="38"/>
      <c r="BD17" s="67"/>
      <c r="BE17" s="38"/>
      <c r="BG17" s="38"/>
      <c r="BH17" s="38"/>
      <c r="BI17" s="67"/>
      <c r="BJ17" s="38"/>
    </row>
    <row r="18" spans="2:62" ht="13.5" customHeight="1" x14ac:dyDescent="0.2">
      <c r="B18" s="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S18" s="38"/>
      <c r="T18" s="38"/>
      <c r="U18" s="67"/>
      <c r="V18" s="38"/>
      <c r="X18" s="38"/>
      <c r="Y18" s="38"/>
      <c r="Z18" s="67"/>
      <c r="AA18" s="38"/>
      <c r="AC18" s="38"/>
      <c r="AD18" s="38"/>
      <c r="AE18" s="67"/>
      <c r="AF18" s="38"/>
      <c r="AH18" s="38"/>
      <c r="AI18" s="38"/>
      <c r="AJ18" s="67"/>
      <c r="AK18" s="38"/>
      <c r="AM18" s="38"/>
      <c r="AN18" s="38"/>
      <c r="AO18" s="67"/>
      <c r="AP18" s="38"/>
      <c r="AR18" s="38"/>
      <c r="AS18" s="38"/>
      <c r="AT18" s="67"/>
      <c r="AU18" s="38"/>
      <c r="AW18" s="38"/>
      <c r="AX18" s="38"/>
      <c r="AY18" s="67"/>
      <c r="AZ18" s="38"/>
      <c r="BB18" s="38"/>
      <c r="BC18" s="38"/>
      <c r="BD18" s="67"/>
      <c r="BE18" s="38"/>
      <c r="BG18" s="38"/>
      <c r="BH18" s="38"/>
      <c r="BI18" s="67"/>
      <c r="BJ18" s="38"/>
    </row>
    <row r="19" spans="2:62" ht="13.5" customHeight="1" x14ac:dyDescent="0.2">
      <c r="B19" s="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S19" s="38"/>
      <c r="T19" s="38"/>
      <c r="U19" s="67"/>
      <c r="V19" s="38"/>
      <c r="X19" s="38"/>
      <c r="Y19" s="38"/>
      <c r="Z19" s="67"/>
      <c r="AA19" s="38"/>
      <c r="AC19" s="38"/>
      <c r="AD19" s="38"/>
      <c r="AE19" s="67"/>
      <c r="AF19" s="38"/>
      <c r="AH19" s="38"/>
      <c r="AI19" s="38"/>
      <c r="AJ19" s="67"/>
      <c r="AK19" s="38"/>
      <c r="AM19" s="38"/>
      <c r="AN19" s="38"/>
      <c r="AO19" s="67"/>
      <c r="AP19" s="38"/>
      <c r="AR19" s="38"/>
      <c r="AS19" s="38"/>
      <c r="AT19" s="67"/>
      <c r="AU19" s="38"/>
      <c r="AW19" s="38"/>
      <c r="AX19" s="38"/>
      <c r="AY19" s="67"/>
      <c r="AZ19" s="38"/>
      <c r="BB19" s="38"/>
      <c r="BC19" s="38"/>
      <c r="BD19" s="67"/>
      <c r="BE19" s="38"/>
      <c r="BG19" s="38"/>
      <c r="BH19" s="38"/>
      <c r="BI19" s="67"/>
      <c r="BJ19" s="38"/>
    </row>
    <row r="20" spans="2:62" ht="13.5" customHeight="1" x14ac:dyDescent="0.2">
      <c r="B20" s="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S20" s="38"/>
      <c r="T20" s="38"/>
      <c r="U20" s="67"/>
      <c r="V20" s="38"/>
      <c r="X20" s="38"/>
      <c r="Y20" s="38"/>
      <c r="Z20" s="67"/>
      <c r="AA20" s="38"/>
      <c r="AC20" s="38"/>
      <c r="AD20" s="38"/>
      <c r="AE20" s="67"/>
      <c r="AF20" s="38"/>
      <c r="AH20" s="38"/>
      <c r="AI20" s="38"/>
      <c r="AJ20" s="67"/>
      <c r="AK20" s="38"/>
      <c r="AM20" s="38"/>
      <c r="AN20" s="38"/>
      <c r="AO20" s="67"/>
      <c r="AP20" s="38"/>
      <c r="AR20" s="38"/>
      <c r="AS20" s="38"/>
      <c r="AT20" s="67"/>
      <c r="AU20" s="38"/>
      <c r="AW20" s="38"/>
      <c r="AX20" s="38"/>
      <c r="AY20" s="67"/>
      <c r="AZ20" s="38"/>
      <c r="BB20" s="38"/>
      <c r="BC20" s="38"/>
      <c r="BD20" s="67"/>
      <c r="BE20" s="38"/>
      <c r="BG20" s="38"/>
      <c r="BH20" s="38"/>
      <c r="BI20" s="67"/>
      <c r="BJ20" s="38"/>
    </row>
    <row r="21" spans="2:62" ht="13.5" customHeight="1" x14ac:dyDescent="0.2">
      <c r="B21" s="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S21" s="38"/>
      <c r="T21" s="68"/>
      <c r="U21" s="67"/>
      <c r="V21" s="38"/>
      <c r="X21" s="38"/>
      <c r="Y21" s="68"/>
      <c r="Z21" s="67"/>
      <c r="AA21" s="38"/>
      <c r="AC21" s="38"/>
      <c r="AD21" s="68"/>
      <c r="AE21" s="67"/>
      <c r="AF21" s="38"/>
      <c r="AH21" s="38"/>
      <c r="AI21" s="68"/>
      <c r="AJ21" s="67"/>
      <c r="AK21" s="38"/>
      <c r="AM21" s="38"/>
      <c r="AN21" s="68"/>
      <c r="AO21" s="67"/>
      <c r="AP21" s="38"/>
      <c r="AR21" s="38"/>
      <c r="AS21" s="68"/>
      <c r="AT21" s="67"/>
      <c r="AU21" s="38"/>
      <c r="AW21" s="38"/>
      <c r="AX21" s="68"/>
      <c r="AY21" s="67"/>
      <c r="AZ21" s="38"/>
      <c r="BB21" s="38"/>
      <c r="BC21" s="68"/>
      <c r="BD21" s="67"/>
      <c r="BE21" s="38"/>
      <c r="BG21" s="38"/>
      <c r="BH21" s="68"/>
      <c r="BI21" s="67"/>
      <c r="BJ21" s="38"/>
    </row>
    <row r="22" spans="2:62" ht="13.5" customHeight="1" x14ac:dyDescent="0.2">
      <c r="B22" s="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S22" s="38"/>
      <c r="T22" s="38"/>
      <c r="U22" s="67"/>
      <c r="V22" s="38"/>
      <c r="X22" s="38"/>
      <c r="Y22" s="38"/>
      <c r="Z22" s="67"/>
      <c r="AA22" s="38"/>
      <c r="AC22" s="38"/>
      <c r="AD22" s="38"/>
      <c r="AE22" s="67"/>
      <c r="AF22" s="38"/>
      <c r="AH22" s="38"/>
      <c r="AI22" s="38"/>
      <c r="AJ22" s="67"/>
      <c r="AK22" s="38"/>
      <c r="AM22" s="38"/>
      <c r="AN22" s="38"/>
      <c r="AO22" s="67"/>
      <c r="AP22" s="38"/>
      <c r="AR22" s="38"/>
      <c r="AS22" s="38"/>
      <c r="AT22" s="67"/>
      <c r="AU22" s="38"/>
      <c r="AW22" s="38"/>
      <c r="AX22" s="38"/>
      <c r="AY22" s="67"/>
      <c r="AZ22" s="38"/>
      <c r="BB22" s="38"/>
      <c r="BC22" s="38"/>
      <c r="BD22" s="67"/>
      <c r="BE22" s="38"/>
      <c r="BG22" s="38"/>
      <c r="BH22" s="38"/>
      <c r="BI22" s="67"/>
      <c r="BJ22" s="38"/>
    </row>
    <row r="23" spans="2:62" ht="13.5" customHeight="1" x14ac:dyDescent="0.2">
      <c r="B23" s="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S23" s="69"/>
      <c r="T23" s="69"/>
      <c r="U23" s="67"/>
      <c r="V23" s="38"/>
      <c r="X23" s="69"/>
      <c r="Y23" s="69"/>
      <c r="Z23" s="38"/>
      <c r="AA23" s="38"/>
      <c r="AC23" s="69"/>
      <c r="AD23" s="69"/>
      <c r="AE23" s="38"/>
      <c r="AF23" s="38"/>
      <c r="AH23" s="69"/>
      <c r="AI23" s="69"/>
      <c r="AJ23" s="38"/>
      <c r="AK23" s="38"/>
      <c r="AM23" s="69"/>
      <c r="AN23" s="69"/>
      <c r="AO23" s="38"/>
      <c r="AP23" s="38"/>
      <c r="AR23" s="69"/>
      <c r="AS23" s="69"/>
      <c r="AT23" s="38"/>
      <c r="AU23" s="38"/>
      <c r="AW23" s="69"/>
      <c r="AX23" s="69"/>
      <c r="AY23" s="38"/>
      <c r="AZ23" s="38"/>
      <c r="BB23" s="69"/>
      <c r="BC23" s="69"/>
      <c r="BD23" s="38"/>
      <c r="BE23" s="38"/>
      <c r="BG23" s="69"/>
      <c r="BH23" s="69"/>
      <c r="BI23" s="38"/>
      <c r="BJ23" s="38"/>
    </row>
    <row r="24" spans="2:62" ht="13.5" customHeight="1" x14ac:dyDescent="0.2">
      <c r="B24" s="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S24" s="38"/>
      <c r="T24" s="38"/>
      <c r="U24" s="38"/>
      <c r="V24" s="38"/>
      <c r="X24" s="38"/>
      <c r="Y24" s="38"/>
      <c r="Z24" s="38"/>
      <c r="AA24" s="38"/>
      <c r="AC24" s="38"/>
      <c r="AD24" s="38"/>
      <c r="AE24" s="38"/>
      <c r="AF24" s="38"/>
      <c r="AH24" s="38"/>
      <c r="AI24" s="38"/>
      <c r="AJ24" s="38"/>
      <c r="AK24" s="38"/>
      <c r="AM24" s="38"/>
      <c r="AN24" s="38"/>
      <c r="AO24" s="38"/>
      <c r="AP24" s="38"/>
      <c r="AR24" s="38"/>
      <c r="AS24" s="38"/>
      <c r="AT24" s="38"/>
      <c r="AU24" s="38"/>
      <c r="AW24" s="38"/>
      <c r="AX24" s="38"/>
      <c r="AY24" s="38"/>
      <c r="AZ24" s="38"/>
      <c r="BB24" s="38"/>
      <c r="BC24" s="38"/>
      <c r="BD24" s="38"/>
      <c r="BE24" s="38"/>
      <c r="BG24" s="38"/>
      <c r="BH24" s="38"/>
      <c r="BI24" s="38"/>
      <c r="BJ24" s="38"/>
    </row>
    <row r="25" spans="2:62" ht="13.5" customHeight="1" x14ac:dyDescent="0.2">
      <c r="B25" s="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S25" s="38"/>
      <c r="T25" s="38"/>
      <c r="U25" s="38"/>
      <c r="V25" s="38"/>
      <c r="X25" s="38"/>
      <c r="Y25" s="38"/>
      <c r="Z25" s="38"/>
      <c r="AA25" s="38"/>
      <c r="AC25" s="38"/>
      <c r="AD25" s="38"/>
      <c r="AE25" s="38"/>
      <c r="AF25" s="38"/>
      <c r="AH25" s="38"/>
      <c r="AI25" s="38"/>
      <c r="AJ25" s="38"/>
      <c r="AK25" s="38"/>
      <c r="AM25" s="38"/>
      <c r="AN25" s="38"/>
      <c r="AO25" s="38"/>
      <c r="AP25" s="38"/>
      <c r="AR25" s="38"/>
      <c r="AS25" s="38"/>
      <c r="AT25" s="38"/>
      <c r="AU25" s="38"/>
      <c r="AW25" s="38"/>
      <c r="AX25" s="38"/>
      <c r="AY25" s="38"/>
      <c r="AZ25" s="38"/>
      <c r="BB25" s="38"/>
      <c r="BC25" s="38"/>
      <c r="BD25" s="38"/>
      <c r="BE25" s="38"/>
      <c r="BG25" s="38"/>
      <c r="BH25" s="38"/>
      <c r="BI25" s="38"/>
      <c r="BJ25" s="38"/>
    </row>
    <row r="26" spans="2:62" ht="13.5" customHeight="1" x14ac:dyDescent="0.2">
      <c r="B26" s="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S26" s="38"/>
      <c r="T26" s="69"/>
      <c r="U26" s="69"/>
      <c r="V26" s="69"/>
      <c r="W26" s="78"/>
      <c r="X26" s="69"/>
      <c r="Y26" s="69"/>
      <c r="Z26" s="69"/>
      <c r="AA26" s="69"/>
      <c r="AB26" s="78"/>
      <c r="AC26" s="69"/>
      <c r="AD26" s="69"/>
      <c r="AE26" s="69"/>
      <c r="AF26" s="69"/>
      <c r="AG26" s="78"/>
      <c r="AH26" s="69"/>
      <c r="AI26" s="69"/>
      <c r="AJ26" s="69"/>
      <c r="AK26" s="69"/>
      <c r="AL26" s="78"/>
      <c r="AM26" s="69"/>
      <c r="AN26" s="69"/>
      <c r="AO26" s="69"/>
      <c r="AP26" s="69"/>
      <c r="AQ26" s="78"/>
      <c r="AR26" s="69"/>
      <c r="AS26" s="69"/>
      <c r="AT26" s="69"/>
      <c r="AU26" s="38"/>
      <c r="AW26" s="38"/>
      <c r="AX26" s="38"/>
      <c r="AY26" s="38"/>
      <c r="AZ26" s="38"/>
      <c r="BB26" s="38"/>
      <c r="BC26" s="38"/>
      <c r="BD26" s="38"/>
      <c r="BE26" s="38"/>
      <c r="BG26" s="38"/>
      <c r="BH26" s="38"/>
      <c r="BI26" s="38"/>
      <c r="BJ26" s="38"/>
    </row>
    <row r="27" spans="2:62" ht="13.5" customHeight="1" x14ac:dyDescent="0.2">
      <c r="B27" s="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S27" s="38"/>
      <c r="T27" s="38"/>
      <c r="U27" s="38"/>
      <c r="V27" s="38"/>
      <c r="X27" s="38"/>
      <c r="Y27" s="38"/>
      <c r="Z27" s="38"/>
      <c r="AA27" s="38"/>
      <c r="AC27" s="38"/>
      <c r="AD27" s="38"/>
      <c r="AE27" s="38"/>
      <c r="AF27" s="38"/>
      <c r="AH27" s="38"/>
      <c r="AI27" s="38"/>
      <c r="AJ27" s="38"/>
      <c r="AK27" s="38"/>
      <c r="AM27" s="38"/>
      <c r="AN27" s="38"/>
      <c r="AO27" s="38"/>
      <c r="AP27" s="38"/>
      <c r="AR27" s="38"/>
      <c r="AS27" s="38"/>
      <c r="AT27" s="38"/>
      <c r="AU27" s="38"/>
      <c r="AW27" s="38"/>
      <c r="AX27" s="38"/>
      <c r="AY27" s="38"/>
      <c r="AZ27" s="38"/>
      <c r="BB27" s="38"/>
      <c r="BC27" s="38"/>
      <c r="BD27" s="38"/>
      <c r="BE27" s="38"/>
      <c r="BG27" s="38"/>
      <c r="BH27" s="38"/>
      <c r="BI27" s="38"/>
      <c r="BJ27" s="38"/>
    </row>
    <row r="28" spans="2:62" ht="13.5" customHeight="1" x14ac:dyDescent="0.2">
      <c r="B28" s="89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38"/>
      <c r="T28" s="38"/>
      <c r="U28" s="38"/>
      <c r="V28" s="38"/>
      <c r="X28" s="38"/>
      <c r="Y28" s="38"/>
      <c r="Z28" s="38"/>
      <c r="AA28" s="38"/>
      <c r="AC28" s="38"/>
      <c r="AD28" s="38"/>
      <c r="AE28" s="38"/>
      <c r="AF28" s="38"/>
      <c r="AH28" s="38"/>
      <c r="AI28" s="38"/>
      <c r="AJ28" s="38"/>
      <c r="AK28" s="38"/>
      <c r="AM28" s="38"/>
      <c r="AN28" s="38"/>
      <c r="AO28" s="38"/>
      <c r="AP28" s="38"/>
      <c r="AR28" s="38"/>
      <c r="AS28" s="38"/>
      <c r="AT28" s="38"/>
      <c r="AU28" s="38"/>
      <c r="AW28" s="38"/>
      <c r="AX28" s="38"/>
      <c r="AY28" s="38"/>
      <c r="AZ28" s="38"/>
      <c r="BB28" s="38"/>
      <c r="BC28" s="38"/>
      <c r="BD28" s="38"/>
      <c r="BE28" s="38"/>
      <c r="BG28" s="38"/>
      <c r="BH28" s="38"/>
      <c r="BI28" s="38"/>
      <c r="BJ28" s="38"/>
    </row>
    <row r="29" spans="2:62" ht="13.5" customHeight="1" x14ac:dyDescent="0.2">
      <c r="B29" s="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S29" s="38"/>
      <c r="T29" s="38"/>
      <c r="U29" s="38"/>
      <c r="V29" s="38"/>
      <c r="X29" s="38"/>
      <c r="Y29" s="38"/>
      <c r="Z29" s="38"/>
      <c r="AA29" s="38"/>
      <c r="AC29" s="38"/>
      <c r="AD29" s="38"/>
      <c r="AE29" s="38"/>
      <c r="AF29" s="38"/>
      <c r="AH29" s="38"/>
      <c r="AI29" s="38"/>
      <c r="AJ29" s="38"/>
      <c r="AK29" s="38"/>
      <c r="AM29" s="38"/>
      <c r="AN29" s="38"/>
      <c r="AO29" s="38"/>
      <c r="AP29" s="38"/>
      <c r="AR29" s="38"/>
      <c r="AS29" s="38"/>
      <c r="AT29" s="38"/>
      <c r="AU29" s="38"/>
      <c r="AW29" s="38"/>
      <c r="AX29" s="38"/>
      <c r="AY29" s="38"/>
      <c r="AZ29" s="38"/>
      <c r="BB29" s="38"/>
      <c r="BC29" s="38"/>
      <c r="BD29" s="38"/>
      <c r="BE29" s="38"/>
      <c r="BG29" s="38"/>
      <c r="BH29" s="38"/>
      <c r="BI29" s="38"/>
      <c r="BJ29" s="38"/>
    </row>
    <row r="30" spans="2:62" ht="13.5" customHeight="1" x14ac:dyDescent="0.2">
      <c r="B30" s="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S30" s="38"/>
      <c r="T30" s="38"/>
      <c r="U30" s="38"/>
      <c r="V30" s="38"/>
      <c r="X30" s="38"/>
      <c r="Y30" s="38"/>
      <c r="Z30" s="38"/>
      <c r="AA30" s="38"/>
      <c r="AC30" s="38"/>
      <c r="AD30" s="38"/>
      <c r="AE30" s="38"/>
      <c r="AF30" s="38"/>
      <c r="AH30" s="38"/>
      <c r="AI30" s="38"/>
      <c r="AJ30" s="38"/>
      <c r="AK30" s="38"/>
      <c r="AM30" s="38"/>
      <c r="AN30" s="38"/>
      <c r="AO30" s="38"/>
      <c r="AP30" s="38"/>
      <c r="AR30" s="38"/>
      <c r="AS30" s="38"/>
      <c r="AT30" s="38"/>
      <c r="AU30" s="38"/>
      <c r="AW30" s="38"/>
      <c r="AX30" s="38"/>
      <c r="AY30" s="38"/>
      <c r="AZ30" s="38"/>
      <c r="BB30" s="38"/>
      <c r="BC30" s="38"/>
      <c r="BD30" s="38"/>
      <c r="BE30" s="38"/>
      <c r="BG30" s="38"/>
      <c r="BH30" s="38"/>
      <c r="BI30" s="38"/>
      <c r="BJ30" s="38"/>
    </row>
    <row r="31" spans="2:62" ht="13.5" customHeight="1" x14ac:dyDescent="0.2">
      <c r="B31" s="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S31" s="38"/>
      <c r="T31" s="38"/>
      <c r="U31" s="38"/>
      <c r="V31" s="38"/>
      <c r="X31" s="38"/>
      <c r="Y31" s="38"/>
      <c r="Z31" s="38"/>
      <c r="AA31" s="38"/>
      <c r="AC31" s="38"/>
      <c r="AD31" s="38"/>
      <c r="AE31" s="38"/>
      <c r="AF31" s="38"/>
      <c r="AH31" s="38"/>
      <c r="AI31" s="38"/>
      <c r="AJ31" s="38"/>
      <c r="AK31" s="38"/>
      <c r="AM31" s="38"/>
      <c r="AN31" s="38"/>
      <c r="AO31" s="38"/>
      <c r="AP31" s="38"/>
      <c r="AR31" s="38"/>
      <c r="AS31" s="38"/>
      <c r="AT31" s="38"/>
      <c r="AU31" s="38"/>
      <c r="AW31" s="38"/>
      <c r="AX31" s="38"/>
      <c r="AY31" s="38"/>
      <c r="AZ31" s="38"/>
      <c r="BB31" s="38"/>
      <c r="BC31" s="38"/>
      <c r="BD31" s="38"/>
      <c r="BE31" s="38"/>
      <c r="BG31" s="38"/>
      <c r="BH31" s="38"/>
      <c r="BI31" s="38"/>
      <c r="BJ31" s="38"/>
    </row>
    <row r="32" spans="2:62" ht="13.5" customHeight="1" x14ac:dyDescent="0.2">
      <c r="B32" s="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S32" s="38"/>
      <c r="T32" s="38"/>
      <c r="U32" s="38"/>
      <c r="V32" s="38"/>
      <c r="X32" s="38"/>
      <c r="Y32" s="38"/>
      <c r="Z32" s="38"/>
      <c r="AA32" s="38"/>
      <c r="AC32" s="38"/>
      <c r="AD32" s="38"/>
      <c r="AE32" s="38"/>
      <c r="AF32" s="38"/>
      <c r="AH32" s="38"/>
      <c r="AI32" s="38"/>
      <c r="AJ32" s="38"/>
      <c r="AK32" s="38"/>
      <c r="AM32" s="38"/>
      <c r="AN32" s="38"/>
      <c r="AO32" s="38"/>
      <c r="AP32" s="38"/>
      <c r="AR32" s="38"/>
      <c r="AS32" s="38"/>
      <c r="AT32" s="38"/>
      <c r="AU32" s="38"/>
      <c r="AW32" s="38"/>
      <c r="AX32" s="38"/>
      <c r="AY32" s="38"/>
      <c r="AZ32" s="38"/>
      <c r="BB32" s="38"/>
      <c r="BC32" s="38"/>
      <c r="BD32" s="38"/>
      <c r="BE32" s="38"/>
      <c r="BG32" s="38"/>
      <c r="BH32" s="38"/>
      <c r="BI32" s="38"/>
      <c r="BJ32" s="38"/>
    </row>
    <row r="33" spans="2:62" ht="13.5" customHeight="1" x14ac:dyDescent="0.2">
      <c r="B33" s="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S33" s="38"/>
      <c r="T33" s="38"/>
      <c r="U33" s="38"/>
      <c r="V33" s="38"/>
      <c r="X33" s="38"/>
      <c r="Y33" s="38"/>
      <c r="Z33" s="38"/>
      <c r="AA33" s="38"/>
      <c r="AC33" s="38"/>
      <c r="AD33" s="38"/>
      <c r="AE33" s="38"/>
      <c r="AF33" s="38"/>
      <c r="AH33" s="38"/>
      <c r="AI33" s="38"/>
      <c r="AJ33" s="38"/>
      <c r="AK33" s="38"/>
      <c r="AM33" s="38"/>
      <c r="AN33" s="38"/>
      <c r="AO33" s="38"/>
      <c r="AP33" s="38"/>
      <c r="AR33" s="38"/>
      <c r="AS33" s="38"/>
      <c r="AT33" s="38"/>
      <c r="AU33" s="38"/>
      <c r="AW33" s="38"/>
      <c r="AX33" s="38"/>
      <c r="AY33" s="38"/>
      <c r="AZ33" s="38"/>
      <c r="BB33" s="38"/>
      <c r="BC33" s="38"/>
      <c r="BD33" s="38"/>
      <c r="BE33" s="38"/>
      <c r="BG33" s="38"/>
      <c r="BH33" s="38"/>
      <c r="BI33" s="38"/>
      <c r="BJ33" s="38"/>
    </row>
    <row r="34" spans="2:62" ht="13.5" customHeight="1" x14ac:dyDescent="0.2">
      <c r="B34" s="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S34" s="38"/>
      <c r="T34" s="38"/>
      <c r="U34" s="38"/>
      <c r="V34" s="38"/>
      <c r="X34" s="38"/>
      <c r="Y34" s="38"/>
      <c r="Z34" s="38"/>
      <c r="AA34" s="38"/>
      <c r="AC34" s="38"/>
      <c r="AD34" s="38"/>
      <c r="AE34" s="38"/>
      <c r="AF34" s="38"/>
      <c r="AH34" s="38"/>
      <c r="AI34" s="38"/>
      <c r="AJ34" s="38"/>
      <c r="AK34" s="38"/>
      <c r="AM34" s="38"/>
      <c r="AN34" s="38"/>
      <c r="AO34" s="38"/>
      <c r="AP34" s="38"/>
      <c r="AR34" s="38"/>
      <c r="AS34" s="38"/>
      <c r="AT34" s="38"/>
      <c r="AU34" s="38"/>
      <c r="AW34" s="38"/>
      <c r="AX34" s="38"/>
      <c r="AY34" s="38"/>
      <c r="AZ34" s="38"/>
      <c r="BB34" s="38"/>
      <c r="BC34" s="38"/>
      <c r="BD34" s="38"/>
      <c r="BE34" s="38"/>
      <c r="BG34" s="38"/>
      <c r="BH34" s="38"/>
      <c r="BI34" s="38"/>
      <c r="BJ34" s="38"/>
    </row>
    <row r="35" spans="2:62" ht="13.5" customHeight="1" x14ac:dyDescent="0.2">
      <c r="B35" s="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S35" s="38"/>
      <c r="T35" s="38"/>
      <c r="U35" s="38"/>
      <c r="V35" s="38"/>
      <c r="X35" s="38"/>
      <c r="Y35" s="38"/>
      <c r="Z35" s="38"/>
      <c r="AA35" s="38"/>
      <c r="AC35" s="38"/>
      <c r="AD35" s="38"/>
      <c r="AE35" s="38"/>
      <c r="AF35" s="38"/>
      <c r="AH35" s="38"/>
      <c r="AI35" s="38"/>
      <c r="AJ35" s="38"/>
      <c r="AK35" s="38"/>
      <c r="AM35" s="38"/>
      <c r="AN35" s="38"/>
      <c r="AO35" s="38"/>
      <c r="AP35" s="38"/>
      <c r="AR35" s="38"/>
      <c r="AS35" s="38"/>
      <c r="AT35" s="38"/>
      <c r="AU35" s="38"/>
      <c r="AW35" s="38"/>
      <c r="AX35" s="38"/>
      <c r="AY35" s="38"/>
      <c r="AZ35" s="38"/>
      <c r="BB35" s="38"/>
      <c r="BC35" s="38"/>
      <c r="BD35" s="38"/>
      <c r="BE35" s="38"/>
      <c r="BG35" s="38"/>
      <c r="BH35" s="38"/>
      <c r="BI35" s="38"/>
      <c r="BJ35" s="38"/>
    </row>
    <row r="36" spans="2:62" ht="13.5" customHeight="1" x14ac:dyDescent="0.2">
      <c r="B36" s="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S36" s="38"/>
      <c r="T36" s="38"/>
      <c r="U36" s="38"/>
      <c r="V36" s="38"/>
      <c r="X36" s="38"/>
      <c r="Y36" s="38"/>
      <c r="Z36" s="38"/>
      <c r="AA36" s="38"/>
      <c r="AC36" s="38"/>
      <c r="AD36" s="38"/>
      <c r="AE36" s="38"/>
      <c r="AF36" s="38"/>
      <c r="AH36" s="38"/>
      <c r="AI36" s="38"/>
      <c r="AJ36" s="38"/>
      <c r="AK36" s="38"/>
      <c r="AM36" s="38"/>
      <c r="AN36" s="38"/>
      <c r="AO36" s="38"/>
      <c r="AP36" s="38"/>
      <c r="AR36" s="38"/>
      <c r="AS36" s="38"/>
      <c r="AT36" s="38"/>
      <c r="AU36" s="38"/>
      <c r="AW36" s="38"/>
      <c r="AX36" s="38"/>
      <c r="AY36" s="38"/>
      <c r="AZ36" s="38"/>
      <c r="BB36" s="38"/>
      <c r="BC36" s="38"/>
      <c r="BD36" s="38"/>
      <c r="BE36" s="38"/>
      <c r="BG36" s="38"/>
      <c r="BH36" s="38"/>
      <c r="BI36" s="38"/>
      <c r="BJ36" s="38"/>
    </row>
    <row r="37" spans="2:62" ht="13.5" customHeight="1" x14ac:dyDescent="0.2">
      <c r="B37" s="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S37" s="38"/>
      <c r="T37" s="38"/>
      <c r="U37" s="38"/>
      <c r="V37" s="38"/>
      <c r="X37" s="38"/>
      <c r="Y37" s="38"/>
      <c r="Z37" s="38"/>
      <c r="AA37" s="38"/>
      <c r="AC37" s="38"/>
      <c r="AD37" s="38"/>
      <c r="AE37" s="38"/>
      <c r="AF37" s="38"/>
      <c r="AH37" s="38"/>
      <c r="AI37" s="38"/>
      <c r="AJ37" s="38"/>
      <c r="AK37" s="38"/>
      <c r="AM37" s="38"/>
      <c r="AN37" s="38"/>
      <c r="AO37" s="38"/>
      <c r="AP37" s="38"/>
      <c r="AR37" s="38"/>
      <c r="AS37" s="38"/>
      <c r="AT37" s="38"/>
      <c r="AU37" s="38"/>
      <c r="AW37" s="38"/>
      <c r="AX37" s="38"/>
      <c r="AY37" s="38"/>
      <c r="AZ37" s="38"/>
      <c r="BB37" s="38"/>
      <c r="BC37" s="38"/>
      <c r="BD37" s="38"/>
      <c r="BE37" s="38"/>
      <c r="BG37" s="38"/>
      <c r="BH37" s="38"/>
      <c r="BI37" s="38"/>
      <c r="BJ37" s="38"/>
    </row>
    <row r="38" spans="2:62" ht="13.5" customHeight="1" x14ac:dyDescent="0.2">
      <c r="B38" s="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S38" s="38"/>
      <c r="T38" s="38"/>
      <c r="U38" s="38"/>
      <c r="V38" s="38"/>
      <c r="X38" s="38"/>
      <c r="Y38" s="38"/>
      <c r="Z38" s="38"/>
      <c r="AA38" s="38"/>
      <c r="AC38" s="38"/>
      <c r="AD38" s="38"/>
      <c r="AE38" s="38"/>
      <c r="AF38" s="38"/>
      <c r="AH38" s="38"/>
      <c r="AI38" s="38"/>
      <c r="AJ38" s="38"/>
      <c r="AK38" s="38"/>
      <c r="AM38" s="38"/>
      <c r="AN38" s="38"/>
      <c r="AO38" s="38"/>
      <c r="AP38" s="38"/>
      <c r="AR38" s="38"/>
      <c r="AS38" s="38"/>
      <c r="AT38" s="38"/>
      <c r="AU38" s="38"/>
      <c r="AW38" s="38"/>
      <c r="AX38" s="38"/>
      <c r="AY38" s="38"/>
      <c r="AZ38" s="38"/>
      <c r="BB38" s="38"/>
      <c r="BC38" s="38"/>
      <c r="BD38" s="38"/>
      <c r="BE38" s="38"/>
      <c r="BG38" s="38"/>
      <c r="BH38" s="38"/>
      <c r="BI38" s="38"/>
      <c r="BJ38" s="38"/>
    </row>
    <row r="39" spans="2:62" ht="13.5" customHeight="1" x14ac:dyDescent="0.2">
      <c r="B39" s="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S39" s="38"/>
      <c r="T39" s="38"/>
      <c r="U39" s="38"/>
      <c r="V39" s="38"/>
      <c r="X39" s="38"/>
      <c r="Y39" s="38"/>
      <c r="Z39" s="38"/>
      <c r="AA39" s="38"/>
      <c r="AC39" s="38"/>
      <c r="AD39" s="38"/>
      <c r="AE39" s="38"/>
      <c r="AF39" s="38"/>
      <c r="AH39" s="38"/>
      <c r="AI39" s="38"/>
      <c r="AJ39" s="38"/>
      <c r="AK39" s="38"/>
      <c r="AM39" s="38"/>
      <c r="AN39" s="38"/>
      <c r="AO39" s="38"/>
      <c r="AP39" s="38"/>
      <c r="AR39" s="38"/>
      <c r="AS39" s="38"/>
      <c r="AT39" s="38"/>
      <c r="AU39" s="38"/>
      <c r="AW39" s="38"/>
      <c r="AX39" s="38"/>
      <c r="AY39" s="38"/>
      <c r="AZ39" s="38"/>
      <c r="BB39" s="38"/>
      <c r="BC39" s="38"/>
      <c r="BD39" s="38"/>
      <c r="BE39" s="38"/>
      <c r="BG39" s="38"/>
      <c r="BH39" s="38"/>
      <c r="BI39" s="38"/>
      <c r="BJ39" s="38"/>
    </row>
    <row r="40" spans="2:62" ht="13.5" customHeight="1" x14ac:dyDescent="0.2">
      <c r="B40" s="89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S40" s="38"/>
      <c r="T40" s="38"/>
      <c r="U40" s="38"/>
      <c r="V40" s="38"/>
      <c r="X40" s="38"/>
      <c r="Y40" s="38"/>
      <c r="Z40" s="38"/>
      <c r="AA40" s="38"/>
      <c r="AC40" s="38"/>
      <c r="AD40" s="38"/>
      <c r="AE40" s="38"/>
      <c r="AF40" s="38"/>
      <c r="AH40" s="38"/>
      <c r="AI40" s="38"/>
      <c r="AJ40" s="38"/>
      <c r="AK40" s="38"/>
      <c r="AM40" s="38"/>
      <c r="AN40" s="38"/>
      <c r="AO40" s="38"/>
      <c r="AP40" s="38"/>
      <c r="AR40" s="38"/>
      <c r="AS40" s="38"/>
      <c r="AT40" s="38"/>
      <c r="AU40" s="38"/>
      <c r="AW40" s="38"/>
      <c r="AX40" s="38"/>
      <c r="AY40" s="38"/>
      <c r="AZ40" s="38"/>
      <c r="BB40" s="38"/>
      <c r="BC40" s="38"/>
      <c r="BD40" s="38"/>
      <c r="BE40" s="38"/>
      <c r="BG40" s="38"/>
      <c r="BH40" s="38"/>
      <c r="BI40" s="38"/>
      <c r="BJ40" s="38"/>
    </row>
    <row r="41" spans="2:62" ht="13.5" customHeight="1" x14ac:dyDescent="0.2">
      <c r="B41" s="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S41" s="38"/>
      <c r="T41" s="38"/>
      <c r="U41" s="38"/>
      <c r="V41" s="38"/>
      <c r="X41" s="38"/>
      <c r="Y41" s="38"/>
      <c r="Z41" s="38"/>
      <c r="AA41" s="38"/>
      <c r="AC41" s="38"/>
      <c r="AD41" s="38"/>
      <c r="AE41" s="38"/>
      <c r="AF41" s="38"/>
      <c r="AH41" s="38"/>
      <c r="AI41" s="38"/>
      <c r="AJ41" s="38"/>
      <c r="AK41" s="38"/>
      <c r="AM41" s="38"/>
      <c r="AN41" s="38"/>
      <c r="AO41" s="38"/>
      <c r="AP41" s="38"/>
      <c r="AR41" s="38"/>
      <c r="AS41" s="38"/>
      <c r="AT41" s="38"/>
      <c r="AU41" s="38"/>
      <c r="AW41" s="38"/>
      <c r="AX41" s="38"/>
      <c r="AY41" s="38"/>
      <c r="AZ41" s="38"/>
      <c r="BB41" s="38"/>
      <c r="BC41" s="38"/>
      <c r="BD41" s="38"/>
      <c r="BE41" s="38"/>
      <c r="BG41" s="38"/>
      <c r="BH41" s="38"/>
      <c r="BI41" s="38"/>
      <c r="BJ41" s="38"/>
    </row>
    <row r="42" spans="2:62" ht="13.5" customHeight="1" x14ac:dyDescent="0.2">
      <c r="B42" s="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S42" s="38"/>
      <c r="T42" s="38"/>
      <c r="U42" s="38"/>
      <c r="V42" s="38"/>
      <c r="X42" s="38"/>
      <c r="Y42" s="38"/>
      <c r="Z42" s="38"/>
      <c r="AA42" s="38"/>
      <c r="AC42" s="38"/>
      <c r="AD42" s="38"/>
      <c r="AE42" s="38"/>
      <c r="AF42" s="38"/>
      <c r="AH42" s="38"/>
      <c r="AI42" s="38"/>
      <c r="AJ42" s="38"/>
      <c r="AK42" s="38"/>
      <c r="AM42" s="38"/>
      <c r="AN42" s="38"/>
      <c r="AO42" s="38"/>
      <c r="AP42" s="38"/>
      <c r="AR42" s="38"/>
      <c r="AS42" s="38"/>
      <c r="AT42" s="38"/>
      <c r="AU42" s="38"/>
      <c r="AW42" s="38"/>
      <c r="AX42" s="38"/>
      <c r="AY42" s="38"/>
      <c r="AZ42" s="38"/>
      <c r="BB42" s="38"/>
      <c r="BC42" s="38"/>
      <c r="BD42" s="38"/>
      <c r="BE42" s="38"/>
      <c r="BG42" s="38"/>
      <c r="BH42" s="38"/>
      <c r="BI42" s="38"/>
      <c r="BJ42" s="38"/>
    </row>
    <row r="43" spans="2:62" ht="13.5" customHeight="1" x14ac:dyDescent="0.2">
      <c r="B43" s="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S43" s="38"/>
      <c r="T43" s="38"/>
      <c r="U43" s="38"/>
      <c r="V43" s="38"/>
      <c r="X43" s="38"/>
      <c r="Y43" s="38"/>
      <c r="Z43" s="38"/>
      <c r="AA43" s="38"/>
      <c r="AC43" s="38"/>
      <c r="AD43" s="38"/>
      <c r="AE43" s="38"/>
      <c r="AF43" s="38"/>
      <c r="AH43" s="38"/>
      <c r="AI43" s="38"/>
      <c r="AJ43" s="38"/>
      <c r="AK43" s="38"/>
      <c r="AM43" s="38"/>
      <c r="AN43" s="38"/>
      <c r="AO43" s="38"/>
      <c r="AP43" s="38"/>
      <c r="AR43" s="38"/>
      <c r="AS43" s="38"/>
      <c r="AT43" s="38"/>
      <c r="AU43" s="38"/>
      <c r="AW43" s="38"/>
      <c r="AX43" s="38"/>
      <c r="AY43" s="38"/>
      <c r="AZ43" s="38"/>
      <c r="BB43" s="38"/>
      <c r="BC43" s="38"/>
      <c r="BD43" s="38"/>
      <c r="BE43" s="38"/>
      <c r="BG43" s="38"/>
      <c r="BH43" s="38"/>
      <c r="BI43" s="38"/>
      <c r="BJ43" s="38"/>
    </row>
    <row r="44" spans="2:62" ht="13.5" customHeight="1" x14ac:dyDescent="0.2">
      <c r="B44" s="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S44" s="38"/>
      <c r="T44" s="38"/>
      <c r="U44" s="38"/>
      <c r="V44" s="38"/>
      <c r="X44" s="38"/>
      <c r="Y44" s="38"/>
      <c r="Z44" s="38"/>
      <c r="AA44" s="38"/>
      <c r="AC44" s="38"/>
      <c r="AD44" s="38"/>
      <c r="AE44" s="38"/>
      <c r="AF44" s="38"/>
      <c r="AH44" s="38"/>
      <c r="AI44" s="38"/>
      <c r="AJ44" s="38"/>
      <c r="AK44" s="38"/>
      <c r="AM44" s="38"/>
      <c r="AN44" s="38"/>
      <c r="AO44" s="38"/>
      <c r="AP44" s="38"/>
      <c r="AR44" s="38"/>
      <c r="AS44" s="38"/>
      <c r="AT44" s="38"/>
      <c r="AU44" s="38"/>
      <c r="AW44" s="38"/>
      <c r="AX44" s="38"/>
      <c r="AY44" s="38"/>
      <c r="AZ44" s="38"/>
      <c r="BB44" s="38"/>
      <c r="BC44" s="38"/>
      <c r="BD44" s="38"/>
      <c r="BE44" s="38"/>
      <c r="BG44" s="38"/>
      <c r="BH44" s="38"/>
      <c r="BI44" s="38"/>
      <c r="BJ44" s="38"/>
    </row>
    <row r="45" spans="2:62" ht="13.5" customHeight="1" x14ac:dyDescent="0.2">
      <c r="B45" s="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S45" s="38"/>
      <c r="T45" s="38"/>
      <c r="U45" s="38"/>
      <c r="V45" s="38"/>
      <c r="X45" s="38"/>
      <c r="Y45" s="38"/>
      <c r="Z45" s="38"/>
      <c r="AA45" s="38"/>
      <c r="AC45" s="38"/>
      <c r="AD45" s="38"/>
      <c r="AE45" s="38"/>
      <c r="AF45" s="38"/>
      <c r="AH45" s="38"/>
      <c r="AI45" s="38"/>
      <c r="AJ45" s="38"/>
      <c r="AK45" s="38"/>
      <c r="AM45" s="38"/>
      <c r="AN45" s="38"/>
      <c r="AO45" s="38"/>
      <c r="AP45" s="38"/>
      <c r="AR45" s="38"/>
      <c r="AS45" s="38"/>
      <c r="AT45" s="38"/>
      <c r="AU45" s="38"/>
      <c r="AW45" s="38"/>
      <c r="AX45" s="38"/>
      <c r="AY45" s="38"/>
      <c r="AZ45" s="38"/>
      <c r="BB45" s="38"/>
      <c r="BC45" s="38"/>
      <c r="BD45" s="38"/>
      <c r="BE45" s="38"/>
      <c r="BG45" s="38"/>
      <c r="BH45" s="38"/>
      <c r="BI45" s="38"/>
      <c r="BJ45" s="38"/>
    </row>
    <row r="46" spans="2:62" ht="13.5" customHeight="1" x14ac:dyDescent="0.2">
      <c r="B46" s="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S46" s="38"/>
      <c r="T46" s="38"/>
      <c r="U46" s="38"/>
      <c r="V46" s="38"/>
      <c r="X46" s="38"/>
      <c r="Y46" s="38"/>
      <c r="Z46" s="38"/>
      <c r="AA46" s="38"/>
      <c r="AC46" s="38"/>
      <c r="AD46" s="38"/>
      <c r="AE46" s="38"/>
      <c r="AF46" s="38"/>
      <c r="AH46" s="38"/>
      <c r="AI46" s="38"/>
      <c r="AJ46" s="38"/>
      <c r="AK46" s="38"/>
      <c r="AM46" s="38"/>
      <c r="AN46" s="38"/>
      <c r="AO46" s="38"/>
      <c r="AP46" s="38"/>
      <c r="AR46" s="38"/>
      <c r="AS46" s="38"/>
      <c r="AT46" s="38"/>
      <c r="AU46" s="38"/>
      <c r="AW46" s="38"/>
      <c r="AX46" s="38"/>
      <c r="AY46" s="38"/>
      <c r="AZ46" s="38"/>
      <c r="BB46" s="38"/>
      <c r="BC46" s="38"/>
      <c r="BD46" s="38"/>
      <c r="BE46" s="38"/>
      <c r="BG46" s="38"/>
      <c r="BH46" s="38"/>
      <c r="BI46" s="38"/>
      <c r="BJ46" s="38"/>
    </row>
    <row r="47" spans="2:62" ht="13.5" customHeight="1" x14ac:dyDescent="0.2">
      <c r="B47" s="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S47" s="417"/>
      <c r="T47" s="417"/>
      <c r="U47" s="38"/>
      <c r="V47" s="38"/>
      <c r="X47" s="417"/>
      <c r="Y47" s="417"/>
      <c r="Z47" s="38"/>
      <c r="AA47" s="38"/>
      <c r="AC47" s="417"/>
      <c r="AD47" s="417"/>
      <c r="AE47" s="38"/>
      <c r="AF47" s="38"/>
      <c r="AH47" s="417"/>
      <c r="AI47" s="417"/>
      <c r="AJ47" s="38"/>
      <c r="AK47" s="38"/>
      <c r="AM47" s="417"/>
      <c r="AN47" s="417"/>
      <c r="AO47" s="38"/>
      <c r="AP47" s="38"/>
      <c r="AR47" s="417"/>
      <c r="AS47" s="417"/>
      <c r="AT47" s="38"/>
      <c r="AU47" s="38"/>
      <c r="AW47" s="69"/>
      <c r="AX47" s="69"/>
      <c r="AY47" s="38"/>
      <c r="AZ47" s="38"/>
      <c r="BB47" s="69"/>
      <c r="BC47" s="69"/>
      <c r="BD47" s="38"/>
      <c r="BE47" s="38"/>
      <c r="BG47" s="69"/>
      <c r="BH47" s="69"/>
      <c r="BI47" s="38"/>
      <c r="BJ47" s="38"/>
    </row>
    <row r="48" spans="2:62" ht="13.5" customHeight="1" x14ac:dyDescent="0.2">
      <c r="B48" s="89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S48" s="38"/>
      <c r="T48" s="38"/>
      <c r="U48" s="38"/>
      <c r="V48" s="38"/>
    </row>
    <row r="49" spans="2:22" ht="13.5" customHeight="1" x14ac:dyDescent="0.2">
      <c r="B49" s="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S49" s="38"/>
      <c r="T49" s="38"/>
      <c r="U49" s="38"/>
      <c r="V49" s="38"/>
    </row>
    <row r="50" spans="2:22" ht="13.5" customHeight="1" x14ac:dyDescent="0.2">
      <c r="B50" s="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S50" s="38"/>
      <c r="T50" s="38"/>
      <c r="U50" s="38"/>
      <c r="V50" s="38"/>
    </row>
    <row r="51" spans="2:22" ht="13.5" customHeight="1" x14ac:dyDescent="0.2">
      <c r="B51" s="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S51" s="38"/>
      <c r="T51" s="38"/>
      <c r="U51" s="38"/>
      <c r="V51" s="38"/>
    </row>
    <row r="52" spans="2:22" ht="13.5" customHeight="1" x14ac:dyDescent="0.2">
      <c r="B52" s="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S52" s="38"/>
      <c r="T52" s="38"/>
      <c r="U52" s="38"/>
      <c r="V52" s="38"/>
    </row>
    <row r="53" spans="2:22" ht="13.5" customHeight="1" x14ac:dyDescent="0.2">
      <c r="B53" s="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S53" s="38"/>
      <c r="T53" s="64"/>
      <c r="U53" s="38"/>
      <c r="V53" s="38"/>
    </row>
    <row r="54" spans="2:22" ht="13.5" customHeight="1" x14ac:dyDescent="0.2">
      <c r="B54" s="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S54" s="38"/>
      <c r="T54" s="38"/>
      <c r="U54" s="38"/>
      <c r="V54" s="38"/>
    </row>
    <row r="55" spans="2:22" ht="13.5" customHeight="1" x14ac:dyDescent="0.2">
      <c r="B55" s="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</row>
    <row r="56" spans="2:22" ht="13.5" customHeight="1" x14ac:dyDescent="0.2">
      <c r="B56" s="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2:22" ht="13.5" customHeight="1" x14ac:dyDescent="0.2">
      <c r="B57" s="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2:22" ht="13.5" customHeight="1" x14ac:dyDescent="0.2"/>
    <row r="59" spans="2:22" ht="13.5" customHeight="1" x14ac:dyDescent="0.2"/>
    <row r="60" spans="2:22" ht="13.5" customHeight="1" x14ac:dyDescent="0.2"/>
    <row r="61" spans="2:22" ht="13.5" customHeight="1" x14ac:dyDescent="0.2"/>
    <row r="62" spans="2:22" ht="13.5" customHeight="1" x14ac:dyDescent="0.2"/>
    <row r="63" spans="2:22" ht="13.5" customHeight="1" x14ac:dyDescent="0.2"/>
    <row r="64" spans="2:22" ht="13.5" customHeight="1" x14ac:dyDescent="0.2"/>
    <row r="65" ht="13.5" customHeight="1" x14ac:dyDescent="0.2"/>
  </sheetData>
  <mergeCells count="6">
    <mergeCell ref="S47:T47"/>
    <mergeCell ref="X47:Y47"/>
    <mergeCell ref="AM47:AN47"/>
    <mergeCell ref="AR47:AS47"/>
    <mergeCell ref="AC47:AD47"/>
    <mergeCell ref="AH47:AI47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>
    <oddHeader>&amp;C&amp;"ＭＳ 明朝,標準"  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973B8-06F1-417D-884C-CC9200DDEE67}">
  <sheetPr codeName="Sheet134">
    <tabColor rgb="FFFFFF00"/>
  </sheetPr>
  <dimension ref="B1:BJ67"/>
  <sheetViews>
    <sheetView workbookViewId="0">
      <selection activeCell="A23" sqref="A23"/>
    </sheetView>
  </sheetViews>
  <sheetFormatPr defaultColWidth="9" defaultRowHeight="13.2" x14ac:dyDescent="0.2"/>
  <cols>
    <col min="1" max="1" width="6.44140625" customWidth="1"/>
    <col min="13" max="13" width="15.109375" customWidth="1"/>
    <col min="14" max="14" width="6.44140625" customWidth="1"/>
  </cols>
  <sheetData>
    <row r="1" spans="2:62" ht="5.25" customHeight="1" x14ac:dyDescent="0.2"/>
    <row r="2" spans="2:62" ht="13.5" customHeight="1" x14ac:dyDescent="0.2">
      <c r="S2" s="38"/>
      <c r="T2" s="38"/>
      <c r="U2" s="38"/>
      <c r="V2" s="38"/>
      <c r="X2" s="38"/>
      <c r="Y2" s="38"/>
      <c r="Z2" s="38"/>
      <c r="AA2" s="38"/>
      <c r="AC2" s="38"/>
      <c r="AD2" s="38"/>
      <c r="AE2" s="38"/>
      <c r="AF2" s="38"/>
      <c r="AH2" s="38"/>
      <c r="AI2" s="38"/>
      <c r="AJ2" s="38"/>
      <c r="AK2" s="38"/>
      <c r="AM2" s="38"/>
      <c r="AN2" s="38"/>
      <c r="AO2" s="38"/>
      <c r="AP2" s="38"/>
      <c r="AR2" s="38"/>
      <c r="AS2" s="38"/>
      <c r="AT2" s="38"/>
      <c r="AU2" s="38"/>
      <c r="AW2" s="38"/>
      <c r="AX2" s="38"/>
      <c r="AY2" s="38"/>
      <c r="AZ2" s="38"/>
      <c r="BB2" s="38"/>
      <c r="BC2" s="38"/>
      <c r="BD2" s="38"/>
      <c r="BE2" s="38"/>
      <c r="BG2" s="38"/>
      <c r="BH2" s="38"/>
      <c r="BI2" s="38"/>
      <c r="BJ2" s="38"/>
    </row>
    <row r="3" spans="2:62" ht="13.5" customHeight="1" x14ac:dyDescent="0.2">
      <c r="S3" s="38"/>
      <c r="T3" s="38"/>
      <c r="U3" s="38"/>
      <c r="V3" s="38"/>
      <c r="X3" s="38"/>
      <c r="Y3" s="38"/>
      <c r="Z3" s="38"/>
      <c r="AA3" s="38"/>
      <c r="AC3" s="38"/>
      <c r="AD3" s="38"/>
      <c r="AE3" s="38"/>
      <c r="AF3" s="38"/>
      <c r="AH3" s="38"/>
      <c r="AI3" s="38"/>
      <c r="AJ3" s="38"/>
      <c r="AK3" s="38"/>
      <c r="AM3" s="38"/>
      <c r="AN3" s="38"/>
      <c r="AO3" s="38"/>
      <c r="AP3" s="38"/>
      <c r="AR3" s="38"/>
      <c r="AS3" s="38"/>
      <c r="AT3" s="38"/>
      <c r="AU3" s="38"/>
      <c r="AW3" s="38"/>
      <c r="AX3" s="38"/>
      <c r="AY3" s="38"/>
      <c r="AZ3" s="38"/>
      <c r="BB3" s="38"/>
      <c r="BC3" s="38"/>
      <c r="BD3" s="38"/>
      <c r="BE3" s="38"/>
      <c r="BG3" s="38"/>
      <c r="BH3" s="38"/>
      <c r="BI3" s="38"/>
      <c r="BJ3" s="38"/>
    </row>
    <row r="4" spans="2:62" ht="13.5" customHeight="1" x14ac:dyDescent="0.2">
      <c r="S4" s="38"/>
      <c r="T4" s="38"/>
      <c r="U4" s="38"/>
      <c r="V4" s="38"/>
      <c r="X4" s="38"/>
      <c r="Y4" s="38"/>
      <c r="Z4" s="38"/>
      <c r="AA4" s="38"/>
      <c r="AC4" s="38"/>
      <c r="AD4" s="38"/>
      <c r="AE4" s="38"/>
      <c r="AF4" s="38"/>
      <c r="AH4" s="38"/>
      <c r="AI4" s="38"/>
      <c r="AJ4" s="38"/>
      <c r="AK4" s="38"/>
      <c r="AM4" s="38"/>
      <c r="AN4" s="38"/>
      <c r="AO4" s="38"/>
      <c r="AP4" s="38"/>
      <c r="AR4" s="38"/>
      <c r="AS4" s="38"/>
      <c r="AT4" s="38"/>
      <c r="AU4" s="38"/>
      <c r="AW4" s="38"/>
      <c r="AX4" s="38"/>
      <c r="AY4" s="38"/>
      <c r="AZ4" s="38"/>
      <c r="BB4" s="38"/>
      <c r="BC4" s="38"/>
      <c r="BD4" s="38"/>
      <c r="BE4" s="38"/>
      <c r="BG4" s="38"/>
      <c r="BH4" s="38"/>
      <c r="BI4" s="38"/>
      <c r="BJ4" s="38"/>
    </row>
    <row r="5" spans="2:62" ht="13.5" customHeight="1" x14ac:dyDescent="0.2">
      <c r="C5" s="89"/>
      <c r="D5" s="90"/>
      <c r="E5" s="89"/>
      <c r="F5" s="89"/>
      <c r="G5" s="89"/>
      <c r="H5" s="90"/>
      <c r="I5" s="89"/>
      <c r="J5" s="89"/>
      <c r="K5" s="89"/>
      <c r="L5" s="89"/>
      <c r="M5" s="89"/>
      <c r="N5" s="90"/>
      <c r="O5" s="90"/>
      <c r="S5" s="69"/>
      <c r="T5" s="69"/>
      <c r="U5" s="69"/>
      <c r="V5" s="69"/>
      <c r="W5" s="78"/>
      <c r="X5" s="69"/>
      <c r="Y5" s="69"/>
      <c r="Z5" s="69"/>
      <c r="AA5" s="69"/>
      <c r="AB5" s="78"/>
      <c r="AC5" s="69"/>
      <c r="AD5" s="69"/>
      <c r="AE5" s="69"/>
      <c r="AF5" s="69"/>
      <c r="AG5" s="78"/>
      <c r="AH5" s="69"/>
      <c r="AI5" s="69"/>
      <c r="AJ5" s="69"/>
      <c r="AK5" s="69"/>
      <c r="AL5" s="78"/>
      <c r="AM5" s="69"/>
      <c r="AN5" s="69"/>
      <c r="AO5" s="69"/>
      <c r="AP5" s="69"/>
      <c r="AQ5" s="78"/>
      <c r="AR5" s="69"/>
      <c r="AS5" s="69"/>
      <c r="AT5" s="69"/>
      <c r="AU5" s="38"/>
      <c r="AW5" s="38"/>
      <c r="AX5" s="38"/>
      <c r="AY5" s="38"/>
      <c r="AZ5" s="38"/>
      <c r="BB5" s="38"/>
      <c r="BC5" s="38"/>
      <c r="BD5" s="38"/>
      <c r="BE5" s="38"/>
      <c r="BG5" s="38"/>
      <c r="BH5" s="38"/>
      <c r="BI5" s="38"/>
      <c r="BJ5" s="38"/>
    </row>
    <row r="6" spans="2:62" ht="13.5" customHeight="1" x14ac:dyDescent="0.2"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90"/>
      <c r="S6" s="38"/>
      <c r="T6" s="38"/>
      <c r="U6" s="67"/>
      <c r="V6" s="38"/>
      <c r="X6" s="38"/>
      <c r="Y6" s="38"/>
      <c r="Z6" s="67"/>
      <c r="AA6" s="38"/>
      <c r="AC6" s="38"/>
      <c r="AD6" s="38"/>
      <c r="AE6" s="67"/>
      <c r="AF6" s="38"/>
      <c r="AH6" s="38"/>
      <c r="AI6" s="38"/>
      <c r="AJ6" s="67"/>
      <c r="AK6" s="38"/>
      <c r="AM6" s="38"/>
      <c r="AN6" s="38"/>
      <c r="AO6" s="67"/>
      <c r="AP6" s="38"/>
      <c r="AR6" s="38"/>
      <c r="AS6" s="38"/>
      <c r="AT6" s="67"/>
      <c r="AU6" s="38"/>
      <c r="AW6" s="38"/>
      <c r="AX6" s="38"/>
      <c r="AY6" s="67"/>
      <c r="AZ6" s="38"/>
      <c r="BB6" s="38"/>
      <c r="BC6" s="38"/>
      <c r="BD6" s="67"/>
      <c r="BE6" s="38"/>
      <c r="BG6" s="38"/>
      <c r="BH6" s="38"/>
      <c r="BI6" s="67"/>
      <c r="BJ6" s="38"/>
    </row>
    <row r="7" spans="2:62" ht="13.5" customHeight="1" x14ac:dyDescent="0.2">
      <c r="C7" s="89"/>
      <c r="D7" s="89"/>
      <c r="E7" s="89"/>
      <c r="F7" s="91"/>
      <c r="G7" s="89"/>
      <c r="H7" s="89"/>
      <c r="I7" s="89"/>
      <c r="J7" s="89"/>
      <c r="K7" s="89"/>
      <c r="L7" s="89"/>
      <c r="M7" s="89"/>
      <c r="N7" s="89"/>
      <c r="O7" s="92"/>
      <c r="S7" s="38"/>
      <c r="T7" s="38"/>
      <c r="U7" s="67"/>
      <c r="V7" s="38"/>
      <c r="X7" s="38"/>
      <c r="Y7" s="38"/>
      <c r="Z7" s="67"/>
      <c r="AA7" s="38"/>
      <c r="AC7" s="38"/>
      <c r="AD7" s="38"/>
      <c r="AE7" s="67"/>
      <c r="AF7" s="38"/>
      <c r="AH7" s="38"/>
      <c r="AI7" s="38"/>
      <c r="AJ7" s="67"/>
      <c r="AK7" s="38"/>
      <c r="AM7" s="38"/>
      <c r="AN7" s="38"/>
      <c r="AO7" s="67"/>
      <c r="AP7" s="38"/>
      <c r="AR7" s="38"/>
      <c r="AS7" s="38"/>
      <c r="AT7" s="67"/>
      <c r="AU7" s="38"/>
      <c r="AW7" s="38"/>
      <c r="AX7" s="38"/>
      <c r="AY7" s="67"/>
      <c r="AZ7" s="38"/>
      <c r="BB7" s="38"/>
      <c r="BC7" s="38"/>
      <c r="BD7" s="67"/>
      <c r="BE7" s="38"/>
      <c r="BG7" s="38"/>
      <c r="BH7" s="38"/>
      <c r="BI7" s="67"/>
      <c r="BJ7" s="38"/>
    </row>
    <row r="8" spans="2:62" ht="13.5" customHeight="1" x14ac:dyDescent="0.2">
      <c r="C8" s="89"/>
      <c r="D8" s="89"/>
      <c r="E8" s="89"/>
      <c r="F8" s="91"/>
      <c r="G8" s="89"/>
      <c r="H8" s="89"/>
      <c r="I8" s="89"/>
      <c r="J8" s="89"/>
      <c r="K8" s="89"/>
      <c r="L8" s="89"/>
      <c r="M8" s="89"/>
      <c r="N8" s="91"/>
      <c r="O8" s="89"/>
      <c r="S8" s="38"/>
      <c r="T8" s="38"/>
      <c r="U8" s="67"/>
      <c r="V8" s="38"/>
      <c r="X8" s="38"/>
      <c r="Y8" s="38"/>
      <c r="Z8" s="67"/>
      <c r="AA8" s="38"/>
      <c r="AC8" s="38"/>
      <c r="AD8" s="38"/>
      <c r="AE8" s="67"/>
      <c r="AF8" s="38"/>
      <c r="AH8" s="38"/>
      <c r="AI8" s="38"/>
      <c r="AJ8" s="67"/>
      <c r="AK8" s="38"/>
      <c r="AM8" s="38"/>
      <c r="AN8" s="38"/>
      <c r="AO8" s="67"/>
      <c r="AP8" s="38"/>
      <c r="AR8" s="38"/>
      <c r="AS8" s="38"/>
      <c r="AT8" s="67"/>
      <c r="AU8" s="38"/>
      <c r="AW8" s="38"/>
      <c r="AX8" s="38"/>
      <c r="AY8" s="67"/>
      <c r="AZ8" s="38"/>
      <c r="BB8" s="38"/>
      <c r="BC8" s="38"/>
      <c r="BD8" s="67"/>
      <c r="BE8" s="38"/>
      <c r="BG8" s="38"/>
      <c r="BH8" s="38"/>
      <c r="BI8" s="67"/>
      <c r="BJ8" s="38"/>
    </row>
    <row r="9" spans="2:62" ht="13.5" customHeight="1" x14ac:dyDescent="0.2">
      <c r="C9" s="89"/>
      <c r="D9" s="89"/>
      <c r="E9" s="89"/>
      <c r="F9" s="91"/>
      <c r="G9" s="89"/>
      <c r="H9" s="89"/>
      <c r="I9" s="89"/>
      <c r="J9" s="89"/>
      <c r="K9" s="89"/>
      <c r="L9" s="89"/>
      <c r="M9" s="89"/>
      <c r="N9" s="89"/>
      <c r="O9" s="89"/>
      <c r="S9" s="38"/>
      <c r="T9" s="38"/>
      <c r="U9" s="67"/>
      <c r="V9" s="38"/>
      <c r="X9" s="38"/>
      <c r="Y9" s="38"/>
      <c r="Z9" s="67"/>
      <c r="AA9" s="38"/>
      <c r="AC9" s="38"/>
      <c r="AD9" s="38"/>
      <c r="AE9" s="67"/>
      <c r="AF9" s="38"/>
      <c r="AH9" s="38"/>
      <c r="AI9" s="38"/>
      <c r="AJ9" s="67"/>
      <c r="AK9" s="38"/>
      <c r="AM9" s="38"/>
      <c r="AN9" s="38"/>
      <c r="AO9" s="67"/>
      <c r="AP9" s="38"/>
      <c r="AR9" s="38"/>
      <c r="AS9" s="38"/>
      <c r="AT9" s="67"/>
      <c r="AU9" s="38"/>
      <c r="AW9" s="38"/>
      <c r="AX9" s="38"/>
      <c r="AY9" s="67"/>
      <c r="AZ9" s="38"/>
      <c r="BB9" s="38"/>
      <c r="BC9" s="38"/>
      <c r="BD9" s="67"/>
      <c r="BE9" s="38"/>
      <c r="BG9" s="38"/>
      <c r="BH9" s="38"/>
      <c r="BI9" s="67"/>
      <c r="BJ9" s="38"/>
    </row>
    <row r="10" spans="2:62" ht="13.5" customHeight="1" x14ac:dyDescent="0.2">
      <c r="C10" s="89"/>
      <c r="D10" s="89"/>
      <c r="E10" s="89"/>
      <c r="F10" s="91"/>
      <c r="G10" s="89"/>
      <c r="H10" s="89"/>
      <c r="I10" s="89"/>
      <c r="J10" s="89"/>
      <c r="K10" s="89"/>
      <c r="L10" s="89"/>
      <c r="M10" s="89"/>
      <c r="N10" s="89"/>
      <c r="O10" s="89"/>
      <c r="S10" s="38"/>
      <c r="T10" s="38"/>
      <c r="U10" s="67"/>
      <c r="V10" s="38"/>
      <c r="X10" s="38"/>
      <c r="Y10" s="38"/>
      <c r="Z10" s="67"/>
      <c r="AA10" s="38"/>
      <c r="AC10" s="38"/>
      <c r="AD10" s="38"/>
      <c r="AE10" s="67"/>
      <c r="AF10" s="38"/>
      <c r="AH10" s="38"/>
      <c r="AI10" s="38"/>
      <c r="AJ10" s="67"/>
      <c r="AK10" s="38"/>
      <c r="AM10" s="38"/>
      <c r="AN10" s="38"/>
      <c r="AO10" s="67"/>
      <c r="AP10" s="38"/>
      <c r="AR10" s="38"/>
      <c r="AS10" s="38"/>
      <c r="AT10" s="67"/>
      <c r="AU10" s="38"/>
      <c r="AW10" s="38"/>
      <c r="AX10" s="38"/>
      <c r="AY10" s="67"/>
      <c r="AZ10" s="38"/>
      <c r="BB10" s="38"/>
      <c r="BC10" s="38"/>
      <c r="BD10" s="67"/>
      <c r="BE10" s="38"/>
      <c r="BG10" s="38"/>
      <c r="BH10" s="38"/>
      <c r="BI10" s="67"/>
      <c r="BJ10" s="38"/>
    </row>
    <row r="11" spans="2:62" ht="13.5" customHeight="1" x14ac:dyDescent="0.2">
      <c r="B11" s="471" t="s">
        <v>85</v>
      </c>
      <c r="C11" s="471"/>
      <c r="D11" s="471"/>
      <c r="E11" s="471"/>
      <c r="F11" s="471"/>
      <c r="G11" s="471"/>
      <c r="H11" s="471"/>
      <c r="I11" s="471"/>
      <c r="J11" s="471"/>
      <c r="K11" s="471"/>
      <c r="L11" s="471"/>
      <c r="M11" s="471"/>
      <c r="N11" s="89"/>
      <c r="O11" s="89"/>
      <c r="S11" s="38"/>
      <c r="T11" s="38"/>
      <c r="U11" s="67"/>
      <c r="V11" s="38"/>
      <c r="X11" s="38"/>
      <c r="Y11" s="38"/>
      <c r="Z11" s="67"/>
      <c r="AA11" s="38"/>
      <c r="AC11" s="38"/>
      <c r="AD11" s="38"/>
      <c r="AE11" s="67"/>
      <c r="AF11" s="38"/>
      <c r="AH11" s="38"/>
      <c r="AI11" s="38"/>
      <c r="AJ11" s="67"/>
      <c r="AK11" s="38"/>
      <c r="AM11" s="38"/>
      <c r="AN11" s="38"/>
      <c r="AO11" s="67"/>
      <c r="AP11" s="38"/>
      <c r="AR11" s="38"/>
      <c r="AS11" s="38"/>
      <c r="AT11" s="67"/>
      <c r="AU11" s="38"/>
      <c r="AW11" s="38"/>
      <c r="AX11" s="38"/>
      <c r="AY11" s="67"/>
      <c r="AZ11" s="38"/>
      <c r="BB11" s="38"/>
      <c r="BC11" s="38"/>
      <c r="BD11" s="67"/>
      <c r="BE11" s="38"/>
      <c r="BG11" s="38"/>
      <c r="BH11" s="38"/>
      <c r="BI11" s="67"/>
      <c r="BJ11" s="38"/>
    </row>
    <row r="12" spans="2:62" ht="13.5" customHeight="1" x14ac:dyDescent="0.2">
      <c r="B12" s="471"/>
      <c r="C12" s="471"/>
      <c r="D12" s="471"/>
      <c r="E12" s="471"/>
      <c r="F12" s="471"/>
      <c r="G12" s="471"/>
      <c r="H12" s="471"/>
      <c r="I12" s="471"/>
      <c r="J12" s="471"/>
      <c r="K12" s="471"/>
      <c r="L12" s="471"/>
      <c r="M12" s="471"/>
      <c r="N12" s="22"/>
      <c r="O12" s="22"/>
      <c r="S12" s="38"/>
      <c r="T12" s="38"/>
      <c r="U12" s="67"/>
      <c r="V12" s="38"/>
      <c r="X12" s="38"/>
      <c r="Y12" s="38"/>
      <c r="Z12" s="67"/>
      <c r="AA12" s="38"/>
      <c r="AC12" s="38"/>
      <c r="AD12" s="38"/>
      <c r="AE12" s="67"/>
      <c r="AF12" s="38"/>
      <c r="AH12" s="38"/>
      <c r="AI12" s="38"/>
      <c r="AJ12" s="67"/>
      <c r="AK12" s="38"/>
      <c r="AM12" s="38"/>
      <c r="AN12" s="38"/>
      <c r="AO12" s="67"/>
      <c r="AP12" s="38"/>
      <c r="AR12" s="38"/>
      <c r="AS12" s="38"/>
      <c r="AT12" s="67"/>
      <c r="AU12" s="38"/>
      <c r="AW12" s="38"/>
      <c r="AX12" s="38"/>
      <c r="AY12" s="67"/>
      <c r="AZ12" s="38"/>
      <c r="BB12" s="38"/>
      <c r="BC12" s="38"/>
      <c r="BD12" s="67"/>
      <c r="BE12" s="38"/>
      <c r="BG12" s="38"/>
      <c r="BH12" s="38"/>
      <c r="BI12" s="67"/>
      <c r="BJ12" s="38"/>
    </row>
    <row r="13" spans="2:62" ht="13.5" customHeight="1" x14ac:dyDescent="0.2">
      <c r="B13" s="471"/>
      <c r="C13" s="471"/>
      <c r="D13" s="471"/>
      <c r="E13" s="471"/>
      <c r="F13" s="471"/>
      <c r="G13" s="471"/>
      <c r="H13" s="471"/>
      <c r="I13" s="471"/>
      <c r="J13" s="471"/>
      <c r="K13" s="471"/>
      <c r="L13" s="471"/>
      <c r="M13" s="471"/>
      <c r="N13" s="22"/>
      <c r="O13" s="22"/>
      <c r="S13" s="38"/>
      <c r="T13" s="38"/>
      <c r="U13" s="67"/>
      <c r="V13" s="38"/>
      <c r="X13" s="38"/>
      <c r="Y13" s="38"/>
      <c r="Z13" s="67"/>
      <c r="AA13" s="38"/>
      <c r="AC13" s="38"/>
      <c r="AD13" s="38"/>
      <c r="AE13" s="67"/>
      <c r="AF13" s="38"/>
      <c r="AH13" s="38"/>
      <c r="AI13" s="38"/>
      <c r="AJ13" s="67"/>
      <c r="AK13" s="38"/>
      <c r="AM13" s="38"/>
      <c r="AN13" s="38"/>
      <c r="AO13" s="67"/>
      <c r="AP13" s="38"/>
      <c r="AR13" s="38"/>
      <c r="AS13" s="38"/>
      <c r="AT13" s="67"/>
      <c r="AU13" s="38"/>
      <c r="AW13" s="38"/>
      <c r="AX13" s="38"/>
      <c r="AY13" s="67"/>
      <c r="AZ13" s="38"/>
      <c r="BB13" s="38"/>
      <c r="BC13" s="38"/>
      <c r="BD13" s="67"/>
      <c r="BE13" s="38"/>
      <c r="BG13" s="38"/>
      <c r="BH13" s="38"/>
      <c r="BI13" s="67"/>
      <c r="BJ13" s="38"/>
    </row>
    <row r="14" spans="2:62" ht="13.5" customHeight="1" x14ac:dyDescent="0.2">
      <c r="B14" s="471"/>
      <c r="C14" s="471"/>
      <c r="D14" s="471"/>
      <c r="E14" s="471"/>
      <c r="F14" s="471"/>
      <c r="G14" s="471"/>
      <c r="H14" s="471"/>
      <c r="I14" s="471"/>
      <c r="J14" s="471"/>
      <c r="K14" s="471"/>
      <c r="L14" s="471"/>
      <c r="M14" s="471"/>
      <c r="N14" s="22"/>
      <c r="O14" s="22"/>
      <c r="S14" s="38"/>
      <c r="T14" s="38"/>
      <c r="U14" s="67"/>
      <c r="V14" s="38"/>
      <c r="X14" s="38"/>
      <c r="Y14" s="38"/>
      <c r="Z14" s="67"/>
      <c r="AA14" s="38"/>
      <c r="AC14" s="38"/>
      <c r="AD14" s="38"/>
      <c r="AE14" s="67"/>
      <c r="AF14" s="38"/>
      <c r="AH14" s="38"/>
      <c r="AI14" s="38"/>
      <c r="AJ14" s="67"/>
      <c r="AK14" s="38"/>
      <c r="AM14" s="38"/>
      <c r="AN14" s="38"/>
      <c r="AO14" s="67"/>
      <c r="AP14" s="38"/>
      <c r="AR14" s="38"/>
      <c r="AS14" s="38"/>
      <c r="AT14" s="67"/>
      <c r="AU14" s="38"/>
      <c r="AW14" s="38"/>
      <c r="AX14" s="38"/>
      <c r="AY14" s="67"/>
      <c r="AZ14" s="38"/>
      <c r="BB14" s="38"/>
      <c r="BC14" s="38"/>
      <c r="BD14" s="67"/>
      <c r="BE14" s="38"/>
      <c r="BG14" s="38"/>
      <c r="BH14" s="38"/>
      <c r="BI14" s="67"/>
      <c r="BJ14" s="38"/>
    </row>
    <row r="15" spans="2:62" ht="13.5" customHeight="1" x14ac:dyDescent="0.2">
      <c r="B15" s="471"/>
      <c r="C15" s="471"/>
      <c r="D15" s="471"/>
      <c r="E15" s="471"/>
      <c r="F15" s="471"/>
      <c r="G15" s="471"/>
      <c r="H15" s="471"/>
      <c r="I15" s="471"/>
      <c r="J15" s="471"/>
      <c r="K15" s="471"/>
      <c r="L15" s="471"/>
      <c r="M15" s="471"/>
      <c r="N15" s="22"/>
      <c r="O15" s="22"/>
      <c r="S15" s="38"/>
      <c r="T15" s="38"/>
      <c r="U15" s="67"/>
      <c r="V15" s="38"/>
      <c r="X15" s="38"/>
      <c r="Y15" s="38"/>
      <c r="Z15" s="67"/>
      <c r="AA15" s="38"/>
      <c r="AC15" s="38"/>
      <c r="AD15" s="38"/>
      <c r="AE15" s="67"/>
      <c r="AF15" s="38"/>
      <c r="AH15" s="38"/>
      <c r="AI15" s="38"/>
      <c r="AJ15" s="67"/>
      <c r="AK15" s="38"/>
      <c r="AM15" s="38"/>
      <c r="AN15" s="38"/>
      <c r="AO15" s="67"/>
      <c r="AP15" s="38"/>
      <c r="AR15" s="38"/>
      <c r="AS15" s="38"/>
      <c r="AT15" s="67"/>
      <c r="AU15" s="38"/>
      <c r="AW15" s="38"/>
      <c r="AX15" s="38"/>
      <c r="AY15" s="67"/>
      <c r="AZ15" s="38"/>
      <c r="BB15" s="38"/>
      <c r="BC15" s="38"/>
      <c r="BD15" s="67"/>
      <c r="BE15" s="38"/>
      <c r="BG15" s="38"/>
      <c r="BH15" s="38"/>
      <c r="BI15" s="67"/>
      <c r="BJ15" s="38"/>
    </row>
    <row r="16" spans="2:62" ht="13.5" customHeight="1" x14ac:dyDescent="0.2">
      <c r="B16" s="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S16" s="38"/>
      <c r="T16" s="38"/>
      <c r="U16" s="67"/>
      <c r="V16" s="38"/>
      <c r="X16" s="38"/>
      <c r="Y16" s="38"/>
      <c r="Z16" s="67"/>
      <c r="AA16" s="38"/>
      <c r="AC16" s="38"/>
      <c r="AD16" s="38"/>
      <c r="AE16" s="67"/>
      <c r="AF16" s="38"/>
      <c r="AH16" s="38"/>
      <c r="AI16" s="38"/>
      <c r="AJ16" s="67"/>
      <c r="AK16" s="38"/>
      <c r="AM16" s="38"/>
      <c r="AN16" s="38"/>
      <c r="AO16" s="67"/>
      <c r="AP16" s="38"/>
      <c r="AR16" s="38"/>
      <c r="AS16" s="38"/>
      <c r="AT16" s="67"/>
      <c r="AU16" s="38"/>
      <c r="AW16" s="38"/>
      <c r="AX16" s="38"/>
      <c r="AY16" s="67"/>
      <c r="AZ16" s="38"/>
      <c r="BB16" s="38"/>
      <c r="BC16" s="38"/>
      <c r="BD16" s="67"/>
      <c r="BE16" s="38"/>
      <c r="BG16" s="38"/>
      <c r="BH16" s="38"/>
      <c r="BI16" s="67"/>
      <c r="BJ16" s="38"/>
    </row>
    <row r="17" spans="2:62" ht="13.5" customHeight="1" x14ac:dyDescent="0.2">
      <c r="B17" s="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S17" s="38"/>
      <c r="T17" s="38"/>
      <c r="U17" s="67"/>
      <c r="V17" s="38"/>
      <c r="X17" s="38"/>
      <c r="Y17" s="38"/>
      <c r="Z17" s="67"/>
      <c r="AA17" s="38"/>
      <c r="AC17" s="38"/>
      <c r="AD17" s="38"/>
      <c r="AE17" s="67"/>
      <c r="AF17" s="38"/>
      <c r="AH17" s="38"/>
      <c r="AI17" s="38"/>
      <c r="AJ17" s="67"/>
      <c r="AK17" s="38"/>
      <c r="AM17" s="38"/>
      <c r="AN17" s="38"/>
      <c r="AO17" s="67"/>
      <c r="AP17" s="38"/>
      <c r="AR17" s="38"/>
      <c r="AS17" s="38"/>
      <c r="AT17" s="67"/>
      <c r="AU17" s="38"/>
      <c r="AW17" s="38"/>
      <c r="AX17" s="38"/>
      <c r="AY17" s="67"/>
      <c r="AZ17" s="38"/>
      <c r="BB17" s="38"/>
      <c r="BC17" s="38"/>
      <c r="BD17" s="67"/>
      <c r="BE17" s="38"/>
      <c r="BG17" s="38"/>
      <c r="BH17" s="38"/>
      <c r="BI17" s="67"/>
      <c r="BJ17" s="38"/>
    </row>
    <row r="18" spans="2:62" ht="13.5" customHeight="1" x14ac:dyDescent="0.2">
      <c r="B18" s="89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S18" s="38"/>
      <c r="T18" s="38"/>
      <c r="U18" s="67"/>
      <c r="V18" s="38"/>
      <c r="X18" s="38"/>
      <c r="Y18" s="38"/>
      <c r="Z18" s="67"/>
      <c r="AA18" s="38"/>
      <c r="AC18" s="38"/>
      <c r="AD18" s="38"/>
      <c r="AE18" s="67"/>
      <c r="AF18" s="38"/>
      <c r="AH18" s="38"/>
      <c r="AI18" s="38"/>
      <c r="AJ18" s="67"/>
      <c r="AK18" s="38"/>
      <c r="AM18" s="38"/>
      <c r="AN18" s="38"/>
      <c r="AO18" s="67"/>
      <c r="AP18" s="38"/>
      <c r="AR18" s="38"/>
      <c r="AS18" s="38"/>
      <c r="AT18" s="67"/>
      <c r="AU18" s="38"/>
      <c r="AW18" s="38"/>
      <c r="AX18" s="38"/>
      <c r="AY18" s="67"/>
      <c r="AZ18" s="38"/>
      <c r="BB18" s="38"/>
      <c r="BC18" s="38"/>
      <c r="BD18" s="67"/>
      <c r="BE18" s="38"/>
      <c r="BG18" s="38"/>
      <c r="BH18" s="38"/>
      <c r="BI18" s="67"/>
      <c r="BJ18" s="38"/>
    </row>
    <row r="19" spans="2:62" ht="13.5" customHeight="1" x14ac:dyDescent="0.2">
      <c r="B19" s="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S19" s="38"/>
      <c r="T19" s="38"/>
      <c r="U19" s="67"/>
      <c r="V19" s="38"/>
      <c r="X19" s="38"/>
      <c r="Y19" s="38"/>
      <c r="Z19" s="67"/>
      <c r="AA19" s="38"/>
      <c r="AC19" s="38"/>
      <c r="AD19" s="38"/>
      <c r="AE19" s="67"/>
      <c r="AF19" s="38"/>
      <c r="AH19" s="38"/>
      <c r="AI19" s="38"/>
      <c r="AJ19" s="67"/>
      <c r="AK19" s="38"/>
      <c r="AM19" s="38"/>
      <c r="AN19" s="38"/>
      <c r="AO19" s="67"/>
      <c r="AP19" s="38"/>
      <c r="AR19" s="38"/>
      <c r="AS19" s="38"/>
      <c r="AT19" s="67"/>
      <c r="AU19" s="38"/>
      <c r="AW19" s="38"/>
      <c r="AX19" s="38"/>
      <c r="AY19" s="67"/>
      <c r="AZ19" s="38"/>
      <c r="BB19" s="38"/>
      <c r="BC19" s="38"/>
      <c r="BD19" s="67"/>
      <c r="BE19" s="38"/>
      <c r="BG19" s="38"/>
      <c r="BH19" s="38"/>
      <c r="BI19" s="67"/>
      <c r="BJ19" s="38"/>
    </row>
    <row r="20" spans="2:62" ht="13.5" customHeight="1" x14ac:dyDescent="0.2">
      <c r="B20" s="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S20" s="38"/>
      <c r="T20" s="38"/>
      <c r="U20" s="67"/>
      <c r="V20" s="38"/>
      <c r="X20" s="38"/>
      <c r="Y20" s="38"/>
      <c r="Z20" s="67"/>
      <c r="AA20" s="38"/>
      <c r="AC20" s="38"/>
      <c r="AD20" s="38"/>
      <c r="AE20" s="67"/>
      <c r="AF20" s="38"/>
      <c r="AH20" s="38"/>
      <c r="AI20" s="38"/>
      <c r="AJ20" s="67"/>
      <c r="AK20" s="38"/>
      <c r="AM20" s="38"/>
      <c r="AN20" s="38"/>
      <c r="AO20" s="67"/>
      <c r="AP20" s="38"/>
      <c r="AR20" s="38"/>
      <c r="AS20" s="38"/>
      <c r="AT20" s="67"/>
      <c r="AU20" s="38"/>
      <c r="AW20" s="38"/>
      <c r="AX20" s="38"/>
      <c r="AY20" s="67"/>
      <c r="AZ20" s="38"/>
      <c r="BB20" s="38"/>
      <c r="BC20" s="38"/>
      <c r="BD20" s="67"/>
      <c r="BE20" s="38"/>
      <c r="BG20" s="38"/>
      <c r="BH20" s="38"/>
      <c r="BI20" s="67"/>
      <c r="BJ20" s="38"/>
    </row>
    <row r="21" spans="2:62" ht="13.5" customHeight="1" x14ac:dyDescent="0.2">
      <c r="B21" s="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S21" s="38"/>
      <c r="T21" s="38"/>
      <c r="U21" s="67"/>
      <c r="V21" s="38"/>
      <c r="X21" s="38"/>
      <c r="Y21" s="38"/>
      <c r="Z21" s="67"/>
      <c r="AA21" s="38"/>
      <c r="AC21" s="38"/>
      <c r="AD21" s="38"/>
      <c r="AE21" s="67"/>
      <c r="AF21" s="38"/>
      <c r="AH21" s="38"/>
      <c r="AI21" s="38"/>
      <c r="AJ21" s="67"/>
      <c r="AK21" s="38"/>
      <c r="AM21" s="38"/>
      <c r="AN21" s="38"/>
      <c r="AO21" s="67"/>
      <c r="AP21" s="38"/>
      <c r="AR21" s="38"/>
      <c r="AS21" s="38"/>
      <c r="AT21" s="67"/>
      <c r="AU21" s="38"/>
      <c r="AW21" s="38"/>
      <c r="AX21" s="38"/>
      <c r="AY21" s="67"/>
      <c r="AZ21" s="38"/>
      <c r="BB21" s="38"/>
      <c r="BC21" s="38"/>
      <c r="BD21" s="67"/>
      <c r="BE21" s="38"/>
      <c r="BG21" s="38"/>
      <c r="BH21" s="38"/>
      <c r="BI21" s="67"/>
      <c r="BJ21" s="38"/>
    </row>
    <row r="22" spans="2:62" ht="13.5" customHeight="1" x14ac:dyDescent="0.2">
      <c r="B22" s="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S22" s="38"/>
      <c r="T22" s="38"/>
      <c r="U22" s="67"/>
      <c r="V22" s="38"/>
      <c r="X22" s="38"/>
      <c r="Y22" s="38"/>
      <c r="Z22" s="67"/>
      <c r="AA22" s="38"/>
      <c r="AC22" s="38"/>
      <c r="AD22" s="38"/>
      <c r="AE22" s="67"/>
      <c r="AF22" s="38"/>
      <c r="AH22" s="38"/>
      <c r="AI22" s="38"/>
      <c r="AJ22" s="67"/>
      <c r="AK22" s="38"/>
      <c r="AM22" s="38"/>
      <c r="AN22" s="38"/>
      <c r="AO22" s="67"/>
      <c r="AP22" s="38"/>
      <c r="AR22" s="38"/>
      <c r="AS22" s="38"/>
      <c r="AT22" s="67"/>
      <c r="AU22" s="38"/>
      <c r="AW22" s="38"/>
      <c r="AX22" s="38"/>
      <c r="AY22" s="67"/>
      <c r="AZ22" s="38"/>
      <c r="BB22" s="38"/>
      <c r="BC22" s="38"/>
      <c r="BD22" s="67"/>
      <c r="BE22" s="38"/>
      <c r="BG22" s="38"/>
      <c r="BH22" s="38"/>
      <c r="BI22" s="67"/>
      <c r="BJ22" s="38"/>
    </row>
    <row r="23" spans="2:62" ht="13.5" customHeight="1" x14ac:dyDescent="0.2">
      <c r="B23" s="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S23" s="38"/>
      <c r="T23" s="68"/>
      <c r="U23" s="67"/>
      <c r="V23" s="38"/>
      <c r="X23" s="38"/>
      <c r="Y23" s="68"/>
      <c r="Z23" s="67"/>
      <c r="AA23" s="38"/>
      <c r="AC23" s="38"/>
      <c r="AD23" s="68"/>
      <c r="AE23" s="67"/>
      <c r="AF23" s="38"/>
      <c r="AH23" s="38"/>
      <c r="AI23" s="68"/>
      <c r="AJ23" s="67"/>
      <c r="AK23" s="38"/>
      <c r="AM23" s="38"/>
      <c r="AN23" s="68"/>
      <c r="AO23" s="67"/>
      <c r="AP23" s="38"/>
      <c r="AR23" s="38"/>
      <c r="AS23" s="68"/>
      <c r="AT23" s="67"/>
      <c r="AU23" s="38"/>
      <c r="AW23" s="38"/>
      <c r="AX23" s="68"/>
      <c r="AY23" s="67"/>
      <c r="AZ23" s="38"/>
      <c r="BB23" s="38"/>
      <c r="BC23" s="68"/>
      <c r="BD23" s="67"/>
      <c r="BE23" s="38"/>
      <c r="BG23" s="38"/>
      <c r="BH23" s="68"/>
      <c r="BI23" s="67"/>
      <c r="BJ23" s="38"/>
    </row>
    <row r="24" spans="2:62" ht="13.5" customHeight="1" x14ac:dyDescent="0.2">
      <c r="B24" s="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S24" s="38"/>
      <c r="T24" s="38"/>
      <c r="U24" s="67"/>
      <c r="V24" s="38"/>
      <c r="X24" s="38"/>
      <c r="Y24" s="38"/>
      <c r="Z24" s="67"/>
      <c r="AA24" s="38"/>
      <c r="AC24" s="38"/>
      <c r="AD24" s="38"/>
      <c r="AE24" s="67"/>
      <c r="AF24" s="38"/>
      <c r="AH24" s="38"/>
      <c r="AI24" s="38"/>
      <c r="AJ24" s="67"/>
      <c r="AK24" s="38"/>
      <c r="AM24" s="38"/>
      <c r="AN24" s="38"/>
      <c r="AO24" s="67"/>
      <c r="AP24" s="38"/>
      <c r="AR24" s="38"/>
      <c r="AS24" s="38"/>
      <c r="AT24" s="67"/>
      <c r="AU24" s="38"/>
      <c r="AW24" s="38"/>
      <c r="AX24" s="38"/>
      <c r="AY24" s="67"/>
      <c r="AZ24" s="38"/>
      <c r="BB24" s="38"/>
      <c r="BC24" s="38"/>
      <c r="BD24" s="67"/>
      <c r="BE24" s="38"/>
      <c r="BG24" s="38"/>
      <c r="BH24" s="38"/>
      <c r="BI24" s="67"/>
      <c r="BJ24" s="38"/>
    </row>
    <row r="25" spans="2:62" ht="13.5" customHeight="1" x14ac:dyDescent="0.2">
      <c r="B25" s="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S25" s="69"/>
      <c r="T25" s="69"/>
      <c r="U25" s="67"/>
      <c r="V25" s="38"/>
      <c r="X25" s="69"/>
      <c r="Y25" s="69"/>
      <c r="Z25" s="38"/>
      <c r="AA25" s="38"/>
      <c r="AC25" s="69"/>
      <c r="AD25" s="69"/>
      <c r="AE25" s="38"/>
      <c r="AF25" s="38"/>
      <c r="AH25" s="69"/>
      <c r="AI25" s="69"/>
      <c r="AJ25" s="38"/>
      <c r="AK25" s="38"/>
      <c r="AM25" s="69"/>
      <c r="AN25" s="69"/>
      <c r="AO25" s="38"/>
      <c r="AP25" s="38"/>
      <c r="AR25" s="69"/>
      <c r="AS25" s="69"/>
      <c r="AT25" s="38"/>
      <c r="AU25" s="38"/>
      <c r="AW25" s="69"/>
      <c r="AX25" s="69"/>
      <c r="AY25" s="38"/>
      <c r="AZ25" s="38"/>
      <c r="BB25" s="69"/>
      <c r="BC25" s="69"/>
      <c r="BD25" s="38"/>
      <c r="BE25" s="38"/>
      <c r="BG25" s="69"/>
      <c r="BH25" s="69"/>
      <c r="BI25" s="38"/>
      <c r="BJ25" s="38"/>
    </row>
    <row r="26" spans="2:62" ht="13.5" customHeight="1" x14ac:dyDescent="0.2">
      <c r="B26" s="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S26" s="38"/>
      <c r="T26" s="38"/>
      <c r="U26" s="38"/>
      <c r="V26" s="38"/>
      <c r="X26" s="38"/>
      <c r="Y26" s="38"/>
      <c r="Z26" s="38"/>
      <c r="AA26" s="38"/>
      <c r="AC26" s="38"/>
      <c r="AD26" s="38"/>
      <c r="AE26" s="38"/>
      <c r="AF26" s="38"/>
      <c r="AH26" s="38"/>
      <c r="AI26" s="38"/>
      <c r="AJ26" s="38"/>
      <c r="AK26" s="38"/>
      <c r="AM26" s="38"/>
      <c r="AN26" s="38"/>
      <c r="AO26" s="38"/>
      <c r="AP26" s="38"/>
      <c r="AR26" s="38"/>
      <c r="AS26" s="38"/>
      <c r="AT26" s="38"/>
      <c r="AU26" s="38"/>
      <c r="AW26" s="38"/>
      <c r="AX26" s="38"/>
      <c r="AY26" s="38"/>
      <c r="AZ26" s="38"/>
      <c r="BB26" s="38"/>
      <c r="BC26" s="38"/>
      <c r="BD26" s="38"/>
      <c r="BE26" s="38"/>
      <c r="BG26" s="38"/>
      <c r="BH26" s="38"/>
      <c r="BI26" s="38"/>
      <c r="BJ26" s="38"/>
    </row>
    <row r="27" spans="2:62" ht="13.5" customHeight="1" x14ac:dyDescent="0.2">
      <c r="B27" s="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S27" s="38"/>
      <c r="T27" s="38"/>
      <c r="U27" s="38"/>
      <c r="V27" s="38"/>
      <c r="X27" s="38"/>
      <c r="Y27" s="38"/>
      <c r="Z27" s="38"/>
      <c r="AA27" s="38"/>
      <c r="AC27" s="38"/>
      <c r="AD27" s="38"/>
      <c r="AE27" s="38"/>
      <c r="AF27" s="38"/>
      <c r="AH27" s="38"/>
      <c r="AI27" s="38"/>
      <c r="AJ27" s="38"/>
      <c r="AK27" s="38"/>
      <c r="AM27" s="38"/>
      <c r="AN27" s="38"/>
      <c r="AO27" s="38"/>
      <c r="AP27" s="38"/>
      <c r="AR27" s="38"/>
      <c r="AS27" s="38"/>
      <c r="AT27" s="38"/>
      <c r="AU27" s="38"/>
      <c r="AW27" s="38"/>
      <c r="AX27" s="38"/>
      <c r="AY27" s="38"/>
      <c r="AZ27" s="38"/>
      <c r="BB27" s="38"/>
      <c r="BC27" s="38"/>
      <c r="BD27" s="38"/>
      <c r="BE27" s="38"/>
      <c r="BG27" s="38"/>
      <c r="BH27" s="38"/>
      <c r="BI27" s="38"/>
      <c r="BJ27" s="38"/>
    </row>
    <row r="28" spans="2:62" ht="13.5" customHeight="1" x14ac:dyDescent="0.2">
      <c r="B28" s="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38"/>
      <c r="T28" s="69"/>
      <c r="U28" s="69"/>
      <c r="V28" s="69"/>
      <c r="W28" s="78"/>
      <c r="X28" s="69"/>
      <c r="Y28" s="69"/>
      <c r="Z28" s="69"/>
      <c r="AA28" s="69"/>
      <c r="AB28" s="78"/>
      <c r="AC28" s="69"/>
      <c r="AD28" s="69"/>
      <c r="AE28" s="69"/>
      <c r="AF28" s="69"/>
      <c r="AG28" s="78"/>
      <c r="AH28" s="69"/>
      <c r="AI28" s="69"/>
      <c r="AJ28" s="69"/>
      <c r="AK28" s="69"/>
      <c r="AL28" s="78"/>
      <c r="AM28" s="69"/>
      <c r="AN28" s="69"/>
      <c r="AO28" s="69"/>
      <c r="AP28" s="69"/>
      <c r="AQ28" s="78"/>
      <c r="AR28" s="69"/>
      <c r="AS28" s="69"/>
      <c r="AT28" s="69"/>
      <c r="AU28" s="38"/>
      <c r="AW28" s="38"/>
      <c r="AX28" s="38"/>
      <c r="AY28" s="38"/>
      <c r="AZ28" s="38"/>
      <c r="BB28" s="38"/>
      <c r="BC28" s="38"/>
      <c r="BD28" s="38"/>
      <c r="BE28" s="38"/>
      <c r="BG28" s="38"/>
      <c r="BH28" s="38"/>
      <c r="BI28" s="38"/>
      <c r="BJ28" s="38"/>
    </row>
    <row r="29" spans="2:62" ht="13.5" customHeight="1" x14ac:dyDescent="0.2">
      <c r="B29" s="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S29" s="38"/>
      <c r="T29" s="38"/>
      <c r="U29" s="38"/>
      <c r="V29" s="38"/>
      <c r="X29" s="38"/>
      <c r="Y29" s="38"/>
      <c r="Z29" s="38"/>
      <c r="AA29" s="38"/>
      <c r="AC29" s="38"/>
      <c r="AD29" s="38"/>
      <c r="AE29" s="38"/>
      <c r="AF29" s="38"/>
      <c r="AH29" s="38"/>
      <c r="AI29" s="38"/>
      <c r="AJ29" s="38"/>
      <c r="AK29" s="38"/>
      <c r="AM29" s="38"/>
      <c r="AN29" s="38"/>
      <c r="AO29" s="38"/>
      <c r="AP29" s="38"/>
      <c r="AR29" s="38"/>
      <c r="AS29" s="38"/>
      <c r="AT29" s="38"/>
      <c r="AU29" s="38"/>
      <c r="AW29" s="38"/>
      <c r="AX29" s="38"/>
      <c r="AY29" s="38"/>
      <c r="AZ29" s="38"/>
      <c r="BB29" s="38"/>
      <c r="BC29" s="38"/>
      <c r="BD29" s="38"/>
      <c r="BE29" s="38"/>
      <c r="BG29" s="38"/>
      <c r="BH29" s="38"/>
      <c r="BI29" s="38"/>
      <c r="BJ29" s="38"/>
    </row>
    <row r="30" spans="2:62" ht="5.25" customHeight="1" x14ac:dyDescent="0.2">
      <c r="B30" s="89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S30" s="38"/>
      <c r="T30" s="38"/>
      <c r="U30" s="38"/>
      <c r="V30" s="38"/>
      <c r="X30" s="38"/>
      <c r="Y30" s="38"/>
      <c r="Z30" s="38"/>
      <c r="AA30" s="38"/>
      <c r="AC30" s="38"/>
      <c r="AD30" s="38"/>
      <c r="AE30" s="38"/>
      <c r="AF30" s="38"/>
      <c r="AH30" s="38"/>
      <c r="AI30" s="38"/>
      <c r="AJ30" s="38"/>
      <c r="AK30" s="38"/>
      <c r="AM30" s="38"/>
      <c r="AN30" s="38"/>
      <c r="AO30" s="38"/>
      <c r="AP30" s="38"/>
      <c r="AR30" s="38"/>
      <c r="AS30" s="38"/>
      <c r="AT30" s="38"/>
      <c r="AU30" s="38"/>
      <c r="AW30" s="38"/>
      <c r="AX30" s="38"/>
      <c r="AY30" s="38"/>
      <c r="AZ30" s="38"/>
      <c r="BB30" s="38"/>
      <c r="BC30" s="38"/>
      <c r="BD30" s="38"/>
      <c r="BE30" s="38"/>
      <c r="BG30" s="38"/>
      <c r="BH30" s="38"/>
      <c r="BI30" s="38"/>
      <c r="BJ30" s="38"/>
    </row>
    <row r="31" spans="2:62" ht="13.5" customHeight="1" x14ac:dyDescent="0.2">
      <c r="B31" s="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S31" s="38"/>
      <c r="T31" s="38"/>
      <c r="U31" s="38"/>
      <c r="V31" s="38"/>
      <c r="X31" s="38"/>
      <c r="Y31" s="38"/>
      <c r="Z31" s="38"/>
      <c r="AA31" s="38"/>
      <c r="AC31" s="38"/>
      <c r="AD31" s="38"/>
      <c r="AE31" s="38"/>
      <c r="AF31" s="38"/>
      <c r="AH31" s="38"/>
      <c r="AI31" s="38"/>
      <c r="AJ31" s="38"/>
      <c r="AK31" s="38"/>
      <c r="AM31" s="38"/>
      <c r="AN31" s="38"/>
      <c r="AO31" s="38"/>
      <c r="AP31" s="38"/>
      <c r="AR31" s="38"/>
      <c r="AS31" s="38"/>
      <c r="AT31" s="38"/>
      <c r="AU31" s="38"/>
      <c r="AW31" s="38"/>
      <c r="AX31" s="38"/>
      <c r="AY31" s="38"/>
      <c r="AZ31" s="38"/>
      <c r="BB31" s="38"/>
      <c r="BC31" s="38"/>
      <c r="BD31" s="38"/>
      <c r="BE31" s="38"/>
      <c r="BG31" s="38"/>
      <c r="BH31" s="38"/>
      <c r="BI31" s="38"/>
      <c r="BJ31" s="38"/>
    </row>
    <row r="32" spans="2:62" ht="13.5" customHeight="1" x14ac:dyDescent="0.2">
      <c r="B32" s="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S32" s="38"/>
      <c r="T32" s="38"/>
      <c r="U32" s="38"/>
      <c r="V32" s="38"/>
      <c r="X32" s="38"/>
      <c r="Y32" s="38"/>
      <c r="Z32" s="38"/>
      <c r="AA32" s="38"/>
      <c r="AC32" s="38"/>
      <c r="AD32" s="38"/>
      <c r="AE32" s="38"/>
      <c r="AF32" s="38"/>
      <c r="AH32" s="38"/>
      <c r="AI32" s="38"/>
      <c r="AJ32" s="38"/>
      <c r="AK32" s="38"/>
      <c r="AM32" s="38"/>
      <c r="AN32" s="38"/>
      <c r="AO32" s="38"/>
      <c r="AP32" s="38"/>
      <c r="AR32" s="38"/>
      <c r="AS32" s="38"/>
      <c r="AT32" s="38"/>
      <c r="AU32" s="38"/>
      <c r="AW32" s="38"/>
      <c r="AX32" s="38"/>
      <c r="AY32" s="38"/>
      <c r="AZ32" s="38"/>
      <c r="BB32" s="38"/>
      <c r="BC32" s="38"/>
      <c r="BD32" s="38"/>
      <c r="BE32" s="38"/>
      <c r="BG32" s="38"/>
      <c r="BH32" s="38"/>
      <c r="BI32" s="38"/>
      <c r="BJ32" s="38"/>
    </row>
    <row r="33" spans="2:62" ht="13.5" customHeight="1" x14ac:dyDescent="0.2">
      <c r="B33" s="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S33" s="38"/>
      <c r="T33" s="38"/>
      <c r="U33" s="38"/>
      <c r="V33" s="38"/>
      <c r="X33" s="38"/>
      <c r="Y33" s="38"/>
      <c r="Z33" s="38"/>
      <c r="AA33" s="38"/>
      <c r="AC33" s="38"/>
      <c r="AD33" s="38"/>
      <c r="AE33" s="38"/>
      <c r="AF33" s="38"/>
      <c r="AH33" s="38"/>
      <c r="AI33" s="38"/>
      <c r="AJ33" s="38"/>
      <c r="AK33" s="38"/>
      <c r="AM33" s="38"/>
      <c r="AN33" s="38"/>
      <c r="AO33" s="38"/>
      <c r="AP33" s="38"/>
      <c r="AR33" s="38"/>
      <c r="AS33" s="38"/>
      <c r="AT33" s="38"/>
      <c r="AU33" s="38"/>
      <c r="AW33" s="38"/>
      <c r="AX33" s="38"/>
      <c r="AY33" s="38"/>
      <c r="AZ33" s="38"/>
      <c r="BB33" s="38"/>
      <c r="BC33" s="38"/>
      <c r="BD33" s="38"/>
      <c r="BE33" s="38"/>
      <c r="BG33" s="38"/>
      <c r="BH33" s="38"/>
      <c r="BI33" s="38"/>
      <c r="BJ33" s="38"/>
    </row>
    <row r="34" spans="2:62" ht="13.5" customHeight="1" x14ac:dyDescent="0.2">
      <c r="B34" s="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S34" s="38"/>
      <c r="T34" s="38"/>
      <c r="U34" s="38"/>
      <c r="V34" s="38"/>
      <c r="X34" s="38"/>
      <c r="Y34" s="38"/>
      <c r="Z34" s="38"/>
      <c r="AA34" s="38"/>
      <c r="AC34" s="38"/>
      <c r="AD34" s="38"/>
      <c r="AE34" s="38"/>
      <c r="AF34" s="38"/>
      <c r="AH34" s="38"/>
      <c r="AI34" s="38"/>
      <c r="AJ34" s="38"/>
      <c r="AK34" s="38"/>
      <c r="AM34" s="38"/>
      <c r="AN34" s="38"/>
      <c r="AO34" s="38"/>
      <c r="AP34" s="38"/>
      <c r="AR34" s="38"/>
      <c r="AS34" s="38"/>
      <c r="AT34" s="38"/>
      <c r="AU34" s="38"/>
      <c r="AW34" s="38"/>
      <c r="AX34" s="38"/>
      <c r="AY34" s="38"/>
      <c r="AZ34" s="38"/>
      <c r="BB34" s="38"/>
      <c r="BC34" s="38"/>
      <c r="BD34" s="38"/>
      <c r="BE34" s="38"/>
      <c r="BG34" s="38"/>
      <c r="BH34" s="38"/>
      <c r="BI34" s="38"/>
      <c r="BJ34" s="38"/>
    </row>
    <row r="35" spans="2:62" ht="13.5" customHeight="1" x14ac:dyDescent="0.2">
      <c r="B35" s="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S35" s="38"/>
      <c r="T35" s="38"/>
      <c r="U35" s="38"/>
      <c r="V35" s="38"/>
      <c r="X35" s="38"/>
      <c r="Y35" s="38"/>
      <c r="Z35" s="38"/>
      <c r="AA35" s="38"/>
      <c r="AC35" s="38"/>
      <c r="AD35" s="38"/>
      <c r="AE35" s="38"/>
      <c r="AF35" s="38"/>
      <c r="AH35" s="38"/>
      <c r="AI35" s="38"/>
      <c r="AJ35" s="38"/>
      <c r="AK35" s="38"/>
      <c r="AM35" s="38"/>
      <c r="AN35" s="38"/>
      <c r="AO35" s="38"/>
      <c r="AP35" s="38"/>
      <c r="AR35" s="38"/>
      <c r="AS35" s="38"/>
      <c r="AT35" s="38"/>
      <c r="AU35" s="38"/>
      <c r="AW35" s="38"/>
      <c r="AX35" s="38"/>
      <c r="AY35" s="38"/>
      <c r="AZ35" s="38"/>
      <c r="BB35" s="38"/>
      <c r="BC35" s="38"/>
      <c r="BD35" s="38"/>
      <c r="BE35" s="38"/>
      <c r="BG35" s="38"/>
      <c r="BH35" s="38"/>
      <c r="BI35" s="38"/>
      <c r="BJ35" s="38"/>
    </row>
    <row r="36" spans="2:62" ht="13.5" customHeight="1" x14ac:dyDescent="0.2">
      <c r="B36" s="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S36" s="38"/>
      <c r="T36" s="38"/>
      <c r="U36" s="38"/>
      <c r="V36" s="38"/>
      <c r="X36" s="38"/>
      <c r="Y36" s="38"/>
      <c r="Z36" s="38"/>
      <c r="AA36" s="38"/>
      <c r="AC36" s="38"/>
      <c r="AD36" s="38"/>
      <c r="AE36" s="38"/>
      <c r="AF36" s="38"/>
      <c r="AH36" s="38"/>
      <c r="AI36" s="38"/>
      <c r="AJ36" s="38"/>
      <c r="AK36" s="38"/>
      <c r="AM36" s="38"/>
      <c r="AN36" s="38"/>
      <c r="AO36" s="38"/>
      <c r="AP36" s="38"/>
      <c r="AR36" s="38"/>
      <c r="AS36" s="38"/>
      <c r="AT36" s="38"/>
      <c r="AU36" s="38"/>
      <c r="AW36" s="38"/>
      <c r="AX36" s="38"/>
      <c r="AY36" s="38"/>
      <c r="AZ36" s="38"/>
      <c r="BB36" s="38"/>
      <c r="BC36" s="38"/>
      <c r="BD36" s="38"/>
      <c r="BE36" s="38"/>
      <c r="BG36" s="38"/>
      <c r="BH36" s="38"/>
      <c r="BI36" s="38"/>
      <c r="BJ36" s="38"/>
    </row>
    <row r="37" spans="2:62" ht="13.5" customHeight="1" x14ac:dyDescent="0.2">
      <c r="B37" s="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S37" s="38"/>
      <c r="T37" s="38"/>
      <c r="U37" s="38"/>
      <c r="V37" s="38"/>
      <c r="X37" s="38"/>
      <c r="Y37" s="38"/>
      <c r="Z37" s="38"/>
      <c r="AA37" s="38"/>
      <c r="AC37" s="38"/>
      <c r="AD37" s="38"/>
      <c r="AE37" s="38"/>
      <c r="AF37" s="38"/>
      <c r="AH37" s="38"/>
      <c r="AI37" s="38"/>
      <c r="AJ37" s="38"/>
      <c r="AK37" s="38"/>
      <c r="AM37" s="38"/>
      <c r="AN37" s="38"/>
      <c r="AO37" s="38"/>
      <c r="AP37" s="38"/>
      <c r="AR37" s="38"/>
      <c r="AS37" s="38"/>
      <c r="AT37" s="38"/>
      <c r="AU37" s="38"/>
      <c r="AW37" s="38"/>
      <c r="AX37" s="38"/>
      <c r="AY37" s="38"/>
      <c r="AZ37" s="38"/>
      <c r="BB37" s="38"/>
      <c r="BC37" s="38"/>
      <c r="BD37" s="38"/>
      <c r="BE37" s="38"/>
      <c r="BG37" s="38"/>
      <c r="BH37" s="38"/>
      <c r="BI37" s="38"/>
      <c r="BJ37" s="38"/>
    </row>
    <row r="38" spans="2:62" ht="13.5" customHeight="1" x14ac:dyDescent="0.2">
      <c r="B38" s="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S38" s="38"/>
      <c r="T38" s="38"/>
      <c r="U38" s="38"/>
      <c r="V38" s="38"/>
      <c r="X38" s="38"/>
      <c r="Y38" s="38"/>
      <c r="Z38" s="38"/>
      <c r="AA38" s="38"/>
      <c r="AC38" s="38"/>
      <c r="AD38" s="38"/>
      <c r="AE38" s="38"/>
      <c r="AF38" s="38"/>
      <c r="AH38" s="38"/>
      <c r="AI38" s="38"/>
      <c r="AJ38" s="38"/>
      <c r="AK38" s="38"/>
      <c r="AM38" s="38"/>
      <c r="AN38" s="38"/>
      <c r="AO38" s="38"/>
      <c r="AP38" s="38"/>
      <c r="AR38" s="38"/>
      <c r="AS38" s="38"/>
      <c r="AT38" s="38"/>
      <c r="AU38" s="38"/>
      <c r="AW38" s="38"/>
      <c r="AX38" s="38"/>
      <c r="AY38" s="38"/>
      <c r="AZ38" s="38"/>
      <c r="BB38" s="38"/>
      <c r="BC38" s="38"/>
      <c r="BD38" s="38"/>
      <c r="BE38" s="38"/>
      <c r="BG38" s="38"/>
      <c r="BH38" s="38"/>
      <c r="BI38" s="38"/>
      <c r="BJ38" s="38"/>
    </row>
    <row r="39" spans="2:62" ht="13.5" customHeight="1" x14ac:dyDescent="0.2">
      <c r="B39" s="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S39" s="38"/>
      <c r="T39" s="38"/>
      <c r="U39" s="38"/>
      <c r="V39" s="38"/>
      <c r="X39" s="38"/>
      <c r="Y39" s="38"/>
      <c r="Z39" s="38"/>
      <c r="AA39" s="38"/>
      <c r="AC39" s="38"/>
      <c r="AD39" s="38"/>
      <c r="AE39" s="38"/>
      <c r="AF39" s="38"/>
      <c r="AH39" s="38"/>
      <c r="AI39" s="38"/>
      <c r="AJ39" s="38"/>
      <c r="AK39" s="38"/>
      <c r="AM39" s="38"/>
      <c r="AN39" s="38"/>
      <c r="AO39" s="38"/>
      <c r="AP39" s="38"/>
      <c r="AR39" s="38"/>
      <c r="AS39" s="38"/>
      <c r="AT39" s="38"/>
      <c r="AU39" s="38"/>
      <c r="AW39" s="38"/>
      <c r="AX39" s="38"/>
      <c r="AY39" s="38"/>
      <c r="AZ39" s="38"/>
      <c r="BB39" s="38"/>
      <c r="BC39" s="38"/>
      <c r="BD39" s="38"/>
      <c r="BE39" s="38"/>
      <c r="BG39" s="38"/>
      <c r="BH39" s="38"/>
      <c r="BI39" s="38"/>
      <c r="BJ39" s="38"/>
    </row>
    <row r="40" spans="2:62" ht="13.5" customHeight="1" x14ac:dyDescent="0.2">
      <c r="B40" s="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S40" s="38"/>
      <c r="T40" s="38"/>
      <c r="U40" s="38"/>
      <c r="V40" s="38"/>
      <c r="X40" s="38"/>
      <c r="Y40" s="38"/>
      <c r="Z40" s="38"/>
      <c r="AA40" s="38"/>
      <c r="AC40" s="38"/>
      <c r="AD40" s="38"/>
      <c r="AE40" s="38"/>
      <c r="AF40" s="38"/>
      <c r="AH40" s="38"/>
      <c r="AI40" s="38"/>
      <c r="AJ40" s="38"/>
      <c r="AK40" s="38"/>
      <c r="AM40" s="38"/>
      <c r="AN40" s="38"/>
      <c r="AO40" s="38"/>
      <c r="AP40" s="38"/>
      <c r="AR40" s="38"/>
      <c r="AS40" s="38"/>
      <c r="AT40" s="38"/>
      <c r="AU40" s="38"/>
      <c r="AW40" s="38"/>
      <c r="AX40" s="38"/>
      <c r="AY40" s="38"/>
      <c r="AZ40" s="38"/>
      <c r="BB40" s="38"/>
      <c r="BC40" s="38"/>
      <c r="BD40" s="38"/>
      <c r="BE40" s="38"/>
      <c r="BG40" s="38"/>
      <c r="BH40" s="38"/>
      <c r="BI40" s="38"/>
      <c r="BJ40" s="38"/>
    </row>
    <row r="41" spans="2:62" ht="13.5" customHeight="1" x14ac:dyDescent="0.2">
      <c r="B41" s="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S41" s="38"/>
      <c r="T41" s="38"/>
      <c r="U41" s="38"/>
      <c r="V41" s="38"/>
      <c r="X41" s="38"/>
      <c r="Y41" s="38"/>
      <c r="Z41" s="38"/>
      <c r="AA41" s="38"/>
      <c r="AC41" s="38"/>
      <c r="AD41" s="38"/>
      <c r="AE41" s="38"/>
      <c r="AF41" s="38"/>
      <c r="AH41" s="38"/>
      <c r="AI41" s="38"/>
      <c r="AJ41" s="38"/>
      <c r="AK41" s="38"/>
      <c r="AM41" s="38"/>
      <c r="AN41" s="38"/>
      <c r="AO41" s="38"/>
      <c r="AP41" s="38"/>
      <c r="AR41" s="38"/>
      <c r="AS41" s="38"/>
      <c r="AT41" s="38"/>
      <c r="AU41" s="38"/>
      <c r="AW41" s="38"/>
      <c r="AX41" s="38"/>
      <c r="AY41" s="38"/>
      <c r="AZ41" s="38"/>
      <c r="BB41" s="38"/>
      <c r="BC41" s="38"/>
      <c r="BD41" s="38"/>
      <c r="BE41" s="38"/>
      <c r="BG41" s="38"/>
      <c r="BH41" s="38"/>
      <c r="BI41" s="38"/>
      <c r="BJ41" s="38"/>
    </row>
    <row r="42" spans="2:62" ht="13.5" customHeight="1" x14ac:dyDescent="0.2">
      <c r="B42" s="8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S42" s="38"/>
      <c r="T42" s="38"/>
      <c r="U42" s="38"/>
      <c r="V42" s="38"/>
      <c r="X42" s="38"/>
      <c r="Y42" s="38"/>
      <c r="Z42" s="38"/>
      <c r="AA42" s="38"/>
      <c r="AC42" s="38"/>
      <c r="AD42" s="38"/>
      <c r="AE42" s="38"/>
      <c r="AF42" s="38"/>
      <c r="AH42" s="38"/>
      <c r="AI42" s="38"/>
      <c r="AJ42" s="38"/>
      <c r="AK42" s="38"/>
      <c r="AM42" s="38"/>
      <c r="AN42" s="38"/>
      <c r="AO42" s="38"/>
      <c r="AP42" s="38"/>
      <c r="AR42" s="38"/>
      <c r="AS42" s="38"/>
      <c r="AT42" s="38"/>
      <c r="AU42" s="38"/>
      <c r="AW42" s="38"/>
      <c r="AX42" s="38"/>
      <c r="AY42" s="38"/>
      <c r="AZ42" s="38"/>
      <c r="BB42" s="38"/>
      <c r="BC42" s="38"/>
      <c r="BD42" s="38"/>
      <c r="BE42" s="38"/>
      <c r="BG42" s="38"/>
      <c r="BH42" s="38"/>
      <c r="BI42" s="38"/>
      <c r="BJ42" s="38"/>
    </row>
    <row r="43" spans="2:62" ht="13.5" customHeight="1" x14ac:dyDescent="0.2">
      <c r="B43" s="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S43" s="38"/>
      <c r="T43" s="38"/>
      <c r="U43" s="38"/>
      <c r="V43" s="38"/>
      <c r="X43" s="38"/>
      <c r="Y43" s="38"/>
      <c r="Z43" s="38"/>
      <c r="AA43" s="38"/>
      <c r="AC43" s="38"/>
      <c r="AD43" s="38"/>
      <c r="AE43" s="38"/>
      <c r="AF43" s="38"/>
      <c r="AH43" s="38"/>
      <c r="AI43" s="38"/>
      <c r="AJ43" s="38"/>
      <c r="AK43" s="38"/>
      <c r="AM43" s="38"/>
      <c r="AN43" s="38"/>
      <c r="AO43" s="38"/>
      <c r="AP43" s="38"/>
      <c r="AR43" s="38"/>
      <c r="AS43" s="38"/>
      <c r="AT43" s="38"/>
      <c r="AU43" s="38"/>
      <c r="AW43" s="38"/>
      <c r="AX43" s="38"/>
      <c r="AY43" s="38"/>
      <c r="AZ43" s="38"/>
      <c r="BB43" s="38"/>
      <c r="BC43" s="38"/>
      <c r="BD43" s="38"/>
      <c r="BE43" s="38"/>
      <c r="BG43" s="38"/>
      <c r="BH43" s="38"/>
      <c r="BI43" s="38"/>
      <c r="BJ43" s="38"/>
    </row>
    <row r="44" spans="2:62" ht="13.5" customHeight="1" x14ac:dyDescent="0.2">
      <c r="B44" s="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S44" s="38"/>
      <c r="T44" s="38"/>
      <c r="U44" s="38"/>
      <c r="V44" s="38"/>
      <c r="X44" s="38"/>
      <c r="Y44" s="38"/>
      <c r="Z44" s="38"/>
      <c r="AA44" s="38"/>
      <c r="AC44" s="38"/>
      <c r="AD44" s="38"/>
      <c r="AE44" s="38"/>
      <c r="AF44" s="38"/>
      <c r="AH44" s="38"/>
      <c r="AI44" s="38"/>
      <c r="AJ44" s="38"/>
      <c r="AK44" s="38"/>
      <c r="AM44" s="38"/>
      <c r="AN44" s="38"/>
      <c r="AO44" s="38"/>
      <c r="AP44" s="38"/>
      <c r="AR44" s="38"/>
      <c r="AS44" s="38"/>
      <c r="AT44" s="38"/>
      <c r="AU44" s="38"/>
      <c r="AW44" s="38"/>
      <c r="AX44" s="38"/>
      <c r="AY44" s="38"/>
      <c r="AZ44" s="38"/>
      <c r="BB44" s="38"/>
      <c r="BC44" s="38"/>
      <c r="BD44" s="38"/>
      <c r="BE44" s="38"/>
      <c r="BG44" s="38"/>
      <c r="BH44" s="38"/>
      <c r="BI44" s="38"/>
      <c r="BJ44" s="38"/>
    </row>
    <row r="45" spans="2:62" ht="13.5" customHeight="1" x14ac:dyDescent="0.2">
      <c r="B45" s="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S45" s="38"/>
      <c r="T45" s="38"/>
      <c r="U45" s="38"/>
      <c r="V45" s="38"/>
      <c r="X45" s="38"/>
      <c r="Y45" s="38"/>
      <c r="Z45" s="38"/>
      <c r="AA45" s="38"/>
      <c r="AC45" s="38"/>
      <c r="AD45" s="38"/>
      <c r="AE45" s="38"/>
      <c r="AF45" s="38"/>
      <c r="AH45" s="38"/>
      <c r="AI45" s="38"/>
      <c r="AJ45" s="38"/>
      <c r="AK45" s="38"/>
      <c r="AM45" s="38"/>
      <c r="AN45" s="38"/>
      <c r="AO45" s="38"/>
      <c r="AP45" s="38"/>
      <c r="AR45" s="38"/>
      <c r="AS45" s="38"/>
      <c r="AT45" s="38"/>
      <c r="AU45" s="38"/>
      <c r="AW45" s="38"/>
      <c r="AX45" s="38"/>
      <c r="AY45" s="38"/>
      <c r="AZ45" s="38"/>
      <c r="BB45" s="38"/>
      <c r="BC45" s="38"/>
      <c r="BD45" s="38"/>
      <c r="BE45" s="38"/>
      <c r="BG45" s="38"/>
      <c r="BH45" s="38"/>
      <c r="BI45" s="38"/>
      <c r="BJ45" s="38"/>
    </row>
    <row r="46" spans="2:62" ht="13.5" customHeight="1" x14ac:dyDescent="0.2">
      <c r="B46" s="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S46" s="38"/>
      <c r="T46" s="38"/>
      <c r="U46" s="38"/>
      <c r="V46" s="38"/>
      <c r="X46" s="38"/>
      <c r="Y46" s="38"/>
      <c r="Z46" s="38"/>
      <c r="AA46" s="38"/>
      <c r="AC46" s="38"/>
      <c r="AD46" s="38"/>
      <c r="AE46" s="38"/>
      <c r="AF46" s="38"/>
      <c r="AH46" s="38"/>
      <c r="AI46" s="38"/>
      <c r="AJ46" s="38"/>
      <c r="AK46" s="38"/>
      <c r="AM46" s="38"/>
      <c r="AN46" s="38"/>
      <c r="AO46" s="38"/>
      <c r="AP46" s="38"/>
      <c r="AR46" s="38"/>
      <c r="AS46" s="38"/>
      <c r="AT46" s="38"/>
      <c r="AU46" s="38"/>
      <c r="AW46" s="38"/>
      <c r="AX46" s="38"/>
      <c r="AY46" s="38"/>
      <c r="AZ46" s="38"/>
      <c r="BB46" s="38"/>
      <c r="BC46" s="38"/>
      <c r="BD46" s="38"/>
      <c r="BE46" s="38"/>
      <c r="BG46" s="38"/>
      <c r="BH46" s="38"/>
      <c r="BI46" s="38"/>
      <c r="BJ46" s="38"/>
    </row>
    <row r="47" spans="2:62" ht="13.5" customHeight="1" x14ac:dyDescent="0.2">
      <c r="B47" s="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S47" s="38"/>
      <c r="T47" s="38"/>
      <c r="U47" s="38"/>
      <c r="V47" s="38"/>
      <c r="X47" s="38"/>
      <c r="Y47" s="38"/>
      <c r="Z47" s="38"/>
      <c r="AA47" s="38"/>
      <c r="AC47" s="38"/>
      <c r="AD47" s="38"/>
      <c r="AE47" s="38"/>
      <c r="AF47" s="38"/>
      <c r="AH47" s="38"/>
      <c r="AI47" s="38"/>
      <c r="AJ47" s="38"/>
      <c r="AK47" s="38"/>
      <c r="AM47" s="38"/>
      <c r="AN47" s="38"/>
      <c r="AO47" s="38"/>
      <c r="AP47" s="38"/>
      <c r="AR47" s="38"/>
      <c r="AS47" s="38"/>
      <c r="AT47" s="38"/>
      <c r="AU47" s="38"/>
      <c r="AW47" s="38"/>
      <c r="AX47" s="38"/>
      <c r="AY47" s="38"/>
      <c r="AZ47" s="38"/>
      <c r="BB47" s="38"/>
      <c r="BC47" s="38"/>
      <c r="BD47" s="38"/>
      <c r="BE47" s="38"/>
      <c r="BG47" s="38"/>
      <c r="BH47" s="38"/>
      <c r="BI47" s="38"/>
      <c r="BJ47" s="38"/>
    </row>
    <row r="48" spans="2:62" ht="13.5" customHeight="1" x14ac:dyDescent="0.2">
      <c r="B48" s="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S48" s="38"/>
      <c r="T48" s="38"/>
      <c r="U48" s="38"/>
      <c r="V48" s="38"/>
      <c r="X48" s="38"/>
      <c r="Y48" s="38"/>
      <c r="Z48" s="38"/>
      <c r="AA48" s="38"/>
      <c r="AC48" s="38"/>
      <c r="AD48" s="38"/>
      <c r="AE48" s="38"/>
      <c r="AF48" s="38"/>
      <c r="AH48" s="38"/>
      <c r="AI48" s="38"/>
      <c r="AJ48" s="38"/>
      <c r="AK48" s="38"/>
      <c r="AM48" s="38"/>
      <c r="AN48" s="38"/>
      <c r="AO48" s="38"/>
      <c r="AP48" s="38"/>
      <c r="AR48" s="38"/>
      <c r="AS48" s="38"/>
      <c r="AT48" s="38"/>
      <c r="AU48" s="38"/>
      <c r="AW48" s="38"/>
      <c r="AX48" s="38"/>
      <c r="AY48" s="38"/>
      <c r="AZ48" s="38"/>
      <c r="BB48" s="38"/>
      <c r="BC48" s="38"/>
      <c r="BD48" s="38"/>
      <c r="BE48" s="38"/>
      <c r="BG48" s="38"/>
      <c r="BH48" s="38"/>
      <c r="BI48" s="38"/>
      <c r="BJ48" s="38"/>
    </row>
    <row r="49" spans="2:62" ht="13.5" customHeight="1" x14ac:dyDescent="0.2">
      <c r="B49" s="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S49" s="417"/>
      <c r="T49" s="417"/>
      <c r="U49" s="38"/>
      <c r="V49" s="38"/>
      <c r="X49" s="417"/>
      <c r="Y49" s="417"/>
      <c r="Z49" s="38"/>
      <c r="AA49" s="38"/>
      <c r="AC49" s="417"/>
      <c r="AD49" s="417"/>
      <c r="AE49" s="38"/>
      <c r="AF49" s="38"/>
      <c r="AH49" s="417"/>
      <c r="AI49" s="417"/>
      <c r="AJ49" s="38"/>
      <c r="AK49" s="38"/>
      <c r="AM49" s="417"/>
      <c r="AN49" s="417"/>
      <c r="AO49" s="38"/>
      <c r="AP49" s="38"/>
      <c r="AR49" s="417"/>
      <c r="AS49" s="417"/>
      <c r="AT49" s="38"/>
      <c r="AU49" s="38"/>
      <c r="AW49" s="69"/>
      <c r="AX49" s="69"/>
      <c r="AY49" s="38"/>
      <c r="AZ49" s="38"/>
      <c r="BB49" s="69"/>
      <c r="BC49" s="69"/>
      <c r="BD49" s="38"/>
      <c r="BE49" s="38"/>
      <c r="BG49" s="69"/>
      <c r="BH49" s="69"/>
      <c r="BI49" s="38"/>
      <c r="BJ49" s="38"/>
    </row>
    <row r="50" spans="2:62" ht="13.5" customHeight="1" x14ac:dyDescent="0.2">
      <c r="B50" s="89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S50" s="38"/>
      <c r="T50" s="38"/>
      <c r="U50" s="38"/>
      <c r="V50" s="38"/>
    </row>
    <row r="51" spans="2:62" ht="13.5" customHeight="1" x14ac:dyDescent="0.2">
      <c r="B51" s="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S51" s="38"/>
      <c r="T51" s="38"/>
      <c r="U51" s="38"/>
      <c r="V51" s="38"/>
    </row>
    <row r="52" spans="2:62" ht="13.5" customHeight="1" x14ac:dyDescent="0.2">
      <c r="B52" s="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S52" s="38"/>
      <c r="T52" s="38"/>
      <c r="U52" s="38"/>
      <c r="V52" s="38"/>
    </row>
    <row r="53" spans="2:62" ht="13.5" customHeight="1" x14ac:dyDescent="0.2">
      <c r="B53" s="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S53" s="38"/>
      <c r="T53" s="38"/>
      <c r="U53" s="38"/>
      <c r="V53" s="38"/>
    </row>
    <row r="54" spans="2:62" ht="13.5" customHeight="1" x14ac:dyDescent="0.2">
      <c r="B54" s="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S54" s="38"/>
      <c r="T54" s="38"/>
      <c r="U54" s="38"/>
      <c r="V54" s="38"/>
    </row>
    <row r="55" spans="2:62" ht="13.5" customHeight="1" x14ac:dyDescent="0.2">
      <c r="B55" s="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S55" s="38"/>
      <c r="T55" s="64"/>
      <c r="U55" s="38"/>
      <c r="V55" s="38"/>
    </row>
    <row r="56" spans="2:62" ht="13.5" customHeight="1" x14ac:dyDescent="0.2">
      <c r="B56" s="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S56" s="38"/>
      <c r="T56" s="38"/>
      <c r="U56" s="38"/>
      <c r="V56" s="38"/>
    </row>
    <row r="57" spans="2:62" ht="13.5" customHeight="1" x14ac:dyDescent="0.2">
      <c r="B57" s="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2:62" ht="13.5" customHeight="1" x14ac:dyDescent="0.2">
      <c r="B58" s="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</row>
    <row r="59" spans="2:62" ht="13.5" customHeight="1" x14ac:dyDescent="0.2">
      <c r="B59" s="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</row>
    <row r="60" spans="2:62" ht="13.5" customHeight="1" x14ac:dyDescent="0.2"/>
    <row r="61" spans="2:62" ht="13.5" customHeight="1" x14ac:dyDescent="0.2"/>
    <row r="62" spans="2:62" ht="13.5" customHeight="1" x14ac:dyDescent="0.2"/>
    <row r="63" spans="2:62" ht="13.5" customHeight="1" x14ac:dyDescent="0.2"/>
    <row r="64" spans="2:62" ht="13.5" customHeight="1" x14ac:dyDescent="0.2"/>
    <row r="65" ht="13.5" customHeight="1" x14ac:dyDescent="0.2"/>
    <row r="66" ht="13.5" customHeight="1" x14ac:dyDescent="0.2"/>
    <row r="67" ht="13.5" customHeight="1" x14ac:dyDescent="0.2"/>
  </sheetData>
  <mergeCells count="7">
    <mergeCell ref="AR49:AS49"/>
    <mergeCell ref="AC49:AD49"/>
    <mergeCell ref="AH49:AI49"/>
    <mergeCell ref="B11:M15"/>
    <mergeCell ref="S49:T49"/>
    <mergeCell ref="X49:Y49"/>
    <mergeCell ref="AM49:AN49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E512-EB58-489A-8D75-712EFE220E85}">
  <sheetPr codeName="Sheet92">
    <tabColor rgb="FFFF0000"/>
  </sheetPr>
  <dimension ref="B1:BK51"/>
  <sheetViews>
    <sheetView zoomScale="70" zoomScaleNormal="70" workbookViewId="0">
      <selection activeCell="M16" sqref="M16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  <col min="20" max="20" width="3.6640625" customWidth="1"/>
    <col min="21" max="21" width="38.6640625" customWidth="1"/>
    <col min="22" max="22" width="6.6640625" customWidth="1"/>
    <col min="23" max="23" width="4.6640625" customWidth="1"/>
    <col min="25" max="25" width="3.6640625" customWidth="1"/>
    <col min="26" max="26" width="38.6640625" customWidth="1"/>
    <col min="27" max="27" width="6.6640625" customWidth="1"/>
    <col min="28" max="28" width="4.6640625" customWidth="1"/>
    <col min="30" max="30" width="3.6640625" customWidth="1"/>
    <col min="31" max="31" width="38.6640625" customWidth="1"/>
    <col min="32" max="32" width="6.6640625" customWidth="1"/>
    <col min="33" max="33" width="4.6640625" customWidth="1"/>
    <col min="35" max="35" width="3.6640625" customWidth="1"/>
    <col min="36" max="36" width="38.6640625" customWidth="1"/>
    <col min="37" max="37" width="6.6640625" customWidth="1"/>
    <col min="38" max="38" width="4.6640625" customWidth="1"/>
    <col min="40" max="40" width="3.6640625" customWidth="1"/>
    <col min="41" max="41" width="38.6640625" customWidth="1"/>
    <col min="42" max="42" width="6.6640625" customWidth="1"/>
    <col min="43" max="43" width="4.6640625" customWidth="1"/>
    <col min="45" max="45" width="3.6640625" customWidth="1"/>
    <col min="46" max="46" width="38.6640625" customWidth="1"/>
    <col min="47" max="47" width="6.6640625" customWidth="1"/>
    <col min="48" max="48" width="4.6640625" customWidth="1"/>
  </cols>
  <sheetData>
    <row r="1" spans="2:63" ht="5.25" customHeight="1" x14ac:dyDescent="0.2"/>
    <row r="2" spans="2:63" ht="16.8" thickBot="1" x14ac:dyDescent="0.25">
      <c r="B2" s="95" t="s">
        <v>555</v>
      </c>
      <c r="C2" s="95"/>
      <c r="T2" s="38" t="s">
        <v>15</v>
      </c>
      <c r="U2" s="38"/>
      <c r="V2" s="38"/>
      <c r="W2" s="38"/>
      <c r="Y2" s="38" t="s">
        <v>17</v>
      </c>
      <c r="Z2" s="38"/>
      <c r="AA2" s="38"/>
      <c r="AB2" s="38"/>
      <c r="AD2" s="38" t="s">
        <v>362</v>
      </c>
      <c r="AE2" s="38"/>
      <c r="AF2" s="38"/>
      <c r="AG2" s="38"/>
      <c r="AI2" s="38" t="s">
        <v>18</v>
      </c>
      <c r="AJ2" s="38"/>
      <c r="AK2" s="38"/>
      <c r="AL2" s="38"/>
      <c r="AN2" s="38" t="s">
        <v>19</v>
      </c>
      <c r="AO2" s="38"/>
      <c r="AP2" s="38"/>
      <c r="AQ2" s="38"/>
      <c r="AS2" s="38" t="s">
        <v>20</v>
      </c>
      <c r="AT2" s="38"/>
      <c r="AU2" s="38"/>
      <c r="AV2" s="38"/>
      <c r="AX2" s="38"/>
      <c r="AY2" s="38"/>
      <c r="AZ2" s="38"/>
      <c r="BA2" s="38"/>
      <c r="BC2" s="38"/>
      <c r="BD2" s="38"/>
      <c r="BE2" s="38"/>
      <c r="BF2" s="38"/>
      <c r="BH2" s="38"/>
      <c r="BI2" s="38"/>
      <c r="BJ2" s="38"/>
      <c r="BK2" s="38"/>
    </row>
    <row r="3" spans="2:63" ht="12.75" customHeight="1" x14ac:dyDescent="0.2">
      <c r="B3" s="457"/>
      <c r="C3" s="458"/>
      <c r="D3" s="3" t="s">
        <v>385</v>
      </c>
      <c r="E3" s="213" t="s">
        <v>556</v>
      </c>
      <c r="F3" s="212" t="s">
        <v>386</v>
      </c>
      <c r="G3" s="212" t="s">
        <v>387</v>
      </c>
      <c r="H3" s="212" t="s">
        <v>388</v>
      </c>
      <c r="I3" s="213" t="s">
        <v>557</v>
      </c>
      <c r="J3" s="212" t="s">
        <v>389</v>
      </c>
      <c r="K3" s="212" t="s">
        <v>390</v>
      </c>
      <c r="L3" s="212" t="s">
        <v>391</v>
      </c>
      <c r="M3" s="212" t="s">
        <v>392</v>
      </c>
      <c r="N3" s="212" t="s">
        <v>393</v>
      </c>
      <c r="O3" s="213" t="s">
        <v>558</v>
      </c>
      <c r="P3" s="214" t="s">
        <v>559</v>
      </c>
      <c r="T3" s="79" t="s">
        <v>16</v>
      </c>
      <c r="U3" s="79" t="s">
        <v>13</v>
      </c>
      <c r="V3" s="70" t="s">
        <v>14</v>
      </c>
      <c r="W3" s="77"/>
      <c r="X3" s="78"/>
      <c r="Y3" s="79" t="s">
        <v>16</v>
      </c>
      <c r="Z3" s="79" t="s">
        <v>13</v>
      </c>
      <c r="AA3" s="70" t="s">
        <v>14</v>
      </c>
      <c r="AB3" s="77"/>
      <c r="AC3" s="78"/>
      <c r="AD3" s="79" t="s">
        <v>16</v>
      </c>
      <c r="AE3" s="79" t="s">
        <v>13</v>
      </c>
      <c r="AF3" s="70" t="s">
        <v>14</v>
      </c>
      <c r="AG3" s="77"/>
      <c r="AH3" s="78"/>
      <c r="AI3" s="79" t="s">
        <v>16</v>
      </c>
      <c r="AJ3" s="79" t="s">
        <v>13</v>
      </c>
      <c r="AK3" s="70" t="s">
        <v>14</v>
      </c>
      <c r="AL3" s="77"/>
      <c r="AM3" s="78"/>
      <c r="AN3" s="79" t="s">
        <v>16</v>
      </c>
      <c r="AO3" s="79" t="s">
        <v>13</v>
      </c>
      <c r="AP3" s="70" t="s">
        <v>14</v>
      </c>
      <c r="AQ3" s="77"/>
      <c r="AR3" s="78"/>
      <c r="AS3" s="79" t="s">
        <v>16</v>
      </c>
      <c r="AT3" s="79" t="s">
        <v>13</v>
      </c>
      <c r="AU3" s="70" t="s">
        <v>14</v>
      </c>
      <c r="AV3" s="47"/>
      <c r="AX3" s="38"/>
      <c r="AY3" s="38"/>
      <c r="AZ3" s="38"/>
      <c r="BA3" s="38"/>
      <c r="BC3" s="38"/>
      <c r="BD3" s="38"/>
      <c r="BE3" s="38"/>
      <c r="BF3" s="38"/>
      <c r="BH3" s="38"/>
      <c r="BI3" s="38"/>
      <c r="BJ3" s="38"/>
      <c r="BK3" s="38"/>
    </row>
    <row r="4" spans="2:63" ht="12.75" customHeight="1" x14ac:dyDescent="0.2">
      <c r="B4" s="474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15" t="s">
        <v>560</v>
      </c>
      <c r="T4" s="65">
        <v>1</v>
      </c>
      <c r="U4" s="65" t="s">
        <v>5</v>
      </c>
      <c r="V4" s="75">
        <f>100*$D$10/('表６（その２－１）'!$Q$10-'表６（その２－１）'!$P$10)</f>
        <v>2.469423030339525</v>
      </c>
      <c r="W4" s="47"/>
      <c r="Y4" s="65">
        <v>1</v>
      </c>
      <c r="Z4" s="65" t="s">
        <v>5</v>
      </c>
      <c r="AA4" s="75">
        <f>100*$D$11/('表６（その２－１）'!$Q$11-'表６（その２－１）'!$P$11)</f>
        <v>2.3086849989482721</v>
      </c>
      <c r="AB4" s="47"/>
      <c r="AD4" s="65">
        <v>1</v>
      </c>
      <c r="AE4" s="65" t="s">
        <v>5</v>
      </c>
      <c r="AF4" s="75">
        <f>100*$D$16/('表６（その２－１）'!$Q$16-'表６（その２－１）'!$P$16)</f>
        <v>2.6997111309089927</v>
      </c>
      <c r="AG4" s="47"/>
      <c r="AI4" s="65">
        <v>1</v>
      </c>
      <c r="AJ4" s="65" t="s">
        <v>5</v>
      </c>
      <c r="AK4" s="75">
        <f>100*$D$26/('表６（その２－１）'!$Q$26-'表６（その２－１）'!$P$26)</f>
        <v>2.4530265680635441</v>
      </c>
      <c r="AL4" s="47"/>
      <c r="AN4" s="65">
        <v>1</v>
      </c>
      <c r="AO4" s="65" t="s">
        <v>5</v>
      </c>
      <c r="AP4" s="75">
        <f>100*$D$36/('表６（その２－１）'!$Q$36-'表６（その２－１）'!$P$36)</f>
        <v>2.0930333753970674</v>
      </c>
      <c r="AQ4" s="47"/>
      <c r="AS4" s="65">
        <v>1</v>
      </c>
      <c r="AT4" s="65" t="s">
        <v>5</v>
      </c>
      <c r="AU4" s="75">
        <f>100*$D$44/('表６（その２－１）'!$Q$44-'表６（その２－１）'!$P$44)</f>
        <v>2.1257320348141198</v>
      </c>
      <c r="AV4" s="47"/>
      <c r="AX4" s="38"/>
      <c r="AY4" s="38"/>
      <c r="AZ4" s="67"/>
      <c r="BA4" s="38"/>
      <c r="BC4" s="38"/>
      <c r="BD4" s="38"/>
      <c r="BE4" s="67"/>
      <c r="BF4" s="38"/>
      <c r="BH4" s="38"/>
      <c r="BI4" s="38"/>
      <c r="BJ4" s="67"/>
      <c r="BK4" s="38"/>
    </row>
    <row r="5" spans="2:63" ht="12.75" customHeight="1" x14ac:dyDescent="0.2">
      <c r="B5" s="474" t="s">
        <v>972</v>
      </c>
      <c r="C5" s="434"/>
      <c r="D5" s="203" t="s">
        <v>561</v>
      </c>
      <c r="E5" s="15"/>
      <c r="F5" s="15"/>
      <c r="G5" s="16" t="s">
        <v>562</v>
      </c>
      <c r="H5" s="15" t="s">
        <v>563</v>
      </c>
      <c r="I5" s="15"/>
      <c r="J5" s="15" t="s">
        <v>564</v>
      </c>
      <c r="K5" s="15"/>
      <c r="L5" s="15" t="s">
        <v>565</v>
      </c>
      <c r="M5" s="15" t="s">
        <v>566</v>
      </c>
      <c r="N5" s="15" t="s">
        <v>567</v>
      </c>
      <c r="O5" s="15"/>
      <c r="P5" s="216" t="s">
        <v>568</v>
      </c>
      <c r="T5" s="51">
        <v>2</v>
      </c>
      <c r="U5" s="51" t="s">
        <v>395</v>
      </c>
      <c r="V5" s="76">
        <f>100*$F$10/('表６（その２－１）'!$Q$10-'表６（その２－１）'!$P$10)</f>
        <v>3.8494752270777082</v>
      </c>
      <c r="W5" s="47"/>
      <c r="Y5" s="51">
        <v>2</v>
      </c>
      <c r="Z5" s="51" t="s">
        <v>395</v>
      </c>
      <c r="AA5" s="76">
        <f>100*$F$11/('表６（その２－１）'!$Q$11-'表６（その２－１）'!$P$11)</f>
        <v>3.8578518598529854</v>
      </c>
      <c r="AB5" s="47"/>
      <c r="AD5" s="51">
        <v>2</v>
      </c>
      <c r="AE5" s="51" t="s">
        <v>395</v>
      </c>
      <c r="AF5" s="76">
        <f>100*$F$16/('表６（その２－１）'!$Q$16-'表６（その２－１）'!$P$16)</f>
        <v>3.8474258254366784</v>
      </c>
      <c r="AG5" s="47"/>
      <c r="AI5" s="51">
        <v>2</v>
      </c>
      <c r="AJ5" s="51" t="s">
        <v>395</v>
      </c>
      <c r="AK5" s="76">
        <f>100*$F$26/('表６（その２－１）'!$Q$26-'表６（その２－１）'!$P$26)</f>
        <v>3.8334702821144893</v>
      </c>
      <c r="AL5" s="47"/>
      <c r="AN5" s="51">
        <v>2</v>
      </c>
      <c r="AO5" s="51" t="s">
        <v>395</v>
      </c>
      <c r="AP5" s="76">
        <f>100*$F$36/('表６（その２－１）'!$Q$36-'表６（その２－１）'!$P$36)</f>
        <v>4.1556068056220354</v>
      </c>
      <c r="AQ5" s="47"/>
      <c r="AS5" s="51">
        <v>2</v>
      </c>
      <c r="AT5" s="51" t="s">
        <v>395</v>
      </c>
      <c r="AU5" s="76">
        <f>100*$F$44/('表６（その２－１）'!$Q$44-'表６（その２－１）'!$P$44)</f>
        <v>3.8211408418804802</v>
      </c>
      <c r="AV5" s="47"/>
      <c r="AX5" s="38"/>
      <c r="AY5" s="38"/>
      <c r="AZ5" s="67"/>
      <c r="BA5" s="38"/>
      <c r="BC5" s="38"/>
      <c r="BD5" s="38"/>
      <c r="BE5" s="67"/>
      <c r="BF5" s="38"/>
      <c r="BH5" s="38"/>
      <c r="BI5" s="38"/>
      <c r="BJ5" s="67"/>
      <c r="BK5" s="38"/>
    </row>
    <row r="6" spans="2:63" ht="12.75" customHeight="1" x14ac:dyDescent="0.2">
      <c r="B6" s="474"/>
      <c r="C6" s="434"/>
      <c r="D6" s="203"/>
      <c r="E6" s="15" t="s">
        <v>975</v>
      </c>
      <c r="F6" s="15" t="s">
        <v>976</v>
      </c>
      <c r="G6" s="16"/>
      <c r="H6" s="15"/>
      <c r="I6" s="15" t="s">
        <v>977</v>
      </c>
      <c r="J6" s="15"/>
      <c r="K6" s="15" t="s">
        <v>399</v>
      </c>
      <c r="L6" s="15"/>
      <c r="M6" s="15"/>
      <c r="N6" s="15"/>
      <c r="O6" s="16" t="s">
        <v>569</v>
      </c>
      <c r="P6" s="217"/>
      <c r="T6" s="51">
        <v>3</v>
      </c>
      <c r="U6" s="51" t="s">
        <v>396</v>
      </c>
      <c r="V6" s="76">
        <f>100*$G$10/('表６（その２－１）'!$Q$10-'表６（その２－１）'!$P$10)</f>
        <v>0.25537260998745032</v>
      </c>
      <c r="W6" s="47"/>
      <c r="Y6" s="51">
        <v>3</v>
      </c>
      <c r="Z6" s="51" t="s">
        <v>396</v>
      </c>
      <c r="AA6" s="76">
        <f>100*$G$11/('表６（その２－１）'!$Q$11-'表６（その２－１）'!$P$11)</f>
        <v>0.26151073615272225</v>
      </c>
      <c r="AB6" s="47"/>
      <c r="AD6" s="51">
        <v>3</v>
      </c>
      <c r="AE6" s="51" t="s">
        <v>396</v>
      </c>
      <c r="AF6" s="76">
        <f>100*$G$16/('表６（その２－１）'!$Q$16-'表６（その２－１）'!$P$16)</f>
        <v>0.25107313517453633</v>
      </c>
      <c r="AG6" s="47"/>
      <c r="AI6" s="51">
        <v>3</v>
      </c>
      <c r="AJ6" s="51" t="s">
        <v>396</v>
      </c>
      <c r="AK6" s="76">
        <f>100*$G$26/('表６（その２－１）'!$Q$26-'表６（その２－１）'!$P$26)</f>
        <v>0.23993426458504519</v>
      </c>
      <c r="AL6" s="47"/>
      <c r="AN6" s="51">
        <v>3</v>
      </c>
      <c r="AO6" s="51" t="s">
        <v>396</v>
      </c>
      <c r="AP6" s="76">
        <f>100*$G$36/('表６（その２－１）'!$Q$36-'表６（その２－１）'!$P$36)</f>
        <v>0.25673382359340324</v>
      </c>
      <c r="AQ6" s="47"/>
      <c r="AS6" s="51">
        <v>3</v>
      </c>
      <c r="AT6" s="51" t="s">
        <v>396</v>
      </c>
      <c r="AU6" s="76">
        <f>100*$G$44/('表６（その２－１）'!$Q$44-'表６（その２－１）'!$P$44)</f>
        <v>0.21354385737858739</v>
      </c>
      <c r="AV6" s="47"/>
      <c r="AX6" s="38"/>
      <c r="AY6" s="38"/>
      <c r="AZ6" s="67"/>
      <c r="BA6" s="38"/>
      <c r="BC6" s="38"/>
      <c r="BD6" s="38"/>
      <c r="BE6" s="67"/>
      <c r="BF6" s="38"/>
      <c r="BH6" s="38"/>
      <c r="BI6" s="38"/>
      <c r="BJ6" s="67"/>
      <c r="BK6" s="38"/>
    </row>
    <row r="7" spans="2:63" ht="12.75" customHeight="1" x14ac:dyDescent="0.2">
      <c r="B7" s="474"/>
      <c r="C7" s="434"/>
      <c r="D7" s="203" t="s">
        <v>570</v>
      </c>
      <c r="E7" s="15"/>
      <c r="F7" s="15"/>
      <c r="G7" s="16" t="s">
        <v>571</v>
      </c>
      <c r="H7" s="15" t="s">
        <v>572</v>
      </c>
      <c r="I7" s="15"/>
      <c r="J7" s="15" t="s">
        <v>573</v>
      </c>
      <c r="K7" s="15"/>
      <c r="L7" s="15" t="s">
        <v>574</v>
      </c>
      <c r="M7" s="15" t="s">
        <v>575</v>
      </c>
      <c r="N7" s="15" t="s">
        <v>576</v>
      </c>
      <c r="O7" s="15"/>
      <c r="P7" s="217" t="s">
        <v>577</v>
      </c>
      <c r="T7" s="51">
        <v>4</v>
      </c>
      <c r="U7" s="51" t="s">
        <v>6</v>
      </c>
      <c r="V7" s="76">
        <f>100*$H$10/('表６（その２－１）'!$Q$10-'表６（その２－１）'!$P$10)</f>
        <v>15.031127813580731</v>
      </c>
      <c r="W7" s="47"/>
      <c r="Y7" s="51">
        <v>4</v>
      </c>
      <c r="Z7" s="51" t="s">
        <v>6</v>
      </c>
      <c r="AA7" s="76">
        <f>100*$H$11/('表６（その２－１）'!$Q$11-'表６（その２－１）'!$P$11)</f>
        <v>14.629820182943815</v>
      </c>
      <c r="AB7" s="47"/>
      <c r="AD7" s="51">
        <v>4</v>
      </c>
      <c r="AE7" s="51" t="s">
        <v>6</v>
      </c>
      <c r="AF7" s="76">
        <f>100*$H$16/('表６（その２－１）'!$Q$16-'表６（その２－１）'!$P$16)</f>
        <v>13.953456980103129</v>
      </c>
      <c r="AG7" s="47"/>
      <c r="AI7" s="51">
        <v>4</v>
      </c>
      <c r="AJ7" s="51" t="s">
        <v>6</v>
      </c>
      <c r="AK7" s="76">
        <f>100*$H$26/('表６（その２－１）'!$Q$26-'表６（その２－１）'!$P$26)</f>
        <v>15.758970145165708</v>
      </c>
      <c r="AL7" s="47"/>
      <c r="AN7" s="51">
        <v>4</v>
      </c>
      <c r="AO7" s="51" t="s">
        <v>6</v>
      </c>
      <c r="AP7" s="76">
        <f>100*$H$36/('表６（その２－１）'!$Q$36-'表６（その２－１）'!$P$36)</f>
        <v>18.402158304686481</v>
      </c>
      <c r="AQ7" s="47"/>
      <c r="AS7" s="51">
        <v>4</v>
      </c>
      <c r="AT7" s="51" t="s">
        <v>6</v>
      </c>
      <c r="AU7" s="76">
        <f>100*$H$44/('表６（その２－１）'!$Q$44-'表６（その２－１）'!$P$44)</f>
        <v>17.368233733458439</v>
      </c>
      <c r="AV7" s="47"/>
      <c r="AX7" s="38"/>
      <c r="AY7" s="38"/>
      <c r="AZ7" s="67"/>
      <c r="BA7" s="38"/>
      <c r="BC7" s="38"/>
      <c r="BD7" s="38"/>
      <c r="BE7" s="67"/>
      <c r="BF7" s="38"/>
      <c r="BH7" s="38"/>
      <c r="BI7" s="38"/>
      <c r="BJ7" s="67"/>
      <c r="BK7" s="38"/>
    </row>
    <row r="8" spans="2:63" ht="12.75" customHeight="1" x14ac:dyDescent="0.2">
      <c r="B8" s="455" t="s">
        <v>448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/>
      <c r="N8" s="15"/>
      <c r="O8" s="15"/>
      <c r="P8" s="217"/>
      <c r="T8" s="51">
        <v>5</v>
      </c>
      <c r="U8" s="51" t="s">
        <v>398</v>
      </c>
      <c r="V8" s="76">
        <f>100*$J$10/('表６（その２－１）'!$Q$10-'表６（その２－１）'!$P$10)</f>
        <v>6.9922279686381632</v>
      </c>
      <c r="W8" s="47"/>
      <c r="Y8" s="51">
        <v>5</v>
      </c>
      <c r="Z8" s="51" t="s">
        <v>398</v>
      </c>
      <c r="AA8" s="76">
        <f>100*$J$11/('表６（その２－１）'!$Q$11-'表６（その２－１）'!$P$11)</f>
        <v>7.302971557864935</v>
      </c>
      <c r="AB8" s="47"/>
      <c r="AD8" s="51">
        <v>5</v>
      </c>
      <c r="AE8" s="51" t="s">
        <v>398</v>
      </c>
      <c r="AF8" s="76">
        <f>100*$J$16/('表６（その２－１）'!$Q$16-'表６（その２－１）'!$P$16)</f>
        <v>7.3786479846656405</v>
      </c>
      <c r="AG8" s="47"/>
      <c r="AI8" s="51">
        <v>5</v>
      </c>
      <c r="AJ8" s="51" t="s">
        <v>398</v>
      </c>
      <c r="AK8" s="76">
        <f>100*$J$26/('表６（その２－１）'!$Q$26-'表６（その２－１）'!$P$26)</f>
        <v>6.6644754861681728</v>
      </c>
      <c r="AL8" s="47"/>
      <c r="AN8" s="51">
        <v>5</v>
      </c>
      <c r="AO8" s="51" t="s">
        <v>398</v>
      </c>
      <c r="AP8" s="76">
        <f>100*$J$36/('表６（その２－１）'!$Q$36-'表６（その２－１）'!$P$36)</f>
        <v>5.374004612505983</v>
      </c>
      <c r="AQ8" s="47"/>
      <c r="AS8" s="51">
        <v>5</v>
      </c>
      <c r="AT8" s="51" t="s">
        <v>398</v>
      </c>
      <c r="AU8" s="76">
        <f>100*$J$44/('表６（その２－１）'!$Q$44-'表６（その２－１）'!$P$44)</f>
        <v>6.1960073769696189</v>
      </c>
      <c r="AV8" s="47"/>
      <c r="AX8" s="38"/>
      <c r="AY8" s="38"/>
      <c r="AZ8" s="67"/>
      <c r="BA8" s="38"/>
      <c r="BC8" s="38"/>
      <c r="BD8" s="38"/>
      <c r="BE8" s="67"/>
      <c r="BF8" s="38"/>
      <c r="BH8" s="38"/>
      <c r="BI8" s="38"/>
      <c r="BJ8" s="67"/>
      <c r="BK8" s="38"/>
    </row>
    <row r="9" spans="2:63" ht="12.75" customHeight="1" thickBot="1" x14ac:dyDescent="0.25">
      <c r="B9" s="455"/>
      <c r="C9" s="456"/>
      <c r="D9" s="203"/>
      <c r="E9" s="15"/>
      <c r="F9" s="15"/>
      <c r="G9" s="16" t="s">
        <v>82</v>
      </c>
      <c r="H9" s="15"/>
      <c r="I9" s="15"/>
      <c r="J9" s="15"/>
      <c r="K9" s="15"/>
      <c r="L9" s="15"/>
      <c r="M9" s="15" t="s">
        <v>576</v>
      </c>
      <c r="N9" s="15"/>
      <c r="O9" s="15"/>
      <c r="P9" s="217"/>
      <c r="T9" s="51">
        <v>6</v>
      </c>
      <c r="U9" s="51" t="s">
        <v>399</v>
      </c>
      <c r="V9" s="76">
        <f>100*$K$10/('表６（その２－１）'!$Q$10-'表６（その２－１）'!$P$10)</f>
        <v>5.2347279378456459</v>
      </c>
      <c r="W9" s="47"/>
      <c r="Y9" s="51">
        <v>6</v>
      </c>
      <c r="Z9" s="51" t="s">
        <v>399</v>
      </c>
      <c r="AA9" s="76">
        <f>100*$K$11/('表６（その２－１）'!$Q$11-'表６（その２－１）'!$P$11)</f>
        <v>5.3012774230959456</v>
      </c>
      <c r="AB9" s="47"/>
      <c r="AD9" s="51">
        <v>6</v>
      </c>
      <c r="AE9" s="51" t="s">
        <v>399</v>
      </c>
      <c r="AF9" s="76">
        <f>100*$K$16/('表６（その２－１）'!$Q$16-'表６（その２－１）'!$P$16)</f>
        <v>5.3579142031802593</v>
      </c>
      <c r="AG9" s="47"/>
      <c r="AI9" s="51">
        <v>6</v>
      </c>
      <c r="AJ9" s="51" t="s">
        <v>399</v>
      </c>
      <c r="AK9" s="76">
        <f>100*$K$26/('表６（その２－１）'!$Q$26-'表６（その２－１）'!$P$26)</f>
        <v>5.0473842782799236</v>
      </c>
      <c r="AL9" s="47"/>
      <c r="AN9" s="51">
        <v>6</v>
      </c>
      <c r="AO9" s="51" t="s">
        <v>399</v>
      </c>
      <c r="AP9" s="76">
        <f>100*$K$36/('表６（その２－１）'!$Q$36-'表６（その２－１）'!$P$36)</f>
        <v>4.5907488795091593</v>
      </c>
      <c r="AQ9" s="47"/>
      <c r="AS9" s="51">
        <v>6</v>
      </c>
      <c r="AT9" s="51" t="s">
        <v>399</v>
      </c>
      <c r="AU9" s="76">
        <f>100*$K$44/('表６（その２－１）'!$Q$44-'表６（その２－１）'!$P$44)</f>
        <v>4.8791535898016631</v>
      </c>
      <c r="AV9" s="47"/>
      <c r="AX9" s="38"/>
      <c r="AY9" s="38"/>
      <c r="AZ9" s="67"/>
      <c r="BA9" s="38"/>
      <c r="BC9" s="38"/>
      <c r="BD9" s="38"/>
      <c r="BE9" s="67"/>
      <c r="BF9" s="38"/>
      <c r="BH9" s="38"/>
      <c r="BI9" s="38"/>
      <c r="BJ9" s="67"/>
      <c r="BK9" s="38"/>
    </row>
    <row r="10" spans="2:63" ht="15.75" customHeight="1" thickBot="1" x14ac:dyDescent="0.25">
      <c r="B10" s="475" t="s">
        <v>451</v>
      </c>
      <c r="C10" s="476"/>
      <c r="D10" s="231">
        <f>SUM(D11,D16,D26,D36,D44,'表６（その１－２）'!D10,'表６（その１－２）'!D15,'表６（その１－２）'!D18,'表６（その１－２）'!D20,'表６（その１－２）'!D25,'表６（その１－２）'!D30)</f>
        <v>18044</v>
      </c>
      <c r="E10" s="228">
        <f>SUM(E11,E16,E26,E36,E44,'表６（その１－２）'!E10,'表６（その１－２）'!E15,'表６（その１－２）'!E18,'表６（その１－２）'!E20,'表６（その１－２）'!E25,'表６（その１－２）'!E30)</f>
        <v>117</v>
      </c>
      <c r="F10" s="228">
        <f>SUM(F11,F16,F26,F36,F44,'表６（その１－２）'!F10,'表６（その１－２）'!F15,'表６（その１－２）'!F18,'表６（その１－２）'!F20,'表６（その１－２）'!F25,'表６（その１－２）'!F30)</f>
        <v>28128</v>
      </c>
      <c r="G10" s="228">
        <f>SUM(G11,G16,G26,G36,G44,'表６（その１－２）'!G10,'表６（その１－２）'!G15,'表６（その１－２）'!G18,'表６（その１－２）'!G20,'表６（その１－２）'!G25,'表６（その１－２）'!G30)</f>
        <v>1866</v>
      </c>
      <c r="H10" s="228">
        <f>SUM(H11,H16,H26,H36,H44,'表６（その１－２）'!H10,'表６（その１－２）'!H15,'表６（その１－２）'!H18,'表６（その１－２）'!H20,'表６（その１－２）'!H25,'表６（その１－２）'!H30)</f>
        <v>109832</v>
      </c>
      <c r="I10" s="228">
        <f>SUM(I11,I16,I26,I36,I44,'表６（その１－２）'!I10,'表６（その１－２）'!I15,'表６（その１－２）'!I18,'表６（その１－２）'!I20,'表６（その１－２）'!I25,'表６（その１－２）'!I30)</f>
        <v>54710</v>
      </c>
      <c r="J10" s="228">
        <f>SUM(J11,J16,J26,J36,J44,'表６（その１－２）'!J10,'表６（その１－２）'!J15,'表６（その１－２）'!J18,'表６（その１－２）'!J20,'表６（その１－２）'!J25,'表６（その１－２）'!J30)</f>
        <v>51092</v>
      </c>
      <c r="K10" s="228">
        <f>SUM(K11,K16,K26,K36,K44,'表６（その１－２）'!K10,'表６（その１－２）'!K15,'表６（その１－２）'!K18,'表６（その１－２）'!K20,'表６（その１－２）'!K25,'表６（その１－２）'!K30)</f>
        <v>38250</v>
      </c>
      <c r="L10" s="228">
        <f>SUM(L11,L16,L26,L36,L44,'表６（その１－２）'!L10,'表６（その１－２）'!L15,'表６（その１－２）'!L18,'表６（その１－２）'!L20,'表６（その１－２）'!L25,'表６（その１－２）'!L30)</f>
        <v>66371</v>
      </c>
      <c r="M10" s="228">
        <f>SUM(M11,M16,M26,M36,M44,'表６（その１－２）'!M10,'表６（その１－２）'!M15,'表６（その１－２）'!M18,'表６（その１－２）'!M20,'表６（その１－２）'!M25,'表６（その１－２）'!M30)</f>
        <v>8652</v>
      </c>
      <c r="N10" s="228">
        <f>SUM(N11,N16,N26,N36,N44,'表６（その１－２）'!N10,'表６（その１－２）'!N15,'表６（その１－２）'!N18,'表６（その１－２）'!N20,'表６（その１－２）'!N25,'表６（その１－２）'!N30)</f>
        <v>101439</v>
      </c>
      <c r="O10" s="228">
        <f>SUM(O11,O16,O26,O36,O44,'表６（その１－２）'!O10,'表６（その１－２）'!O15,'表６（その１－２）'!O18,'表６（その１－２）'!O20,'表６（その１－２）'!O25,'表６（その１－２）'!O30)</f>
        <v>64679</v>
      </c>
      <c r="P10" s="229">
        <f>SUM(P11,P16,P26,P36,P44,'表６（その１－２）'!P10,'表６（その１－２）'!P15,'表６（その１－２）'!P18,'表６（その１－２）'!P20,'表６（その１－２）'!P25,'表６（その１－２）'!P30)</f>
        <v>6528</v>
      </c>
      <c r="T10" s="51">
        <v>7</v>
      </c>
      <c r="U10" s="51" t="s">
        <v>7</v>
      </c>
      <c r="V10" s="76">
        <f>100*$L$10/('表６（その２－１）'!$Q$10-'表６（その２－１）'!$P$10)</f>
        <v>9.0832451754968204</v>
      </c>
      <c r="W10" s="47"/>
      <c r="Y10" s="51">
        <v>7</v>
      </c>
      <c r="Z10" s="51" t="s">
        <v>7</v>
      </c>
      <c r="AA10" s="76">
        <f>100*$L$11/('表６（その２－１）'!$Q$11-'表６（その２－１）'!$P$11)</f>
        <v>9.1773213341595561</v>
      </c>
      <c r="AB10" s="47"/>
      <c r="AD10" s="51">
        <v>7</v>
      </c>
      <c r="AE10" s="51" t="s">
        <v>7</v>
      </c>
      <c r="AF10" s="76">
        <f>100*$L$16/('表６（その２－１）'!$Q$16-'表６（その２－１）'!$P$16)</f>
        <v>9.0325585162387618</v>
      </c>
      <c r="AG10" s="47"/>
      <c r="AI10" s="51">
        <v>7</v>
      </c>
      <c r="AJ10" s="51" t="s">
        <v>7</v>
      </c>
      <c r="AK10" s="76">
        <f>100*$L$26/('表６（その２－１）'!$Q$26-'表６（その２－１）'!$P$26)</f>
        <v>9.5677896466721446</v>
      </c>
      <c r="AL10" s="47"/>
      <c r="AN10" s="51">
        <v>7</v>
      </c>
      <c r="AO10" s="51" t="s">
        <v>7</v>
      </c>
      <c r="AP10" s="76">
        <f>100*$L$36/('表６（その２－１）'!$Q$36-'表６（その２－１）'!$P$36)</f>
        <v>8.5505417518819886</v>
      </c>
      <c r="AQ10" s="47"/>
      <c r="AS10" s="51">
        <v>7</v>
      </c>
      <c r="AT10" s="51" t="s">
        <v>7</v>
      </c>
      <c r="AU10" s="76">
        <f>100*$L$44/('表６（その２－１）'!$Q$44-'表６（その２－１）'!$P$44)</f>
        <v>7.9334778529135797</v>
      </c>
      <c r="AV10" s="47"/>
      <c r="AX10" s="38"/>
      <c r="AY10" s="38"/>
      <c r="AZ10" s="67"/>
      <c r="BA10" s="38"/>
      <c r="BC10" s="38"/>
      <c r="BD10" s="38"/>
      <c r="BE10" s="67"/>
      <c r="BF10" s="38"/>
      <c r="BH10" s="38"/>
      <c r="BI10" s="38"/>
      <c r="BJ10" s="67"/>
      <c r="BK10" s="38"/>
    </row>
    <row r="11" spans="2:63" ht="15.75" customHeight="1" x14ac:dyDescent="0.2">
      <c r="B11" s="225"/>
      <c r="C11" s="202" t="s">
        <v>433</v>
      </c>
      <c r="D11" s="232">
        <f>SUM(D12:D15)</f>
        <v>4061</v>
      </c>
      <c r="E11" s="226">
        <f t="shared" ref="E11:P11" si="0">SUM(E12:E15)</f>
        <v>23</v>
      </c>
      <c r="F11" s="226">
        <f t="shared" si="0"/>
        <v>6786</v>
      </c>
      <c r="G11" s="226">
        <f t="shared" si="0"/>
        <v>460</v>
      </c>
      <c r="H11" s="226">
        <f t="shared" si="0"/>
        <v>25734</v>
      </c>
      <c r="I11" s="226">
        <f t="shared" si="0"/>
        <v>12657</v>
      </c>
      <c r="J11" s="226">
        <f t="shared" si="0"/>
        <v>12846</v>
      </c>
      <c r="K11" s="226">
        <f t="shared" si="0"/>
        <v>9325</v>
      </c>
      <c r="L11" s="226">
        <f t="shared" si="0"/>
        <v>16143</v>
      </c>
      <c r="M11" s="226">
        <f t="shared" si="0"/>
        <v>2186</v>
      </c>
      <c r="N11" s="226">
        <f t="shared" si="0"/>
        <v>23505</v>
      </c>
      <c r="O11" s="226">
        <f t="shared" si="0"/>
        <v>14688</v>
      </c>
      <c r="P11" s="227">
        <f t="shared" si="0"/>
        <v>1660</v>
      </c>
      <c r="T11" s="51">
        <v>8</v>
      </c>
      <c r="U11" s="51" t="s">
        <v>401</v>
      </c>
      <c r="V11" s="76">
        <f>100*$M$10/('表６（その２－１）'!$Q$10-'表６（その２－１）'!$P$10)</f>
        <v>1.1840749311958307</v>
      </c>
      <c r="W11" s="47"/>
      <c r="Y11" s="51">
        <v>8</v>
      </c>
      <c r="Z11" s="51" t="s">
        <v>401</v>
      </c>
      <c r="AA11" s="76">
        <f>100*$M$11/('表６（その２－１）'!$Q$11-'表６（その２－１）'!$P$11)</f>
        <v>1.2427444983257627</v>
      </c>
      <c r="AB11" s="47"/>
      <c r="AD11" s="51">
        <v>8</v>
      </c>
      <c r="AE11" s="51" t="s">
        <v>401</v>
      </c>
      <c r="AF11" s="76">
        <f>100*$M$16/('表６（その２－１）'!$Q$16-'表６（その２－１）'!$P$16)</f>
        <v>1.2324181312599551</v>
      </c>
      <c r="AG11" s="47"/>
      <c r="AI11" s="51">
        <v>8</v>
      </c>
      <c r="AJ11" s="51" t="s">
        <v>401</v>
      </c>
      <c r="AK11" s="76">
        <f>100*$M$26/('表６（その２－１）'!$Q$26-'表６（その２－１）'!$P$26)</f>
        <v>1.1262667762256915</v>
      </c>
      <c r="AL11" s="47"/>
      <c r="AN11" s="51">
        <v>8</v>
      </c>
      <c r="AO11" s="51" t="s">
        <v>401</v>
      </c>
      <c r="AP11" s="76">
        <f>100*$M$36/('表６（その２－１）'!$Q$36-'表６（その２－１）'!$P$36)</f>
        <v>1.1270179713676516</v>
      </c>
      <c r="AQ11" s="47"/>
      <c r="AS11" s="51">
        <v>8</v>
      </c>
      <c r="AT11" s="51" t="s">
        <v>401</v>
      </c>
      <c r="AU11" s="76">
        <f>100*$M$44/('表６（その２－１）'!$Q$44-'表６（その２－１）'!$P$44)</f>
        <v>1.1162519817517067</v>
      </c>
      <c r="AV11" s="47"/>
      <c r="AX11" s="38"/>
      <c r="AY11" s="38"/>
      <c r="AZ11" s="67"/>
      <c r="BA11" s="38"/>
      <c r="BC11" s="38"/>
      <c r="BD11" s="38"/>
      <c r="BE11" s="67"/>
      <c r="BF11" s="38"/>
      <c r="BH11" s="38"/>
      <c r="BI11" s="38"/>
      <c r="BJ11" s="67"/>
      <c r="BK11" s="38"/>
    </row>
    <row r="12" spans="2:63" ht="15.75" customHeight="1" x14ac:dyDescent="0.2">
      <c r="B12" s="455" t="s">
        <v>452</v>
      </c>
      <c r="C12" s="456"/>
      <c r="D12" s="233">
        <f>千葉市!C$5</f>
        <v>2439</v>
      </c>
      <c r="E12" s="81">
        <f>千葉市!D$5</f>
        <v>17</v>
      </c>
      <c r="F12" s="81">
        <f>千葉市!E$5</f>
        <v>4027</v>
      </c>
      <c r="G12" s="81">
        <f>千葉市!F$5</f>
        <v>249</v>
      </c>
      <c r="H12" s="81">
        <f>千葉市!G$5</f>
        <v>15051</v>
      </c>
      <c r="I12" s="81">
        <f>千葉市!H$5</f>
        <v>7419</v>
      </c>
      <c r="J12" s="81">
        <f>千葉市!I$5</f>
        <v>7895</v>
      </c>
      <c r="K12" s="81">
        <f>千葉市!J$5</f>
        <v>5584</v>
      </c>
      <c r="L12" s="81">
        <f>千葉市!K$5</f>
        <v>9520</v>
      </c>
      <c r="M12" s="81">
        <f>千葉市!C$12</f>
        <v>1281</v>
      </c>
      <c r="N12" s="81">
        <f>千葉市!D$12</f>
        <v>13662</v>
      </c>
      <c r="O12" s="81">
        <f>千葉市!E$12</f>
        <v>8464</v>
      </c>
      <c r="P12" s="221">
        <f>千葉市!F$12</f>
        <v>901</v>
      </c>
      <c r="T12" s="51">
        <v>9</v>
      </c>
      <c r="U12" s="51" t="s">
        <v>402</v>
      </c>
      <c r="V12" s="76">
        <f>100*$N$10/('表６（その２－１）'!$Q$10-'表６（その２－１）'!$P$10)</f>
        <v>13.882498491166654</v>
      </c>
      <c r="W12" s="47"/>
      <c r="Y12" s="51">
        <v>9</v>
      </c>
      <c r="Z12" s="51" t="s">
        <v>402</v>
      </c>
      <c r="AA12" s="76">
        <f>100*$N$11/('表６（その２－１）'!$Q$11-'表６（その２－１）'!$P$11)</f>
        <v>13.362630115803777</v>
      </c>
      <c r="AB12" s="47"/>
      <c r="AD12" s="51">
        <v>9</v>
      </c>
      <c r="AE12" s="51" t="s">
        <v>402</v>
      </c>
      <c r="AF12" s="76">
        <f>100*$N$16/('表６（その２－１）'!$Q$16-'表６（その２－１）'!$P$16)</f>
        <v>12.971774520126347</v>
      </c>
      <c r="AG12" s="47"/>
      <c r="AI12" s="51">
        <v>9</v>
      </c>
      <c r="AJ12" s="51" t="s">
        <v>402</v>
      </c>
      <c r="AK12" s="76">
        <f>100*$N$26/('表６（その２－１）'!$Q$26-'表６（その２－１）'!$P$26)</f>
        <v>13.857025472473294</v>
      </c>
      <c r="AL12" s="47"/>
      <c r="AN12" s="51">
        <v>9</v>
      </c>
      <c r="AO12" s="51" t="s">
        <v>402</v>
      </c>
      <c r="AP12" s="76">
        <f>100*$N$36/('表６（その２－１）'!$Q$36-'表６（その２－１）'!$P$36)</f>
        <v>16.261259301161829</v>
      </c>
      <c r="AQ12" s="47"/>
      <c r="AS12" s="51">
        <v>9</v>
      </c>
      <c r="AT12" s="51" t="s">
        <v>402</v>
      </c>
      <c r="AU12" s="76">
        <f>100*$N$44/('表６（その２－１）'!$Q$44-'表６（その２－１）'!$P$44)</f>
        <v>16.429934966188888</v>
      </c>
      <c r="AV12" s="47"/>
      <c r="AX12" s="38"/>
      <c r="AY12" s="38"/>
      <c r="AZ12" s="67"/>
      <c r="BA12" s="38"/>
      <c r="BC12" s="38"/>
      <c r="BD12" s="38"/>
      <c r="BE12" s="67"/>
      <c r="BF12" s="38"/>
      <c r="BH12" s="38"/>
      <c r="BI12" s="38"/>
      <c r="BJ12" s="67"/>
      <c r="BK12" s="38"/>
    </row>
    <row r="13" spans="2:63" ht="15.75" customHeight="1" x14ac:dyDescent="0.2">
      <c r="B13" s="455" t="s">
        <v>453</v>
      </c>
      <c r="C13" s="456"/>
      <c r="D13" s="233">
        <f>習志野市!C$5</f>
        <v>410</v>
      </c>
      <c r="E13" s="81">
        <f>習志野市!D$5</f>
        <v>2</v>
      </c>
      <c r="F13" s="81">
        <f>習志野市!E$5</f>
        <v>682</v>
      </c>
      <c r="G13" s="81">
        <f>習志野市!F$5</f>
        <v>39</v>
      </c>
      <c r="H13" s="81">
        <f>習志野市!G$5</f>
        <v>2348</v>
      </c>
      <c r="I13" s="81">
        <f>習志野市!H$5</f>
        <v>1109</v>
      </c>
      <c r="J13" s="81">
        <f>習志野市!I$5</f>
        <v>1279</v>
      </c>
      <c r="K13" s="81">
        <f>習志野市!J$5</f>
        <v>936</v>
      </c>
      <c r="L13" s="81">
        <f>習志野市!K$5</f>
        <v>1949</v>
      </c>
      <c r="M13" s="81">
        <f>習志野市!C$12</f>
        <v>206</v>
      </c>
      <c r="N13" s="81">
        <f>習志野市!D$12</f>
        <v>2039</v>
      </c>
      <c r="O13" s="81">
        <f>習志野市!E$12</f>
        <v>1335</v>
      </c>
      <c r="P13" s="221">
        <f>習志野市!F$12</f>
        <v>150</v>
      </c>
      <c r="T13" s="51">
        <v>10</v>
      </c>
      <c r="U13" s="51" t="s">
        <v>403</v>
      </c>
      <c r="V13" s="76">
        <f>100*'表６（その２－１）'!$D$10/('表６（その２－１）'!$Q$10-'表６（その２－１）'!$P$10)</f>
        <v>9.2251644662561905</v>
      </c>
      <c r="W13" s="47"/>
      <c r="Y13" s="51">
        <v>10</v>
      </c>
      <c r="Z13" s="51" t="s">
        <v>403</v>
      </c>
      <c r="AA13" s="76">
        <f>100*'表６（その２－１）'!$D$11/('表６（その２－１）'!$Q$11-'表６（その２－１）'!$P$11)</f>
        <v>9.1420742349389705</v>
      </c>
      <c r="AB13" s="47"/>
      <c r="AD13" s="51">
        <v>10</v>
      </c>
      <c r="AE13" s="51" t="s">
        <v>403</v>
      </c>
      <c r="AF13" s="76">
        <f>100*'表６（その２－１）'!$D$16/('表６（その２－１）'!$Q$16-'表６（その２－１）'!$P$16)</f>
        <v>10.105693690775087</v>
      </c>
      <c r="AG13" s="47"/>
      <c r="AI13" s="51">
        <v>10</v>
      </c>
      <c r="AJ13" s="51" t="s">
        <v>403</v>
      </c>
      <c r="AK13" s="76">
        <f>100*'表６（その２－１）'!$D$26/('表６（その２－１）'!$Q$26-'表６（その２－１）'!$P$26)</f>
        <v>8.804163242947137</v>
      </c>
      <c r="AL13" s="47"/>
      <c r="AN13" s="51">
        <v>10</v>
      </c>
      <c r="AO13" s="51" t="s">
        <v>403</v>
      </c>
      <c r="AP13" s="76">
        <f>100*'表６（その２－１）'!$D$36/('表６（その２－１）'!$Q$36-'表６（その２－１）'!$P$36)</f>
        <v>7.9979113180453414</v>
      </c>
      <c r="AQ13" s="47"/>
      <c r="AS13" s="51">
        <v>10</v>
      </c>
      <c r="AT13" s="51" t="s">
        <v>403</v>
      </c>
      <c r="AU13" s="76">
        <f>100*'表６（その２－１）'!$D$44/('表６（その２－１）'!$Q$44-'表６（その２－１）'!$P$44)</f>
        <v>8.5029281392564791</v>
      </c>
      <c r="AV13" s="47"/>
      <c r="AX13" s="38"/>
      <c r="AY13" s="38"/>
      <c r="AZ13" s="67"/>
      <c r="BA13" s="38"/>
      <c r="BC13" s="38"/>
      <c r="BD13" s="38"/>
      <c r="BE13" s="67"/>
      <c r="BF13" s="38"/>
      <c r="BH13" s="38"/>
      <c r="BI13" s="38"/>
      <c r="BJ13" s="67"/>
      <c r="BK13" s="38"/>
    </row>
    <row r="14" spans="2:63" ht="15.75" customHeight="1" x14ac:dyDescent="0.2">
      <c r="B14" s="455" t="s">
        <v>454</v>
      </c>
      <c r="C14" s="456"/>
      <c r="D14" s="233">
        <f>市原市!C$5</f>
        <v>728</v>
      </c>
      <c r="E14" s="81">
        <f>市原市!D$5</f>
        <v>3</v>
      </c>
      <c r="F14" s="81">
        <f>市原市!E$5</f>
        <v>1334</v>
      </c>
      <c r="G14" s="81">
        <f>市原市!F$5</f>
        <v>121</v>
      </c>
      <c r="H14" s="81">
        <f>市原市!G$5</f>
        <v>5140</v>
      </c>
      <c r="I14" s="81">
        <f>市原市!H$5</f>
        <v>2638</v>
      </c>
      <c r="J14" s="81">
        <f>市原市!I$5</f>
        <v>2178</v>
      </c>
      <c r="K14" s="81">
        <f>市原市!J$5</f>
        <v>1798</v>
      </c>
      <c r="L14" s="81">
        <f>市原市!K$5</f>
        <v>2782</v>
      </c>
      <c r="M14" s="81">
        <f>市原市!C$12</f>
        <v>468</v>
      </c>
      <c r="N14" s="81">
        <f>市原市!D$12</f>
        <v>4974</v>
      </c>
      <c r="O14" s="81">
        <f>市原市!E$12</f>
        <v>3182</v>
      </c>
      <c r="P14" s="221">
        <f>市原市!F$12</f>
        <v>419</v>
      </c>
      <c r="T14" s="51">
        <v>11</v>
      </c>
      <c r="U14" s="51" t="s">
        <v>8</v>
      </c>
      <c r="V14" s="76">
        <f>100*'表６（その２－１）'!$E$10/('表６（その２－１）'!$Q$10-'表６（その２－１）'!$P$10)</f>
        <v>6.5731760223457876</v>
      </c>
      <c r="W14" s="47"/>
      <c r="Y14" s="51">
        <v>11</v>
      </c>
      <c r="Z14" s="51" t="s">
        <v>8</v>
      </c>
      <c r="AA14" s="76">
        <f>100*'表６（その２－１）'!$E$11/('表６（その２－１）'!$Q$11-'表６（その２－１）'!$P$11)</f>
        <v>6.7651690439508592</v>
      </c>
      <c r="AB14" s="47"/>
      <c r="AD14" s="51">
        <v>11</v>
      </c>
      <c r="AE14" s="51" t="s">
        <v>8</v>
      </c>
      <c r="AF14" s="76">
        <f>100*'表６（その２－１）'!$E$16/('表６（その２－１）'!$Q$16-'表６（その２－１）'!$P$16)</f>
        <v>6.4799816419643097</v>
      </c>
      <c r="AG14" s="47"/>
      <c r="AI14" s="51">
        <v>11</v>
      </c>
      <c r="AJ14" s="51" t="s">
        <v>8</v>
      </c>
      <c r="AK14" s="76">
        <f>100*'表６（その２－１）'!$E$26/('表６（その２－１）'!$Q$26-'表６（その２－１）'!$P$26)</f>
        <v>6.5242399342645854</v>
      </c>
      <c r="AL14" s="47"/>
      <c r="AN14" s="51">
        <v>11</v>
      </c>
      <c r="AO14" s="51" t="s">
        <v>8</v>
      </c>
      <c r="AP14" s="76">
        <f>100*'表６（その２－１）'!$E$36/('表６（その２－１）'!$Q$36-'表６（その２－１）'!$P$36)</f>
        <v>6.7708106696836516</v>
      </c>
      <c r="AQ14" s="47"/>
      <c r="AS14" s="51">
        <v>11</v>
      </c>
      <c r="AT14" s="51" t="s">
        <v>8</v>
      </c>
      <c r="AU14" s="76">
        <f>100*'表６（その２－１）'!$E$44/('表６（その２－１）'!$Q$44-'表６（その２－１）'!$P$44)</f>
        <v>7.0631248584463062</v>
      </c>
      <c r="AV14" s="47"/>
      <c r="AX14" s="38"/>
      <c r="AY14" s="38"/>
      <c r="AZ14" s="67"/>
      <c r="BA14" s="38"/>
      <c r="BC14" s="38"/>
      <c r="BD14" s="38"/>
      <c r="BE14" s="67"/>
      <c r="BF14" s="38"/>
      <c r="BH14" s="38"/>
      <c r="BI14" s="38"/>
      <c r="BJ14" s="67"/>
      <c r="BK14" s="38"/>
    </row>
    <row r="15" spans="2:63" ht="15.75" customHeight="1" x14ac:dyDescent="0.2">
      <c r="B15" s="464" t="s">
        <v>455</v>
      </c>
      <c r="C15" s="465"/>
      <c r="D15" s="234">
        <f>八千代市!C$5</f>
        <v>484</v>
      </c>
      <c r="E15" s="82">
        <f>八千代市!D$5</f>
        <v>1</v>
      </c>
      <c r="F15" s="82">
        <f>八千代市!E$5</f>
        <v>743</v>
      </c>
      <c r="G15" s="82">
        <f>八千代市!F$5</f>
        <v>51</v>
      </c>
      <c r="H15" s="82">
        <f>八千代市!G$5</f>
        <v>3195</v>
      </c>
      <c r="I15" s="82">
        <f>八千代市!H$5</f>
        <v>1491</v>
      </c>
      <c r="J15" s="82">
        <f>八千代市!I$5</f>
        <v>1494</v>
      </c>
      <c r="K15" s="82">
        <f>八千代市!J$5</f>
        <v>1007</v>
      </c>
      <c r="L15" s="82">
        <f>八千代市!K$5</f>
        <v>1892</v>
      </c>
      <c r="M15" s="82">
        <f>八千代市!C$12</f>
        <v>231</v>
      </c>
      <c r="N15" s="82">
        <f>八千代市!D$12</f>
        <v>2830</v>
      </c>
      <c r="O15" s="82">
        <f>八千代市!E$12</f>
        <v>1707</v>
      </c>
      <c r="P15" s="222">
        <f>八千代市!F$12</f>
        <v>190</v>
      </c>
      <c r="T15" s="51">
        <v>12</v>
      </c>
      <c r="U15" s="51" t="s">
        <v>405</v>
      </c>
      <c r="V15" s="76">
        <f>100*'表６（その２－１）'!$G$10/('表６（その２－１）'!$Q$10-'表６（その２－１）'!$P$10)</f>
        <v>5.7820136116611947</v>
      </c>
      <c r="W15" s="47"/>
      <c r="Y15" s="51">
        <v>12</v>
      </c>
      <c r="Z15" s="51" t="s">
        <v>405</v>
      </c>
      <c r="AA15" s="76">
        <f>100*'表６（その２－１）'!$G$11/('表６（その２－１）'!$Q$11-'表６（その２－１）'!$P$11)</f>
        <v>5.5929187440662647</v>
      </c>
      <c r="AB15" s="47"/>
      <c r="AD15" s="51">
        <v>12</v>
      </c>
      <c r="AE15" s="51" t="s">
        <v>405</v>
      </c>
      <c r="AF15" s="76">
        <f>100*'表６（その２－１）'!$G$16/('表６（その２－１）'!$Q$16-'表６（その２－１）'!$P$16)</f>
        <v>6.5778461704597611</v>
      </c>
      <c r="AG15" s="47"/>
      <c r="AI15" s="51">
        <v>12</v>
      </c>
      <c r="AJ15" s="51" t="s">
        <v>405</v>
      </c>
      <c r="AK15" s="76">
        <f>100*'表６（その２－１）'!$G$26/('表６（その２－１）'!$Q$26-'表６（その２－１）'!$P$26)</f>
        <v>5.5316351684470009</v>
      </c>
      <c r="AL15" s="47"/>
      <c r="AN15" s="51">
        <v>12</v>
      </c>
      <c r="AO15" s="51" t="s">
        <v>405</v>
      </c>
      <c r="AP15" s="76">
        <f>100*'表６（その２－１）'!$G$36/('表６（その２－１）'!$Q$36-'表６（その２－１）'!$P$36)</f>
        <v>4.7256429224141678</v>
      </c>
      <c r="AQ15" s="47"/>
      <c r="AS15" s="51">
        <v>12</v>
      </c>
      <c r="AT15" s="51" t="s">
        <v>405</v>
      </c>
      <c r="AU15" s="76">
        <f>100*'表６（その２－１）'!$G$44/('表６（その２－１）'!$Q$44-'表６（その２－１）'!$P$44)</f>
        <v>4.445594849063319</v>
      </c>
      <c r="AV15" s="47"/>
      <c r="AX15" s="38"/>
      <c r="AY15" s="38"/>
      <c r="AZ15" s="67"/>
      <c r="BA15" s="38"/>
      <c r="BC15" s="38"/>
      <c r="BD15" s="38"/>
      <c r="BE15" s="67"/>
      <c r="BF15" s="38"/>
      <c r="BH15" s="38"/>
      <c r="BI15" s="38"/>
      <c r="BJ15" s="67"/>
      <c r="BK15" s="38"/>
    </row>
    <row r="16" spans="2:63" ht="15.75" customHeight="1" x14ac:dyDescent="0.2">
      <c r="B16" s="219"/>
      <c r="C16" s="230" t="s">
        <v>411</v>
      </c>
      <c r="D16" s="235">
        <f t="shared" ref="D16:P16" si="1">SUM(D17:D25)</f>
        <v>8000</v>
      </c>
      <c r="E16" s="124">
        <f t="shared" si="1"/>
        <v>50</v>
      </c>
      <c r="F16" s="124">
        <f t="shared" si="1"/>
        <v>11401</v>
      </c>
      <c r="G16" s="124">
        <f t="shared" si="1"/>
        <v>744</v>
      </c>
      <c r="H16" s="124">
        <f t="shared" si="1"/>
        <v>41348</v>
      </c>
      <c r="I16" s="124">
        <f t="shared" si="1"/>
        <v>19432</v>
      </c>
      <c r="J16" s="124">
        <f t="shared" si="1"/>
        <v>21865</v>
      </c>
      <c r="K16" s="124">
        <f t="shared" si="1"/>
        <v>15877</v>
      </c>
      <c r="L16" s="124">
        <f t="shared" si="1"/>
        <v>26766</v>
      </c>
      <c r="M16" s="124">
        <f t="shared" si="1"/>
        <v>3652</v>
      </c>
      <c r="N16" s="124">
        <f t="shared" si="1"/>
        <v>38439</v>
      </c>
      <c r="O16" s="124">
        <f t="shared" si="1"/>
        <v>23716</v>
      </c>
      <c r="P16" s="220">
        <f t="shared" si="1"/>
        <v>2540</v>
      </c>
      <c r="T16" s="51">
        <v>13</v>
      </c>
      <c r="U16" s="51" t="s">
        <v>406</v>
      </c>
      <c r="V16" s="76">
        <f>100*'表６（その２－１）'!$H$10/('表６（その２－１）'!$Q$10-'表６（その２－１）'!$P$10)</f>
        <v>11.415812573474367</v>
      </c>
      <c r="W16" s="47"/>
      <c r="Y16" s="51">
        <v>13</v>
      </c>
      <c r="Z16" s="51" t="s">
        <v>406</v>
      </c>
      <c r="AA16" s="76">
        <f>100*'表６（その２－１）'!$H$11/('表６（その２－１）'!$Q$11-'表６（その２－１）'!$P$11)</f>
        <v>11.968095690189369</v>
      </c>
      <c r="AB16" s="47"/>
      <c r="AD16" s="51">
        <v>13</v>
      </c>
      <c r="AE16" s="51" t="s">
        <v>406</v>
      </c>
      <c r="AF16" s="76">
        <f>100*'表６（その２－１）'!$H$16/('表６（その２－１）'!$Q$16-'表６（その２－１）'!$P$16)</f>
        <v>11.002335250128237</v>
      </c>
      <c r="AG16" s="47"/>
      <c r="AI16" s="51">
        <v>13</v>
      </c>
      <c r="AJ16" s="51" t="s">
        <v>406</v>
      </c>
      <c r="AK16" s="76">
        <f>100*'表６（その２－１）'!$H$26/('表６（その２－１）'!$Q$26-'表６（その２－１）'!$P$26)</f>
        <v>11.749109832922487</v>
      </c>
      <c r="AL16" s="47"/>
      <c r="AN16" s="51">
        <v>13</v>
      </c>
      <c r="AO16" s="51" t="s">
        <v>406</v>
      </c>
      <c r="AP16" s="76">
        <f>100*'表６（その２－１）'!$H$36/('表６（その２－１）'!$Q$36-'表６（その２－１）'!$P$36)</f>
        <v>11.061311518210696</v>
      </c>
      <c r="AQ16" s="47"/>
      <c r="AS16" s="51">
        <v>13</v>
      </c>
      <c r="AT16" s="51" t="s">
        <v>406</v>
      </c>
      <c r="AU16" s="76">
        <f>100*'表６（その２－１）'!$H$44/('表６（その２－１）'!$Q$44-'表６（その２－１）'!$P$44)</f>
        <v>10.716019024816385</v>
      </c>
      <c r="AV16" s="47"/>
      <c r="AX16" s="38"/>
      <c r="AY16" s="38"/>
      <c r="AZ16" s="67"/>
      <c r="BA16" s="38"/>
      <c r="BC16" s="38"/>
      <c r="BD16" s="38"/>
      <c r="BE16" s="67"/>
      <c r="BF16" s="38"/>
      <c r="BH16" s="38"/>
      <c r="BI16" s="38"/>
      <c r="BJ16" s="67"/>
      <c r="BK16" s="38"/>
    </row>
    <row r="17" spans="2:63" ht="15.75" customHeight="1" x14ac:dyDescent="0.2">
      <c r="B17" s="455" t="s">
        <v>458</v>
      </c>
      <c r="C17" s="456"/>
      <c r="D17" s="233">
        <f>市川市!C$5</f>
        <v>1525</v>
      </c>
      <c r="E17" s="81">
        <f>市川市!D$5</f>
        <v>2</v>
      </c>
      <c r="F17" s="81">
        <f>市川市!E$5</f>
        <v>1923</v>
      </c>
      <c r="G17" s="81">
        <f>市川市!F$5</f>
        <v>134</v>
      </c>
      <c r="H17" s="81">
        <f>市川市!G$5</f>
        <v>7374</v>
      </c>
      <c r="I17" s="81">
        <f>市川市!H$5</f>
        <v>3293</v>
      </c>
      <c r="J17" s="81">
        <f>市川市!I$5</f>
        <v>3758</v>
      </c>
      <c r="K17" s="81">
        <f>市川市!J$5</f>
        <v>2490</v>
      </c>
      <c r="L17" s="81">
        <f>市川市!K$5</f>
        <v>4608</v>
      </c>
      <c r="M17" s="81">
        <f>市川市!C$12</f>
        <v>569</v>
      </c>
      <c r="N17" s="81">
        <f>市川市!D$12</f>
        <v>6681</v>
      </c>
      <c r="O17" s="81">
        <f>市川市!E$12</f>
        <v>3873</v>
      </c>
      <c r="P17" s="221">
        <f>市川市!F$12</f>
        <v>533</v>
      </c>
      <c r="T17" s="51">
        <v>14</v>
      </c>
      <c r="U17" s="51" t="s">
        <v>157</v>
      </c>
      <c r="V17" s="76">
        <f>100*'表６（その２－１）'!$I$10/('表６（その２－１）'!$Q$10-'表６（その２－１）'!$P$10)</f>
        <v>4.5059716955181148</v>
      </c>
      <c r="W17" s="47"/>
      <c r="Y17" s="51">
        <v>14</v>
      </c>
      <c r="Z17" s="51" t="s">
        <v>407</v>
      </c>
      <c r="AA17" s="76">
        <f>100*'表６（その２－１）'!$I$11/('表６（その２－１）'!$Q$11-'表６（その２－１）'!$P$11)</f>
        <v>4.5900819210806079</v>
      </c>
      <c r="AB17" s="47"/>
      <c r="AD17" s="51">
        <v>14</v>
      </c>
      <c r="AE17" s="51" t="s">
        <v>407</v>
      </c>
      <c r="AF17" s="76">
        <f>100*'表６（その２－１）'!$I$16/('表６（その２－１）'!$Q$16-'表６（その２－１）'!$P$16)</f>
        <v>4.5409141221889255</v>
      </c>
      <c r="AG17" s="47"/>
      <c r="AI17" s="51">
        <v>14</v>
      </c>
      <c r="AJ17" s="51" t="s">
        <v>407</v>
      </c>
      <c r="AK17" s="76">
        <f>100*'表６（その２－１）'!$I$26/('表６（その２－１）'!$Q$26-'表６（その２－１）'!$P$26)</f>
        <v>4.2782799233086823</v>
      </c>
      <c r="AL17" s="47"/>
      <c r="AN17" s="51">
        <v>14</v>
      </c>
      <c r="AO17" s="51" t="s">
        <v>407</v>
      </c>
      <c r="AP17" s="76">
        <f>100*'表６（その２－１）'!$I$36/('表６（その２－１）'!$Q$36-'表６（その２－１）'!$P$36)</f>
        <v>4.481963361037379</v>
      </c>
      <c r="AQ17" s="47"/>
      <c r="AS17" s="51">
        <v>14</v>
      </c>
      <c r="AT17" s="51" t="s">
        <v>407</v>
      </c>
      <c r="AU17" s="76">
        <f>100*'表６（その２－１）'!$I$44/('表６（その２－１）'!$Q$44-'表６（その２－１）'!$P$44)</f>
        <v>4.5297181868185197</v>
      </c>
      <c r="AV17" s="47"/>
      <c r="AX17" s="38"/>
      <c r="AY17" s="38"/>
      <c r="AZ17" s="67"/>
      <c r="BA17" s="38"/>
      <c r="BC17" s="38"/>
      <c r="BD17" s="38"/>
      <c r="BE17" s="67"/>
      <c r="BF17" s="38"/>
      <c r="BH17" s="38"/>
      <c r="BI17" s="38"/>
      <c r="BJ17" s="67"/>
      <c r="BK17" s="38"/>
    </row>
    <row r="18" spans="2:63" ht="15.75" customHeight="1" x14ac:dyDescent="0.2">
      <c r="B18" s="455" t="s">
        <v>459</v>
      </c>
      <c r="C18" s="456"/>
      <c r="D18" s="233">
        <f>船橋市!C$5</f>
        <v>1649</v>
      </c>
      <c r="E18" s="81">
        <f>船橋市!D$5</f>
        <v>20</v>
      </c>
      <c r="F18" s="81">
        <f>船橋市!E$5</f>
        <v>2486</v>
      </c>
      <c r="G18" s="81">
        <f>船橋市!F$5</f>
        <v>160</v>
      </c>
      <c r="H18" s="81">
        <f>船橋市!G$5</f>
        <v>8820</v>
      </c>
      <c r="I18" s="81">
        <f>船橋市!H$5</f>
        <v>4096</v>
      </c>
      <c r="J18" s="81">
        <f>船橋市!I$5</f>
        <v>4727</v>
      </c>
      <c r="K18" s="81">
        <f>船橋市!J$5</f>
        <v>3649</v>
      </c>
      <c r="L18" s="81">
        <f>船橋市!K$5</f>
        <v>6334</v>
      </c>
      <c r="M18" s="81">
        <f>船橋市!C$12</f>
        <v>729</v>
      </c>
      <c r="N18" s="81">
        <f>船橋市!D$12</f>
        <v>8082</v>
      </c>
      <c r="O18" s="81">
        <f>船橋市!E$12</f>
        <v>5035</v>
      </c>
      <c r="P18" s="221">
        <f>船橋市!F$12</f>
        <v>513</v>
      </c>
      <c r="T18" s="51">
        <v>15</v>
      </c>
      <c r="U18" s="51" t="s">
        <v>9</v>
      </c>
      <c r="V18" s="76">
        <f>100*'表６（その２－１）'!$J$10/('表６（その２－１）'!$Q$10-'表６（その２－１）'!$P$10)</f>
        <v>8.8682449770561528E-2</v>
      </c>
      <c r="W18" s="47"/>
      <c r="Y18" s="51">
        <v>15</v>
      </c>
      <c r="Z18" s="51" t="s">
        <v>9</v>
      </c>
      <c r="AA18" s="76">
        <f>100*'表６（その２－１）'!$J$11/('表６（その２－１）'!$Q$11-'表６（その２－１）'!$P$11)</f>
        <v>8.6412243250464746E-2</v>
      </c>
      <c r="AB18" s="47"/>
      <c r="AD18" s="51">
        <v>15</v>
      </c>
      <c r="AE18" s="51" t="s">
        <v>9</v>
      </c>
      <c r="AF18" s="76">
        <f>100*'表６（その２－１）'!$J$16/('表６（その２－１）'!$Q$16-'表６（その２－１）'!$P$16)</f>
        <v>0.10090170351772361</v>
      </c>
      <c r="AG18" s="47"/>
      <c r="AI18" s="51">
        <v>15</v>
      </c>
      <c r="AJ18" s="51" t="s">
        <v>9</v>
      </c>
      <c r="AK18" s="76">
        <f>100*'表６（その２－１）'!$J$26/('表６（その２－１）'!$Q$26-'表６（その２－１）'!$P$26)</f>
        <v>9.3125171185976449E-2</v>
      </c>
      <c r="AL18" s="47"/>
      <c r="AN18" s="51">
        <v>15</v>
      </c>
      <c r="AO18" s="51" t="s">
        <v>9</v>
      </c>
      <c r="AP18" s="76">
        <f>100*'表６（その２－１）'!$J$36/('表６（その２－１）'!$Q$36-'表６（その２－１）'!$P$36)</f>
        <v>7.8325573299682344E-2</v>
      </c>
      <c r="AQ18" s="47"/>
      <c r="AS18" s="51">
        <v>15</v>
      </c>
      <c r="AT18" s="51" t="s">
        <v>9</v>
      </c>
      <c r="AU18" s="76">
        <f>100*'表６（その２－１）'!$J$44/('表６（その２－１）'!$Q$44-'表６（その２－１）'!$P$44)</f>
        <v>6.1474746821108484E-2</v>
      </c>
      <c r="AV18" s="47"/>
      <c r="AX18" s="38"/>
      <c r="AY18" s="38"/>
      <c r="AZ18" s="67"/>
      <c r="BA18" s="38"/>
      <c r="BC18" s="38"/>
      <c r="BD18" s="38"/>
      <c r="BE18" s="67"/>
      <c r="BF18" s="38"/>
      <c r="BH18" s="38"/>
      <c r="BI18" s="38"/>
      <c r="BJ18" s="67"/>
      <c r="BK18" s="38"/>
    </row>
    <row r="19" spans="2:63" ht="15.75" customHeight="1" x14ac:dyDescent="0.2">
      <c r="B19" s="455" t="s">
        <v>460</v>
      </c>
      <c r="C19" s="456"/>
      <c r="D19" s="233">
        <f>松戸市!C$5</f>
        <v>1304</v>
      </c>
      <c r="E19" s="81">
        <f>松戸市!D$5</f>
        <v>12</v>
      </c>
      <c r="F19" s="81">
        <f>松戸市!E$5</f>
        <v>2128</v>
      </c>
      <c r="G19" s="81">
        <f>松戸市!F$5</f>
        <v>132</v>
      </c>
      <c r="H19" s="81">
        <f>松戸市!G$5</f>
        <v>7478</v>
      </c>
      <c r="I19" s="81">
        <f>松戸市!H$5</f>
        <v>3690</v>
      </c>
      <c r="J19" s="81">
        <f>松戸市!I$5</f>
        <v>4015</v>
      </c>
      <c r="K19" s="81">
        <f>松戸市!J$5</f>
        <v>3080</v>
      </c>
      <c r="L19" s="81">
        <f>松戸市!K$5</f>
        <v>4573</v>
      </c>
      <c r="M19" s="81">
        <f>松戸市!C$12</f>
        <v>712</v>
      </c>
      <c r="N19" s="81">
        <f>松戸市!D$12</f>
        <v>7112</v>
      </c>
      <c r="O19" s="81">
        <f>松戸市!E$12</f>
        <v>4245</v>
      </c>
      <c r="P19" s="221">
        <f>松戸市!F$12</f>
        <v>477</v>
      </c>
      <c r="T19" s="51">
        <v>16</v>
      </c>
      <c r="U19" s="51" t="s">
        <v>409</v>
      </c>
      <c r="V19" s="76">
        <f>100*'表６（その２－１）'!$K$10/('表６（その２－１）'!$Q$10-'表６（その２－１）'!$P$10)</f>
        <v>1.4780408295093589E-2</v>
      </c>
      <c r="W19" s="47"/>
      <c r="Y19" s="51">
        <v>16</v>
      </c>
      <c r="Z19" s="51" t="s">
        <v>409</v>
      </c>
      <c r="AA19" s="76">
        <f>100*'表６（その２－１）'!$K$11/('表６（その２－１）'!$Q$11-'表６（その２－１）'!$P$11)</f>
        <v>1.5349543208964133E-2</v>
      </c>
      <c r="AB19" s="47"/>
      <c r="AD19" s="51">
        <v>16</v>
      </c>
      <c r="AE19" s="51" t="s">
        <v>409</v>
      </c>
      <c r="AF19" s="76">
        <f>100*'表６（その２－１）'!$K$16/('表６（その２－１）'!$Q$16-'表６（その２－１）'!$P$16)</f>
        <v>1.3836019545908587E-2</v>
      </c>
      <c r="AG19" s="47"/>
      <c r="AI19" s="51">
        <v>16</v>
      </c>
      <c r="AJ19" s="51" t="s">
        <v>409</v>
      </c>
      <c r="AK19" s="76">
        <f>100*'表６（その２－１）'!$K$26/('表６（その２－１）'!$Q$26-'表６（その２－１）'!$P$26)</f>
        <v>2.4102985483429196E-2</v>
      </c>
      <c r="AL19" s="47"/>
      <c r="AN19" s="51">
        <v>16</v>
      </c>
      <c r="AO19" s="51" t="s">
        <v>409</v>
      </c>
      <c r="AP19" s="76">
        <f>100*'表６（その２－１）'!$K$36/('表６（その２－１）'!$Q$36-'表６（その２－１）'!$P$36)</f>
        <v>1.3054262216613724E-2</v>
      </c>
      <c r="AQ19" s="47"/>
      <c r="AS19" s="51">
        <v>16</v>
      </c>
      <c r="AT19" s="51" t="s">
        <v>409</v>
      </c>
      <c r="AU19" s="76">
        <f>100*'表６（その２－１）'!$K$44/('表６（その２－１）'!$Q$44-'表６（その２－１）'!$P$44)</f>
        <v>9.7065389717539714E-3</v>
      </c>
      <c r="AV19" s="47"/>
      <c r="AX19" s="38"/>
      <c r="AY19" s="38"/>
      <c r="AZ19" s="67"/>
      <c r="BA19" s="38"/>
      <c r="BC19" s="38"/>
      <c r="BD19" s="38"/>
      <c r="BE19" s="67"/>
      <c r="BF19" s="38"/>
      <c r="BH19" s="38"/>
      <c r="BI19" s="38"/>
      <c r="BJ19" s="67"/>
      <c r="BK19" s="38"/>
    </row>
    <row r="20" spans="2:63" ht="15.75" customHeight="1" x14ac:dyDescent="0.2">
      <c r="B20" s="455" t="s">
        <v>461</v>
      </c>
      <c r="C20" s="456"/>
      <c r="D20" s="233">
        <f>野田市!C$5</f>
        <v>451</v>
      </c>
      <c r="E20" s="81">
        <f>野田市!D$5</f>
        <v>1</v>
      </c>
      <c r="F20" s="81">
        <f>野田市!E$5</f>
        <v>703</v>
      </c>
      <c r="G20" s="81">
        <f>野田市!F$5</f>
        <v>58</v>
      </c>
      <c r="H20" s="81">
        <f>野田市!G$5</f>
        <v>2825</v>
      </c>
      <c r="I20" s="81">
        <f>野田市!H$5</f>
        <v>1550</v>
      </c>
      <c r="J20" s="81">
        <f>野田市!I$5</f>
        <v>1367</v>
      </c>
      <c r="K20" s="81">
        <f>野田市!J$5</f>
        <v>1090</v>
      </c>
      <c r="L20" s="81">
        <f>野田市!K$5</f>
        <v>1670</v>
      </c>
      <c r="M20" s="81">
        <f>野田市!C$12</f>
        <v>264</v>
      </c>
      <c r="N20" s="81">
        <f>野田市!D$12</f>
        <v>2726</v>
      </c>
      <c r="O20" s="81">
        <f>野田市!E$12</f>
        <v>1902</v>
      </c>
      <c r="P20" s="221">
        <f>野田市!F$12</f>
        <v>130</v>
      </c>
      <c r="T20" s="51">
        <v>17</v>
      </c>
      <c r="U20" s="51" t="s">
        <v>10</v>
      </c>
      <c r="V20" s="76">
        <f>100*'表６（その２－１）'!$L$10/('表６（その２－１）'!$Q$10-'表６（その２－１）'!$P$10)</f>
        <v>8.7177037814579778E-2</v>
      </c>
      <c r="W20" s="47"/>
      <c r="Y20" s="51">
        <v>17</v>
      </c>
      <c r="Z20" s="51" t="s">
        <v>10</v>
      </c>
      <c r="AA20" s="76">
        <f>100*'表６（その２－１）'!$L$11/('表６（その２－１）'!$Q$11-'表６（その２－１）'!$P$11)</f>
        <v>7.4473709643492647E-2</v>
      </c>
      <c r="AB20" s="47"/>
      <c r="AD20" s="51">
        <v>17</v>
      </c>
      <c r="AE20" s="51" t="s">
        <v>10</v>
      </c>
      <c r="AF20" s="76">
        <f>100*'表６（その２－１）'!$L$16/('表６（その２－１）'!$Q$16-'表６（その２－１）'!$P$16)</f>
        <v>9.2127642342269375E-2</v>
      </c>
      <c r="AG20" s="47"/>
      <c r="AI20" s="51">
        <v>17</v>
      </c>
      <c r="AJ20" s="51" t="s">
        <v>10</v>
      </c>
      <c r="AK20" s="76">
        <f>100*'表６（その２－１）'!$L$26/('表６（その２－１）'!$Q$26-'表６（その２－１）'!$P$26)</f>
        <v>9.2029580936729666E-2</v>
      </c>
      <c r="AL20" s="47"/>
      <c r="AN20" s="51">
        <v>17</v>
      </c>
      <c r="AO20" s="51" t="s">
        <v>10</v>
      </c>
      <c r="AP20" s="76">
        <f>100*'表６（その２－１）'!$L$36/('表６（その２－１）'!$Q$36-'表６（その２－１）'!$P$36)</f>
        <v>0.11748835994952352</v>
      </c>
      <c r="AQ20" s="47"/>
      <c r="AS20" s="51">
        <v>17</v>
      </c>
      <c r="AT20" s="51" t="s">
        <v>10</v>
      </c>
      <c r="AU20" s="76">
        <f>100*'表６（その２－１）'!$L$44/('表６（その２－１）'!$Q$44-'表６（その２－１）'!$P$44)</f>
        <v>6.1474746821108484E-2</v>
      </c>
      <c r="AV20" s="47"/>
      <c r="AX20" s="38"/>
      <c r="AY20" s="38"/>
      <c r="AZ20" s="67"/>
      <c r="BA20" s="38"/>
      <c r="BC20" s="38"/>
      <c r="BD20" s="38"/>
      <c r="BE20" s="67"/>
      <c r="BF20" s="38"/>
      <c r="BH20" s="38"/>
      <c r="BI20" s="38"/>
      <c r="BJ20" s="67"/>
      <c r="BK20" s="38"/>
    </row>
    <row r="21" spans="2:63" ht="15.75" customHeight="1" x14ac:dyDescent="0.2">
      <c r="B21" s="455" t="s">
        <v>462</v>
      </c>
      <c r="C21" s="456"/>
      <c r="D21" s="233">
        <f>柏市!C$5</f>
        <v>1313</v>
      </c>
      <c r="E21" s="81">
        <f>柏市!D$5</f>
        <v>8</v>
      </c>
      <c r="F21" s="81">
        <f>柏市!E$5</f>
        <v>1801</v>
      </c>
      <c r="G21" s="81">
        <f>柏市!F$5</f>
        <v>116</v>
      </c>
      <c r="H21" s="81">
        <f>柏市!G$5</f>
        <v>6483</v>
      </c>
      <c r="I21" s="81">
        <f>柏市!H$5</f>
        <v>2970</v>
      </c>
      <c r="J21" s="81">
        <f>柏市!I$5</f>
        <v>3414</v>
      </c>
      <c r="K21" s="81">
        <f>柏市!J$5</f>
        <v>2380</v>
      </c>
      <c r="L21" s="81">
        <f>柏市!K$5</f>
        <v>3974</v>
      </c>
      <c r="M21" s="81">
        <f>柏市!C$12</f>
        <v>580</v>
      </c>
      <c r="N21" s="81">
        <f>柏市!D$12</f>
        <v>6077</v>
      </c>
      <c r="O21" s="81">
        <f>柏市!E$12</f>
        <v>3922</v>
      </c>
      <c r="P21" s="221">
        <f>柏市!F$12</f>
        <v>358</v>
      </c>
      <c r="T21" s="51">
        <v>18</v>
      </c>
      <c r="U21" s="66" t="s">
        <v>11</v>
      </c>
      <c r="V21" s="76">
        <f>100*'表６（その２－１）'!$M$10/('表６（その２－１）'!$Q$10-'表６（その２－１）'!$P$10)</f>
        <v>1.8732798957707504</v>
      </c>
      <c r="W21" s="47"/>
      <c r="Y21" s="51">
        <v>18</v>
      </c>
      <c r="Z21" s="66" t="s">
        <v>11</v>
      </c>
      <c r="AA21" s="76">
        <f>100*'表６（その２－１）'!$M$11/('表６（その２－１）'!$Q$11-'表６（その２－１）'!$P$11)</f>
        <v>1.8641167474886442</v>
      </c>
      <c r="AB21" s="47"/>
      <c r="AD21" s="51">
        <v>18</v>
      </c>
      <c r="AE21" s="66" t="s">
        <v>11</v>
      </c>
      <c r="AF21" s="76">
        <f>100*'表６（その２－１）'!$M$16/('表６（その２－１）'!$Q$16-'表６（その２－１）'!$P$16)</f>
        <v>1.941767230906293</v>
      </c>
      <c r="AG21" s="47"/>
      <c r="AI21" s="51">
        <v>18</v>
      </c>
      <c r="AJ21" s="66" t="s">
        <v>11</v>
      </c>
      <c r="AK21" s="76">
        <f>100*'表６（その２－１）'!$M$26/('表６（その２－１）'!$Q$26-'表６（その２－１）'!$P$26)</f>
        <v>1.7880032867707478</v>
      </c>
      <c r="AL21" s="47"/>
      <c r="AN21" s="51">
        <v>18</v>
      </c>
      <c r="AO21" s="66" t="s">
        <v>11</v>
      </c>
      <c r="AP21" s="76">
        <f>100*'表６（その２－１）'!$M$36/('表６（その２－１）'!$Q$36-'表６（その２－１）'!$P$36)</f>
        <v>1.6317827770767155</v>
      </c>
      <c r="AQ21" s="47"/>
      <c r="AS21" s="51">
        <v>18</v>
      </c>
      <c r="AT21" s="66" t="s">
        <v>11</v>
      </c>
      <c r="AU21" s="76">
        <f>100*'表６（その２－１）'!$M$44/('表６（その２－１）'!$Q$44-'表６（その２－１）'!$P$44)</f>
        <v>1.9380722813602096</v>
      </c>
      <c r="AV21" s="47"/>
      <c r="AX21" s="38"/>
      <c r="AY21" s="68"/>
      <c r="AZ21" s="67"/>
      <c r="BA21" s="38"/>
      <c r="BC21" s="38"/>
      <c r="BD21" s="68"/>
      <c r="BE21" s="67"/>
      <c r="BF21" s="38"/>
      <c r="BH21" s="38"/>
      <c r="BI21" s="68"/>
      <c r="BJ21" s="67"/>
      <c r="BK21" s="38"/>
    </row>
    <row r="22" spans="2:63" ht="15.75" customHeight="1" x14ac:dyDescent="0.2">
      <c r="B22" s="455" t="s">
        <v>463</v>
      </c>
      <c r="C22" s="456"/>
      <c r="D22" s="233">
        <f>流山市!C$5</f>
        <v>549</v>
      </c>
      <c r="E22" s="81">
        <f>流山市!D$5</f>
        <v>0</v>
      </c>
      <c r="F22" s="81">
        <f>流山市!E$5</f>
        <v>709</v>
      </c>
      <c r="G22" s="81">
        <f>流山市!F$5</f>
        <v>44</v>
      </c>
      <c r="H22" s="81">
        <f>流山市!G$5</f>
        <v>2531</v>
      </c>
      <c r="I22" s="81">
        <f>流山市!H$5</f>
        <v>1168</v>
      </c>
      <c r="J22" s="81">
        <f>流山市!I$5</f>
        <v>1396</v>
      </c>
      <c r="K22" s="81">
        <f>流山市!J$5</f>
        <v>1009</v>
      </c>
      <c r="L22" s="81">
        <f>流山市!K$5</f>
        <v>1754</v>
      </c>
      <c r="M22" s="81">
        <f>流山市!C$12</f>
        <v>292</v>
      </c>
      <c r="N22" s="81">
        <f>流山市!D$12</f>
        <v>2273</v>
      </c>
      <c r="O22" s="81">
        <f>流山市!E$12</f>
        <v>1334</v>
      </c>
      <c r="P22" s="221">
        <f>流山市!F$12</f>
        <v>157</v>
      </c>
      <c r="T22" s="51">
        <v>19</v>
      </c>
      <c r="U22" s="51" t="s">
        <v>12</v>
      </c>
      <c r="V22" s="76">
        <f>100*'表６（その２－１）'!$N$10/('表６（その２－１）'!$Q$10-'表６（その２－１）'!$P$10)</f>
        <v>2.3580225455968753</v>
      </c>
      <c r="W22" s="47"/>
      <c r="Y22" s="51">
        <v>19</v>
      </c>
      <c r="Z22" s="51" t="s">
        <v>12</v>
      </c>
      <c r="AA22" s="111">
        <f>100*'表６（その２－１）'!$N$11/('表６（その２－１）'!$Q$11-'表６（その２－１）'!$P$11)</f>
        <v>2.3575761365768244</v>
      </c>
      <c r="AB22" s="47"/>
      <c r="AD22" s="51">
        <v>19</v>
      </c>
      <c r="AE22" s="51" t="s">
        <v>12</v>
      </c>
      <c r="AF22" s="111">
        <f>100*'表６（その２－１）'!$N$16/('表６（その２－１）'!$Q$16-'表６（その２－１）'!$P$16)</f>
        <v>2.3281633865176428</v>
      </c>
      <c r="AG22" s="47"/>
      <c r="AI22" s="51">
        <v>19</v>
      </c>
      <c r="AJ22" s="51" t="s">
        <v>12</v>
      </c>
      <c r="AK22" s="76">
        <f>100*'表６（その２－１）'!$N$26/('表６（その２－１）'!$Q$26-'表６（その２－１）'!$P$26)</f>
        <v>2.4519309778142975</v>
      </c>
      <c r="AL22" s="47"/>
      <c r="AN22" s="51">
        <v>19</v>
      </c>
      <c r="AO22" s="51" t="s">
        <v>12</v>
      </c>
      <c r="AP22" s="76">
        <f>100*'表６（その２－１）'!$N$36/('表６（その２－１）'!$Q$36-'表６（その２－１）'!$P$36)</f>
        <v>2.2583873634741742</v>
      </c>
      <c r="AQ22" s="47"/>
      <c r="AS22" s="51">
        <v>19</v>
      </c>
      <c r="AT22" s="51" t="s">
        <v>12</v>
      </c>
      <c r="AU22" s="76">
        <f>100*'表６（その２－１）'!$N$44/('表６（その２－１）'!$Q$44-'表６（その２－１）'!$P$44)</f>
        <v>2.5301711586372018</v>
      </c>
      <c r="AV22" s="47"/>
      <c r="AX22" s="38"/>
      <c r="AY22" s="38"/>
      <c r="AZ22" s="67"/>
      <c r="BA22" s="38"/>
      <c r="BC22" s="38"/>
      <c r="BD22" s="38"/>
      <c r="BE22" s="67"/>
      <c r="BF22" s="38"/>
      <c r="BH22" s="38"/>
      <c r="BI22" s="38"/>
      <c r="BJ22" s="67"/>
      <c r="BK22" s="38"/>
    </row>
    <row r="23" spans="2:63" ht="15.75" customHeight="1" x14ac:dyDescent="0.2">
      <c r="B23" s="455" t="s">
        <v>464</v>
      </c>
      <c r="C23" s="456"/>
      <c r="D23" s="233">
        <f>我孫子市!C$5</f>
        <v>418</v>
      </c>
      <c r="E23" s="81">
        <f>我孫子市!D$5</f>
        <v>6</v>
      </c>
      <c r="F23" s="81">
        <f>我孫子市!E$5</f>
        <v>561</v>
      </c>
      <c r="G23" s="81">
        <f>我孫子市!F$5</f>
        <v>30</v>
      </c>
      <c r="H23" s="81">
        <f>我孫子市!G$5</f>
        <v>2049</v>
      </c>
      <c r="I23" s="81">
        <f>我孫子市!H$5</f>
        <v>928</v>
      </c>
      <c r="J23" s="81">
        <f>我孫子市!I$5</f>
        <v>1158</v>
      </c>
      <c r="K23" s="81">
        <f>我孫子市!J$5</f>
        <v>829</v>
      </c>
      <c r="L23" s="81">
        <f>我孫子市!K$5</f>
        <v>1284</v>
      </c>
      <c r="M23" s="81">
        <f>我孫子市!C$12</f>
        <v>165</v>
      </c>
      <c r="N23" s="81">
        <f>我孫子市!D$12</f>
        <v>1973</v>
      </c>
      <c r="O23" s="81">
        <f>我孫子市!E$12</f>
        <v>1249</v>
      </c>
      <c r="P23" s="221">
        <f>我孫子市!F$12</f>
        <v>145</v>
      </c>
      <c r="T23" s="109">
        <v>20</v>
      </c>
      <c r="U23" s="107" t="s">
        <v>535</v>
      </c>
      <c r="V23" s="76">
        <f>100*'表６（その２－１）'!$O$10/('表６（その２－１）'!$Q$10-'表６（その２－１）'!$P$10)</f>
        <v>9.37461081679547E-2</v>
      </c>
      <c r="W23" s="47"/>
      <c r="Y23" s="109">
        <v>20</v>
      </c>
      <c r="Z23" s="107" t="s">
        <v>535</v>
      </c>
      <c r="AA23" s="112">
        <f>100*'表６（その２－１）'!$O$11/('表６（その２－１）'!$Q$11-'表６（その２－１）'!$P$11)</f>
        <v>9.8919278457768864E-2</v>
      </c>
      <c r="AB23" s="47"/>
      <c r="AD23" s="113">
        <v>20</v>
      </c>
      <c r="AE23" s="107" t="s">
        <v>535</v>
      </c>
      <c r="AF23" s="111">
        <f>100*'表６（その２－１）'!$O$16/('表６（その２－１）'!$Q$16-'表６（その２－１）'!$P$16)</f>
        <v>9.1452714559542125E-2</v>
      </c>
      <c r="AG23" s="47"/>
      <c r="AI23" s="113">
        <v>20</v>
      </c>
      <c r="AJ23" s="107" t="s">
        <v>535</v>
      </c>
      <c r="AK23" s="76">
        <f>100*'表６（その２－１）'!$O$26/('表６（その２－１）'!$Q$26-'表６（その２－１）'!$P$26)</f>
        <v>0.11503697617091208</v>
      </c>
      <c r="AL23" s="47"/>
      <c r="AN23" s="113">
        <v>20</v>
      </c>
      <c r="AO23" s="107" t="s">
        <v>535</v>
      </c>
      <c r="AP23" s="76">
        <f>100*'表６（その２－１）'!$O$36/('表６（その２－１）'!$Q$36-'表６（その２－１）'!$P$36)</f>
        <v>5.2217048866454896E-2</v>
      </c>
      <c r="AQ23" s="47"/>
      <c r="AS23" s="113">
        <v>20</v>
      </c>
      <c r="AT23" s="107" t="s">
        <v>535</v>
      </c>
      <c r="AU23" s="76">
        <f>100*'表６（その２－１）'!$O$44/('表６（その２－１）'!$Q$44-'表６（その２－１）'!$P$44)</f>
        <v>5.8239233830523832E-2</v>
      </c>
      <c r="AV23" s="47"/>
      <c r="AX23" s="69"/>
      <c r="AY23" s="69"/>
      <c r="AZ23" s="38"/>
      <c r="BA23" s="38"/>
      <c r="BC23" s="69"/>
      <c r="BD23" s="69"/>
      <c r="BE23" s="38"/>
      <c r="BF23" s="38"/>
      <c r="BH23" s="69"/>
      <c r="BI23" s="69"/>
      <c r="BJ23" s="38"/>
      <c r="BK23" s="38"/>
    </row>
    <row r="24" spans="2:63" ht="15.75" customHeight="1" x14ac:dyDescent="0.2">
      <c r="B24" s="455" t="s">
        <v>805</v>
      </c>
      <c r="C24" s="456"/>
      <c r="D24" s="233">
        <f>鎌ケ谷市!C$5</f>
        <v>359</v>
      </c>
      <c r="E24" s="81">
        <f>鎌ケ谷市!D$5</f>
        <v>0</v>
      </c>
      <c r="F24" s="81">
        <f>鎌ケ谷市!E$5</f>
        <v>426</v>
      </c>
      <c r="G24" s="81">
        <f>鎌ケ谷市!F$5</f>
        <v>31</v>
      </c>
      <c r="H24" s="81">
        <f>鎌ケ谷市!G$5</f>
        <v>1566</v>
      </c>
      <c r="I24" s="81">
        <f>鎌ケ谷市!H$5</f>
        <v>856</v>
      </c>
      <c r="J24" s="81">
        <f>鎌ケ谷市!I$5</f>
        <v>927</v>
      </c>
      <c r="K24" s="81">
        <f>鎌ケ谷市!J$5</f>
        <v>583</v>
      </c>
      <c r="L24" s="81">
        <f>鎌ケ谷市!K$5</f>
        <v>1132</v>
      </c>
      <c r="M24" s="81">
        <f>鎌ケ谷市!C$12</f>
        <v>139</v>
      </c>
      <c r="N24" s="81">
        <f>鎌ケ谷市!D$12</f>
        <v>1708</v>
      </c>
      <c r="O24" s="81">
        <f>鎌ケ谷市!E$12</f>
        <v>1044</v>
      </c>
      <c r="P24" s="221">
        <f>鎌ケ谷市!F$12</f>
        <v>123</v>
      </c>
      <c r="T24" s="472" t="s">
        <v>384</v>
      </c>
      <c r="U24" s="473"/>
      <c r="V24" s="110">
        <f>SUM(V4:V23)</f>
        <v>100.00000000000001</v>
      </c>
      <c r="W24" s="38"/>
      <c r="Y24" s="472" t="s">
        <v>384</v>
      </c>
      <c r="Z24" s="473"/>
      <c r="AA24" s="110">
        <f>SUM(AA4:AA23)</f>
        <v>100.00000000000001</v>
      </c>
      <c r="AB24" s="38"/>
      <c r="AD24" s="472" t="s">
        <v>384</v>
      </c>
      <c r="AE24" s="473"/>
      <c r="AF24" s="110">
        <f>SUM(AF4:AF23)</f>
        <v>100</v>
      </c>
      <c r="AG24" s="38"/>
      <c r="AI24" s="74"/>
      <c r="AJ24" s="71" t="s">
        <v>384</v>
      </c>
      <c r="AK24" s="110">
        <f>SUM(AK4:AK23)</f>
        <v>99.999999999999986</v>
      </c>
      <c r="AL24" s="38"/>
      <c r="AN24" s="70"/>
      <c r="AO24" s="71" t="s">
        <v>384</v>
      </c>
      <c r="AP24" s="110">
        <f>SUM(AP4:AP23)</f>
        <v>99.999999999999986</v>
      </c>
      <c r="AQ24" s="38"/>
      <c r="AS24" s="70"/>
      <c r="AT24" s="71" t="s">
        <v>384</v>
      </c>
      <c r="AU24" s="110">
        <f>SUM(AU4:AU23)</f>
        <v>99.999999999999986</v>
      </c>
      <c r="AV24" s="38"/>
      <c r="AX24" s="38"/>
      <c r="AY24" s="38"/>
      <c r="AZ24" s="38"/>
      <c r="BA24" s="38"/>
      <c r="BC24" s="38"/>
      <c r="BD24" s="38"/>
      <c r="BE24" s="38"/>
      <c r="BF24" s="38"/>
      <c r="BH24" s="38"/>
      <c r="BI24" s="38"/>
      <c r="BJ24" s="38"/>
      <c r="BK24" s="38"/>
    </row>
    <row r="25" spans="2:63" ht="15.75" customHeight="1" x14ac:dyDescent="0.2">
      <c r="B25" s="464" t="s">
        <v>466</v>
      </c>
      <c r="C25" s="465"/>
      <c r="D25" s="234">
        <f>浦安市!C$5</f>
        <v>432</v>
      </c>
      <c r="E25" s="82">
        <f>浦安市!D$5</f>
        <v>1</v>
      </c>
      <c r="F25" s="82">
        <f>浦安市!E$5</f>
        <v>664</v>
      </c>
      <c r="G25" s="82">
        <f>浦安市!F$5</f>
        <v>39</v>
      </c>
      <c r="H25" s="82">
        <f>浦安市!G$5</f>
        <v>2222</v>
      </c>
      <c r="I25" s="82">
        <f>浦安市!H$5</f>
        <v>881</v>
      </c>
      <c r="J25" s="82">
        <f>浦安市!I$5</f>
        <v>1103</v>
      </c>
      <c r="K25" s="82">
        <f>浦安市!J$5</f>
        <v>767</v>
      </c>
      <c r="L25" s="82">
        <f>浦安市!K$5</f>
        <v>1437</v>
      </c>
      <c r="M25" s="82">
        <f>浦安市!C$12</f>
        <v>202</v>
      </c>
      <c r="N25" s="82">
        <f>浦安市!D$12</f>
        <v>1807</v>
      </c>
      <c r="O25" s="82">
        <f>浦安市!E$12</f>
        <v>1112</v>
      </c>
      <c r="P25" s="222">
        <f>浦安市!F$12</f>
        <v>104</v>
      </c>
      <c r="T25" s="38"/>
      <c r="U25" s="38"/>
      <c r="V25" s="38"/>
      <c r="W25" s="38"/>
      <c r="Y25" s="38"/>
      <c r="Z25" s="38"/>
      <c r="AA25" s="38"/>
      <c r="AB25" s="38"/>
      <c r="AD25" s="38"/>
      <c r="AE25" s="38"/>
      <c r="AF25" s="38"/>
      <c r="AG25" s="38"/>
      <c r="AI25" s="38"/>
      <c r="AJ25" s="38"/>
      <c r="AK25" s="38"/>
      <c r="AL25" s="38"/>
      <c r="AN25" s="38"/>
      <c r="AO25" s="38"/>
      <c r="AP25" s="38"/>
      <c r="AQ25" s="38"/>
      <c r="AS25" s="38"/>
      <c r="AT25" s="38"/>
      <c r="AU25" s="38"/>
      <c r="AV25" s="38"/>
      <c r="AX25" s="38"/>
      <c r="AY25" s="38"/>
      <c r="AZ25" s="38"/>
      <c r="BA25" s="38"/>
      <c r="BC25" s="38"/>
      <c r="BD25" s="38"/>
      <c r="BE25" s="38"/>
      <c r="BF25" s="38"/>
      <c r="BH25" s="38"/>
      <c r="BI25" s="38"/>
      <c r="BJ25" s="38"/>
      <c r="BK25" s="38"/>
    </row>
    <row r="26" spans="2:63" ht="15.75" customHeight="1" x14ac:dyDescent="0.2">
      <c r="B26" s="219"/>
      <c r="C26" s="123" t="s">
        <v>434</v>
      </c>
      <c r="D26" s="235">
        <f t="shared" ref="D26:P26" si="2">SUM(D27:D35)</f>
        <v>2239</v>
      </c>
      <c r="E26" s="124">
        <f t="shared" si="2"/>
        <v>13</v>
      </c>
      <c r="F26" s="124">
        <f t="shared" si="2"/>
        <v>3499</v>
      </c>
      <c r="G26" s="124">
        <f t="shared" si="2"/>
        <v>219</v>
      </c>
      <c r="H26" s="124">
        <f t="shared" si="2"/>
        <v>14384</v>
      </c>
      <c r="I26" s="124">
        <f t="shared" si="2"/>
        <v>7291</v>
      </c>
      <c r="J26" s="124">
        <f t="shared" si="2"/>
        <v>6083</v>
      </c>
      <c r="K26" s="124">
        <f t="shared" si="2"/>
        <v>4607</v>
      </c>
      <c r="L26" s="124">
        <f t="shared" si="2"/>
        <v>8733</v>
      </c>
      <c r="M26" s="124">
        <f t="shared" si="2"/>
        <v>1028</v>
      </c>
      <c r="N26" s="124">
        <f t="shared" si="2"/>
        <v>12648</v>
      </c>
      <c r="O26" s="124">
        <f t="shared" si="2"/>
        <v>8049</v>
      </c>
      <c r="P26" s="220">
        <f t="shared" si="2"/>
        <v>686</v>
      </c>
      <c r="T26" s="38"/>
      <c r="U26" s="54" t="s">
        <v>22</v>
      </c>
      <c r="V26" s="53" t="s">
        <v>23</v>
      </c>
      <c r="W26" s="47"/>
      <c r="Y26" s="38"/>
      <c r="Z26" s="54" t="s">
        <v>22</v>
      </c>
      <c r="AA26" s="53" t="s">
        <v>23</v>
      </c>
      <c r="AB26" s="47"/>
      <c r="AD26" s="38"/>
      <c r="AE26" s="54" t="s">
        <v>22</v>
      </c>
      <c r="AF26" s="53" t="s">
        <v>23</v>
      </c>
      <c r="AG26" s="47"/>
      <c r="AI26" s="38"/>
      <c r="AJ26" s="54" t="s">
        <v>22</v>
      </c>
      <c r="AK26" s="53" t="s">
        <v>23</v>
      </c>
      <c r="AL26" s="47"/>
      <c r="AN26" s="38"/>
      <c r="AO26" s="54" t="s">
        <v>22</v>
      </c>
      <c r="AP26" s="53" t="s">
        <v>23</v>
      </c>
      <c r="AQ26" s="47"/>
      <c r="AS26" s="38"/>
      <c r="AT26" s="54" t="s">
        <v>22</v>
      </c>
      <c r="AU26" s="53" t="s">
        <v>23</v>
      </c>
      <c r="AV26" s="47"/>
      <c r="AX26" s="38"/>
      <c r="AY26" s="38"/>
      <c r="AZ26" s="38"/>
      <c r="BA26" s="38"/>
      <c r="BC26" s="38"/>
      <c r="BD26" s="38"/>
      <c r="BE26" s="38"/>
      <c r="BF26" s="38"/>
      <c r="BH26" s="38"/>
      <c r="BI26" s="38"/>
      <c r="BJ26" s="38"/>
      <c r="BK26" s="38"/>
    </row>
    <row r="27" spans="2:63" ht="15.75" customHeight="1" x14ac:dyDescent="0.2">
      <c r="B27" s="455" t="s">
        <v>469</v>
      </c>
      <c r="C27" s="456"/>
      <c r="D27" s="233">
        <f>成田市!C$5</f>
        <v>364</v>
      </c>
      <c r="E27" s="81">
        <f>成田市!D$5</f>
        <v>3</v>
      </c>
      <c r="F27" s="81">
        <f>成田市!E$5</f>
        <v>573</v>
      </c>
      <c r="G27" s="81">
        <f>成田市!F$5</f>
        <v>45</v>
      </c>
      <c r="H27" s="81">
        <f>成田市!G$5</f>
        <v>2528</v>
      </c>
      <c r="I27" s="81">
        <f>成田市!H$5</f>
        <v>1283</v>
      </c>
      <c r="J27" s="81">
        <f>成田市!I$5</f>
        <v>988</v>
      </c>
      <c r="K27" s="81">
        <f>成田市!J$5</f>
        <v>736</v>
      </c>
      <c r="L27" s="81">
        <f>成田市!K$5</f>
        <v>1375</v>
      </c>
      <c r="M27" s="81">
        <f>成田市!C$12</f>
        <v>155</v>
      </c>
      <c r="N27" s="81">
        <f>成田市!D$12</f>
        <v>2064</v>
      </c>
      <c r="O27" s="81">
        <f>成田市!E$12</f>
        <v>1299</v>
      </c>
      <c r="P27" s="221">
        <f>成田市!F$12</f>
        <v>119</v>
      </c>
      <c r="T27" s="38"/>
      <c r="U27" s="65" t="str">
        <f>INDEX(U$3:V$22,MATCH(V27,V$3:V$22,),MATCH("大分類病類",U$3:V$3,))</f>
        <v>内分泌、栄養及び代謝疾患</v>
      </c>
      <c r="V27" s="46">
        <f>LARGE(V$4:V$23,1)</f>
        <v>15.031127813580731</v>
      </c>
      <c r="W27" s="47"/>
      <c r="Y27" s="38"/>
      <c r="Z27" s="65" t="str">
        <f>INDEX(Z$3:AA$22,MATCH(AA27,AA$3:AA$22,),MATCH("大分類病類",Z$3:AA$3,))</f>
        <v>内分泌、栄養及び代謝疾患</v>
      </c>
      <c r="AA27" s="46">
        <f>LARGE(AA$4:AA$23,1)</f>
        <v>14.629820182943815</v>
      </c>
      <c r="AB27" s="47"/>
      <c r="AD27" s="38"/>
      <c r="AE27" s="65" t="str">
        <f>INDEX(AE$3:AF$22,MATCH(AF27,AF$3:AF$22,),MATCH("大分類病類",AE$3:AF$3,))</f>
        <v>内分泌、栄養及び代謝疾患</v>
      </c>
      <c r="AF27" s="46">
        <f>LARGE(AF$4:AF$22,1)</f>
        <v>13.953456980103129</v>
      </c>
      <c r="AG27" s="47"/>
      <c r="AI27" s="38"/>
      <c r="AJ27" s="65" t="str">
        <f>INDEX(AJ$3:AK$22,MATCH(AK27,AK$3:AK$22,),MATCH("大分類病類",AJ$3:AK$3,))</f>
        <v>内分泌、栄養及び代謝疾患</v>
      </c>
      <c r="AK27" s="46">
        <f>LARGE(AK$4:AK$23,1)</f>
        <v>15.758970145165708</v>
      </c>
      <c r="AL27" s="47"/>
      <c r="AN27" s="38"/>
      <c r="AO27" s="65" t="str">
        <f>INDEX(AO$3:AP$22,MATCH(AP27,AP$3:AP$22,),MATCH("大分類病類",AO$3:AP$3,))</f>
        <v>内分泌、栄養及び代謝疾患</v>
      </c>
      <c r="AP27" s="46">
        <f>LARGE(AP$4:AP$23,1)</f>
        <v>18.402158304686481</v>
      </c>
      <c r="AQ27" s="47"/>
      <c r="AS27" s="38"/>
      <c r="AT27" s="65" t="str">
        <f>INDEX(AT$3:AU$22,MATCH(AU27,AU$3:AU$22,),MATCH("大分類病類",AT$3:AU$3,))</f>
        <v>内分泌、栄養及び代謝疾患</v>
      </c>
      <c r="AU27" s="46">
        <f>LARGE(AU$4:AU$23,1)</f>
        <v>17.368233733458439</v>
      </c>
      <c r="AV27" s="47"/>
      <c r="AX27" s="38"/>
      <c r="AY27" s="38"/>
      <c r="AZ27" s="38"/>
      <c r="BA27" s="38"/>
      <c r="BC27" s="38"/>
      <c r="BD27" s="38"/>
      <c r="BE27" s="38"/>
      <c r="BF27" s="38"/>
      <c r="BH27" s="38"/>
      <c r="BI27" s="38"/>
      <c r="BJ27" s="38"/>
      <c r="BK27" s="38"/>
    </row>
    <row r="28" spans="2:63" ht="15.75" customHeight="1" x14ac:dyDescent="0.2">
      <c r="B28" s="455" t="s">
        <v>470</v>
      </c>
      <c r="C28" s="456"/>
      <c r="D28" s="233">
        <f>佐倉市!C$5</f>
        <v>566</v>
      </c>
      <c r="E28" s="81">
        <f>佐倉市!D$5</f>
        <v>1</v>
      </c>
      <c r="F28" s="81">
        <f>佐倉市!E$5</f>
        <v>929</v>
      </c>
      <c r="G28" s="81">
        <f>佐倉市!F$5</f>
        <v>35</v>
      </c>
      <c r="H28" s="81">
        <f>佐倉市!G$5</f>
        <v>3615</v>
      </c>
      <c r="I28" s="81">
        <f>佐倉市!H$5</f>
        <v>1757</v>
      </c>
      <c r="J28" s="81">
        <f>佐倉市!I$5</f>
        <v>1639</v>
      </c>
      <c r="K28" s="81">
        <f>佐倉市!J$5</f>
        <v>1114</v>
      </c>
      <c r="L28" s="81">
        <f>佐倉市!K$5</f>
        <v>2278</v>
      </c>
      <c r="M28" s="81">
        <f>佐倉市!C$12</f>
        <v>260</v>
      </c>
      <c r="N28" s="81">
        <f>佐倉市!D$12</f>
        <v>3093</v>
      </c>
      <c r="O28" s="81">
        <f>佐倉市!E$12</f>
        <v>1963</v>
      </c>
      <c r="P28" s="221">
        <f>佐倉市!F$12</f>
        <v>172</v>
      </c>
      <c r="T28" s="38"/>
      <c r="U28" s="51" t="str">
        <f>INDEX(U$3:V$22,MATCH(V28,V$3:V$22,),MATCH("大分類病類",U$3:V$3,))</f>
        <v>循環器系の疾患</v>
      </c>
      <c r="V28" s="47">
        <f>LARGE(V$4:V$23,2)</f>
        <v>13.882498491166654</v>
      </c>
      <c r="W28" s="47"/>
      <c r="Y28" s="38"/>
      <c r="Z28" s="51" t="str">
        <f>INDEX(Z$3:AA$22,MATCH(AA28,AA$3:AA$22,),MATCH("大分類病類",Z$3:AA$3,))</f>
        <v>循環器系の疾患</v>
      </c>
      <c r="AA28" s="47">
        <f>LARGE(AA$4:AA$23,2)</f>
        <v>13.362630115803777</v>
      </c>
      <c r="AB28" s="47"/>
      <c r="AD28" s="38"/>
      <c r="AE28" s="51" t="str">
        <f>INDEX(AE$3:AF$22,MATCH(AF28,AF$3:AF$22,),MATCH("大分類病類",AE$3:AF$3,))</f>
        <v>循環器系の疾患</v>
      </c>
      <c r="AF28" s="47">
        <f>LARGE(AF$4:AF$22,2)</f>
        <v>12.971774520126347</v>
      </c>
      <c r="AG28" s="47"/>
      <c r="AI28" s="38"/>
      <c r="AJ28" s="51" t="str">
        <f>INDEX(AJ$3:AK$22,MATCH(AK28,AK$3:AK$22,),MATCH("大分類病類",AJ$3:AK$3,))</f>
        <v>循環器系の疾患</v>
      </c>
      <c r="AK28" s="47">
        <f>LARGE(AK$4:AK$23,2)</f>
        <v>13.857025472473294</v>
      </c>
      <c r="AL28" s="47"/>
      <c r="AN28" s="38"/>
      <c r="AO28" s="51" t="str">
        <f>INDEX(AO$3:AP$22,MATCH(AP28,AP$3:AP$22,),MATCH("大分類病類",AO$3:AP$3,))</f>
        <v>循環器系の疾患</v>
      </c>
      <c r="AP28" s="47">
        <f>LARGE(AP$4:AP$23,2)</f>
        <v>16.261259301161829</v>
      </c>
      <c r="AQ28" s="47"/>
      <c r="AS28" s="38"/>
      <c r="AT28" s="51" t="str">
        <f>INDEX(AT$3:AU$22,MATCH(AU28,AU$3:AU$22,),MATCH("大分類病類",AT$3:AU$3,))</f>
        <v>循環器系の疾患</v>
      </c>
      <c r="AU28" s="47">
        <f>LARGE(AU$4:AU$23,2)</f>
        <v>16.429934966188888</v>
      </c>
      <c r="AV28" s="47"/>
      <c r="AX28" s="38"/>
      <c r="AY28" s="38"/>
      <c r="AZ28" s="38"/>
      <c r="BA28" s="38"/>
      <c r="BC28" s="38"/>
      <c r="BD28" s="38"/>
      <c r="BE28" s="38"/>
      <c r="BF28" s="38"/>
      <c r="BH28" s="38"/>
      <c r="BI28" s="38"/>
      <c r="BJ28" s="38"/>
      <c r="BK28" s="38"/>
    </row>
    <row r="29" spans="2:63" ht="15.75" customHeight="1" x14ac:dyDescent="0.2">
      <c r="B29" s="455" t="s">
        <v>471</v>
      </c>
      <c r="C29" s="456"/>
      <c r="D29" s="233">
        <f>四街道市!C$5</f>
        <v>219</v>
      </c>
      <c r="E29" s="81">
        <f>四街道市!D$5</f>
        <v>3</v>
      </c>
      <c r="F29" s="81">
        <f>四街道市!E$5</f>
        <v>414</v>
      </c>
      <c r="G29" s="81">
        <f>四街道市!F$5</f>
        <v>34</v>
      </c>
      <c r="H29" s="81">
        <f>四街道市!G$5</f>
        <v>1520</v>
      </c>
      <c r="I29" s="81">
        <f>四街道市!H$5</f>
        <v>750</v>
      </c>
      <c r="J29" s="81">
        <f>四街道市!I$5</f>
        <v>774</v>
      </c>
      <c r="K29" s="81">
        <f>四街道市!J$5</f>
        <v>532</v>
      </c>
      <c r="L29" s="81">
        <f>四街道市!K$5</f>
        <v>990</v>
      </c>
      <c r="M29" s="81">
        <f>四街道市!C$12</f>
        <v>120</v>
      </c>
      <c r="N29" s="81">
        <f>四街道市!D$12</f>
        <v>1441</v>
      </c>
      <c r="O29" s="81">
        <f>四街道市!E$12</f>
        <v>874</v>
      </c>
      <c r="P29" s="221">
        <f>四街道市!F$12</f>
        <v>86</v>
      </c>
      <c r="T29" s="38"/>
      <c r="U29" s="51" t="str">
        <f>INDEX(U$3:V$22,MATCH(V29,V$3:V$22,),MATCH("大分類病類",U$3:V$3,))</f>
        <v>筋骨格系及び結合組織の疾患</v>
      </c>
      <c r="V29" s="47">
        <f>LARGE(V$4:V$23,3)</f>
        <v>11.415812573474367</v>
      </c>
      <c r="W29" s="47"/>
      <c r="Y29" s="38"/>
      <c r="Z29" s="51" t="str">
        <f>INDEX(Z$3:AA$22,MATCH(AA29,AA$3:AA$22,),MATCH("大分類病類",Z$3:AA$3,))</f>
        <v>筋骨格系及び結合組織の疾患</v>
      </c>
      <c r="AA29" s="47">
        <f>LARGE(AA$4:AA$23,3)</f>
        <v>11.968095690189369</v>
      </c>
      <c r="AB29" s="47"/>
      <c r="AD29" s="38"/>
      <c r="AE29" s="51" t="str">
        <f>INDEX(AE$3:AF$22,MATCH(AF29,AF$3:AF$22,),MATCH("大分類病類",AE$3:AF$3,))</f>
        <v>筋骨格系及び結合組織の疾患</v>
      </c>
      <c r="AF29" s="47">
        <f>LARGE(AF$4:AF$22,3)</f>
        <v>11.002335250128237</v>
      </c>
      <c r="AG29" s="47"/>
      <c r="AI29" s="38"/>
      <c r="AJ29" s="51" t="str">
        <f>INDEX(AJ$3:AK$22,MATCH(AK29,AK$3:AK$22,),MATCH("大分類病類",AJ$3:AK$3,))</f>
        <v>筋骨格系及び結合組織の疾患</v>
      </c>
      <c r="AK29" s="47">
        <f>LARGE(AK$4:AK$23,3)</f>
        <v>11.749109832922487</v>
      </c>
      <c r="AL29" s="47"/>
      <c r="AN29" s="38"/>
      <c r="AO29" s="51" t="str">
        <f>INDEX(AO$3:AP$22,MATCH(AP29,AP$3:AP$22,),MATCH("大分類病類",AO$3:AP$3,))</f>
        <v>筋骨格系及び結合組織の疾患</v>
      </c>
      <c r="AP29" s="47">
        <f>LARGE(AP$4:AP$23,3)</f>
        <v>11.061311518210696</v>
      </c>
      <c r="AQ29" s="47"/>
      <c r="AS29" s="38"/>
      <c r="AT29" s="51" t="str">
        <f>INDEX(AT$3:AU$22,MATCH(AU29,AU$3:AU$22,),MATCH("大分類病類",AT$3:AU$3,))</f>
        <v>筋骨格系及び結合組織の疾患</v>
      </c>
      <c r="AU29" s="47">
        <f>LARGE(AU$4:AU$23,3)</f>
        <v>10.716019024816385</v>
      </c>
      <c r="AV29" s="47"/>
      <c r="AX29" s="38"/>
      <c r="AY29" s="38"/>
      <c r="AZ29" s="38"/>
      <c r="BA29" s="38"/>
      <c r="BC29" s="38"/>
      <c r="BD29" s="38"/>
      <c r="BE29" s="38"/>
      <c r="BF29" s="38"/>
      <c r="BH29" s="38"/>
      <c r="BI29" s="38"/>
      <c r="BJ29" s="38"/>
      <c r="BK29" s="38"/>
    </row>
    <row r="30" spans="2:63" ht="15.75" customHeight="1" x14ac:dyDescent="0.2">
      <c r="B30" s="455" t="s">
        <v>472</v>
      </c>
      <c r="C30" s="456"/>
      <c r="D30" s="233">
        <f>八街市!C$5</f>
        <v>246</v>
      </c>
      <c r="E30" s="81">
        <f>八街市!D$5</f>
        <v>0</v>
      </c>
      <c r="F30" s="81">
        <f>八街市!E$5</f>
        <v>369</v>
      </c>
      <c r="G30" s="81">
        <f>八街市!F$5</f>
        <v>21</v>
      </c>
      <c r="H30" s="81">
        <f>八街市!G$5</f>
        <v>1667</v>
      </c>
      <c r="I30" s="81">
        <f>八街市!H$5</f>
        <v>964</v>
      </c>
      <c r="J30" s="81">
        <f>八街市!I$5</f>
        <v>671</v>
      </c>
      <c r="K30" s="81">
        <f>八街市!J$5</f>
        <v>514</v>
      </c>
      <c r="L30" s="81">
        <f>八街市!K$5</f>
        <v>827</v>
      </c>
      <c r="M30" s="81">
        <f>八街市!C$12</f>
        <v>126</v>
      </c>
      <c r="N30" s="81">
        <f>八街市!D$12</f>
        <v>1405</v>
      </c>
      <c r="O30" s="81">
        <f>八街市!E$12</f>
        <v>873</v>
      </c>
      <c r="P30" s="221">
        <f>八街市!F$12</f>
        <v>63</v>
      </c>
      <c r="T30" s="38"/>
      <c r="U30" s="51" t="str">
        <f>INDEX(U$3:V$22,MATCH(V30,V$3:V$22,),MATCH("大分類病類",U$3:V$3,))</f>
        <v>呼吸器系の疾患</v>
      </c>
      <c r="V30" s="51">
        <f>LARGE(V$4:V$23,4)</f>
        <v>9.2251644662561905</v>
      </c>
      <c r="W30" s="38"/>
      <c r="Y30" s="38"/>
      <c r="Z30" s="51" t="str">
        <f>INDEX(Z$3:AA$22,MATCH(AA30,AA$3:AA$22,),MATCH("大分類病類",Z$3:AA$3,))</f>
        <v>眼及び付属器の疾患</v>
      </c>
      <c r="AA30" s="51">
        <f>LARGE(AA$4:AA$23,4)</f>
        <v>9.1773213341595561</v>
      </c>
      <c r="AB30" s="38"/>
      <c r="AD30" s="38"/>
      <c r="AE30" s="51" t="str">
        <f>INDEX(AE$3:AF$22,MATCH(AF30,AF$3:AF$22,),MATCH("大分類病類",AE$3:AF$3,))</f>
        <v>呼吸器系の疾患</v>
      </c>
      <c r="AF30" s="51">
        <f>LARGE(AF$4:AF$22,4)</f>
        <v>10.105693690775087</v>
      </c>
      <c r="AG30" s="38"/>
      <c r="AI30" s="38"/>
      <c r="AJ30" s="51" t="str">
        <f>INDEX(AJ$3:AK$22,MATCH(AK30,AK$3:AK$22,),MATCH("大分類病類",AJ$3:AK$3,))</f>
        <v>眼及び付属器の疾患</v>
      </c>
      <c r="AK30" s="51">
        <f>LARGE(AK$4:AK$23,4)</f>
        <v>9.5677896466721446</v>
      </c>
      <c r="AL30" s="38"/>
      <c r="AN30" s="38"/>
      <c r="AO30" s="51" t="str">
        <f>INDEX(AO$3:AP$22,MATCH(AP30,AP$3:AP$22,),MATCH("大分類病類",AO$3:AP$3,))</f>
        <v>眼及び付属器の疾患</v>
      </c>
      <c r="AP30" s="51">
        <f>LARGE(AP$4:AP$23,4)</f>
        <v>8.5505417518819886</v>
      </c>
      <c r="AQ30" s="38"/>
      <c r="AS30" s="38"/>
      <c r="AT30" s="51" t="str">
        <f>INDEX(AT$3:AU$22,MATCH(AU30,AU$3:AU$22,),MATCH("大分類病類",AT$3:AU$3,))</f>
        <v>呼吸器系の疾患</v>
      </c>
      <c r="AU30" s="51">
        <f>LARGE(AU$4:AU$23,4)</f>
        <v>8.5029281392564791</v>
      </c>
      <c r="AV30" s="38"/>
      <c r="AX30" s="38"/>
      <c r="AY30" s="38"/>
      <c r="AZ30" s="38"/>
      <c r="BA30" s="38"/>
      <c r="BC30" s="38"/>
      <c r="BD30" s="38"/>
      <c r="BE30" s="38"/>
      <c r="BF30" s="38"/>
      <c r="BH30" s="38"/>
      <c r="BI30" s="38"/>
      <c r="BJ30" s="38"/>
      <c r="BK30" s="38"/>
    </row>
    <row r="31" spans="2:63" ht="15.75" customHeight="1" x14ac:dyDescent="0.2">
      <c r="B31" s="455" t="s">
        <v>473</v>
      </c>
      <c r="C31" s="456"/>
      <c r="D31" s="233">
        <f>酒々井町!C$5</f>
        <v>57</v>
      </c>
      <c r="E31" s="81">
        <f>酒々井町!D$5</f>
        <v>1</v>
      </c>
      <c r="F31" s="81">
        <f>酒々井町!E$5</f>
        <v>103</v>
      </c>
      <c r="G31" s="81">
        <f>酒々井町!F$5</f>
        <v>5</v>
      </c>
      <c r="H31" s="81">
        <f>酒々井町!G$5</f>
        <v>353</v>
      </c>
      <c r="I31" s="81">
        <f>酒々井町!H$5</f>
        <v>189</v>
      </c>
      <c r="J31" s="81">
        <f>酒々井町!I$5</f>
        <v>186</v>
      </c>
      <c r="K31" s="81">
        <f>酒々井町!J$5</f>
        <v>147</v>
      </c>
      <c r="L31" s="81">
        <f>酒々井町!K$5</f>
        <v>258</v>
      </c>
      <c r="M31" s="81">
        <f>酒々井町!C$12</f>
        <v>29</v>
      </c>
      <c r="N31" s="81">
        <f>酒々井町!D$12</f>
        <v>294</v>
      </c>
      <c r="O31" s="81">
        <f>酒々井町!E$12</f>
        <v>200</v>
      </c>
      <c r="P31" s="221">
        <f>酒々井町!F$12</f>
        <v>16</v>
      </c>
      <c r="T31" s="38"/>
      <c r="U31" s="73" t="str">
        <f>INDEX(U$3:V$22,MATCH(V31,V$3:V$22,),MATCH("大分類病類",U$3:V$3,))</f>
        <v>眼及び付属器の疾患</v>
      </c>
      <c r="V31" s="73">
        <f>LARGE(V$4:V$23,5)</f>
        <v>9.0832451754968204</v>
      </c>
      <c r="W31" s="38"/>
      <c r="Y31" s="38"/>
      <c r="Z31" s="73" t="str">
        <f>INDEX(Z$3:AA$22,MATCH(AA31,AA$3:AA$22,),MATCH("大分類病類",Z$3:AA$3,))</f>
        <v>呼吸器系の疾患</v>
      </c>
      <c r="AA31" s="73">
        <f>LARGE(AA$4:AA$23,5)</f>
        <v>9.1420742349389705</v>
      </c>
      <c r="AB31" s="38"/>
      <c r="AD31" s="38"/>
      <c r="AE31" s="73" t="str">
        <f>INDEX(AE$3:AF$22,MATCH(AF31,AF$3:AF$22,),MATCH("大分類病類",AE$3:AF$3,))</f>
        <v>眼及び付属器の疾患</v>
      </c>
      <c r="AF31" s="73">
        <f>LARGE(AF$4:AF$22,5)</f>
        <v>9.0325585162387618</v>
      </c>
      <c r="AG31" s="38"/>
      <c r="AI31" s="38"/>
      <c r="AJ31" s="73" t="str">
        <f>INDEX(AJ$3:AK$22,MATCH(AK31,AK$3:AK$22,),MATCH("大分類病類",AJ$3:AK$3,))</f>
        <v>呼吸器系の疾患</v>
      </c>
      <c r="AK31" s="73">
        <f>LARGE(AK$4:AK$23,5)</f>
        <v>8.804163242947137</v>
      </c>
      <c r="AL31" s="38"/>
      <c r="AN31" s="38"/>
      <c r="AO31" s="73" t="str">
        <f>INDEX(AO$3:AP$22,MATCH(AP31,AP$3:AP$22,),MATCH("大分類病類",AO$3:AP$3,))</f>
        <v>呼吸器系の疾患</v>
      </c>
      <c r="AP31" s="73">
        <f>LARGE(AP$4:AP$23,5)</f>
        <v>7.9979113180453414</v>
      </c>
      <c r="AQ31" s="38"/>
      <c r="AS31" s="38"/>
      <c r="AT31" s="73" t="str">
        <f>INDEX(AT$3:AU$22,MATCH(AU31,AU$3:AU$22,),MATCH("大分類病類",AT$3:AU$3,))</f>
        <v>眼及び付属器の疾患</v>
      </c>
      <c r="AU31" s="73">
        <f>LARGE(AU$4:AU$23,5)</f>
        <v>7.9334778529135797</v>
      </c>
      <c r="AV31" s="38"/>
      <c r="AX31" s="38"/>
      <c r="AY31" s="38"/>
      <c r="AZ31" s="38"/>
      <c r="BA31" s="38"/>
      <c r="BC31" s="38"/>
      <c r="BD31" s="38"/>
      <c r="BE31" s="38"/>
      <c r="BF31" s="38"/>
      <c r="BH31" s="38"/>
      <c r="BI31" s="38"/>
      <c r="BJ31" s="38"/>
      <c r="BK31" s="38"/>
    </row>
    <row r="32" spans="2:63" ht="15.75" customHeight="1" x14ac:dyDescent="0.2">
      <c r="B32" s="455" t="s">
        <v>755</v>
      </c>
      <c r="C32" s="456"/>
      <c r="D32" s="233">
        <f>富里市!C$5</f>
        <v>178</v>
      </c>
      <c r="E32" s="81">
        <f>富里市!D$5</f>
        <v>1</v>
      </c>
      <c r="F32" s="81">
        <f>富里市!E$5</f>
        <v>231</v>
      </c>
      <c r="G32" s="81">
        <f>富里市!F$5</f>
        <v>21</v>
      </c>
      <c r="H32" s="81">
        <f>富里市!G$5</f>
        <v>1127</v>
      </c>
      <c r="I32" s="81">
        <f>富里市!H$5</f>
        <v>622</v>
      </c>
      <c r="J32" s="81">
        <f>富里市!I$5</f>
        <v>380</v>
      </c>
      <c r="K32" s="81">
        <f>富里市!J$5</f>
        <v>360</v>
      </c>
      <c r="L32" s="81">
        <f>富里市!K$5</f>
        <v>479</v>
      </c>
      <c r="M32" s="81">
        <f>富里市!C$12</f>
        <v>76</v>
      </c>
      <c r="N32" s="81">
        <f>富里市!D$12</f>
        <v>1092</v>
      </c>
      <c r="O32" s="81">
        <f>富里市!E$12</f>
        <v>747</v>
      </c>
      <c r="P32" s="221">
        <f>富里市!F$12</f>
        <v>48</v>
      </c>
      <c r="T32" s="38"/>
      <c r="U32" s="38"/>
      <c r="V32" s="38"/>
      <c r="W32" s="38"/>
      <c r="Y32" s="38"/>
      <c r="Z32" s="38"/>
      <c r="AA32" s="38"/>
      <c r="AB32" s="38"/>
      <c r="AD32" s="38"/>
      <c r="AE32" s="38"/>
      <c r="AF32" s="38"/>
      <c r="AG32" s="38"/>
      <c r="AI32" s="38"/>
      <c r="AJ32" s="38"/>
      <c r="AK32" s="38"/>
      <c r="AL32" s="38"/>
      <c r="AN32" s="38"/>
      <c r="AO32" s="38"/>
      <c r="AP32" s="38"/>
      <c r="AQ32" s="38"/>
      <c r="AS32" s="38"/>
      <c r="AT32" s="38"/>
      <c r="AU32" s="38"/>
      <c r="AV32" s="38"/>
      <c r="AX32" s="38"/>
      <c r="AY32" s="38"/>
      <c r="AZ32" s="38"/>
      <c r="BA32" s="38"/>
      <c r="BC32" s="38"/>
      <c r="BD32" s="38"/>
      <c r="BE32" s="38"/>
      <c r="BF32" s="38"/>
      <c r="BH32" s="38"/>
      <c r="BI32" s="38"/>
      <c r="BJ32" s="38"/>
      <c r="BK32" s="38"/>
    </row>
    <row r="33" spans="2:63" ht="15.75" customHeight="1" x14ac:dyDescent="0.2">
      <c r="B33" s="455" t="s">
        <v>145</v>
      </c>
      <c r="C33" s="456"/>
      <c r="D33" s="233">
        <f>白井市!C$5</f>
        <v>198</v>
      </c>
      <c r="E33" s="81">
        <f>白井市!D$5</f>
        <v>0</v>
      </c>
      <c r="F33" s="81">
        <f>白井市!E$5</f>
        <v>250</v>
      </c>
      <c r="G33" s="81">
        <f>白井市!F$5</f>
        <v>20</v>
      </c>
      <c r="H33" s="81">
        <f>白井市!G$5</f>
        <v>1047</v>
      </c>
      <c r="I33" s="81">
        <f>白井市!H$5</f>
        <v>486</v>
      </c>
      <c r="J33" s="81">
        <f>白井市!I$5</f>
        <v>492</v>
      </c>
      <c r="K33" s="81">
        <f>白井市!J$5</f>
        <v>361</v>
      </c>
      <c r="L33" s="81">
        <f>白井市!K$5</f>
        <v>783</v>
      </c>
      <c r="M33" s="81">
        <f>白井市!C$12</f>
        <v>72</v>
      </c>
      <c r="N33" s="81">
        <f>白井市!D$12</f>
        <v>869</v>
      </c>
      <c r="O33" s="81">
        <f>白井市!E$12</f>
        <v>548</v>
      </c>
      <c r="P33" s="221">
        <f>白井市!F$12</f>
        <v>50</v>
      </c>
      <c r="T33" s="38"/>
      <c r="U33" s="38"/>
      <c r="V33" s="38"/>
      <c r="W33" s="38"/>
      <c r="Y33" s="38"/>
      <c r="Z33" s="38"/>
      <c r="AA33" s="38"/>
      <c r="AB33" s="38"/>
      <c r="AD33" s="38"/>
      <c r="AE33" s="38"/>
      <c r="AF33" s="38"/>
      <c r="AG33" s="38"/>
      <c r="AI33" s="38"/>
      <c r="AJ33" s="38"/>
      <c r="AK33" s="38"/>
      <c r="AL33" s="38"/>
      <c r="AN33" s="38"/>
      <c r="AO33" s="38"/>
      <c r="AP33" s="38"/>
      <c r="AQ33" s="38"/>
      <c r="AS33" s="38"/>
      <c r="AT33" s="38"/>
      <c r="AU33" s="38"/>
      <c r="AV33" s="38"/>
      <c r="AX33" s="38"/>
      <c r="AY33" s="38"/>
      <c r="AZ33" s="38"/>
      <c r="BA33" s="38"/>
      <c r="BC33" s="38"/>
      <c r="BD33" s="38"/>
      <c r="BE33" s="38"/>
      <c r="BF33" s="38"/>
      <c r="BH33" s="38"/>
      <c r="BI33" s="38"/>
      <c r="BJ33" s="38"/>
      <c r="BK33" s="38"/>
    </row>
    <row r="34" spans="2:63" ht="15.75" customHeight="1" x14ac:dyDescent="0.2">
      <c r="B34" s="455" t="s">
        <v>475</v>
      </c>
      <c r="C34" s="456"/>
      <c r="D34" s="233">
        <f>印西市!C$5</f>
        <v>348</v>
      </c>
      <c r="E34" s="81">
        <f>印西市!D$5</f>
        <v>4</v>
      </c>
      <c r="F34" s="81">
        <f>印西市!E$5</f>
        <v>489</v>
      </c>
      <c r="G34" s="81">
        <f>印西市!F$5</f>
        <v>30</v>
      </c>
      <c r="H34" s="81">
        <f>印西市!G$5</f>
        <v>1990</v>
      </c>
      <c r="I34" s="81">
        <f>印西市!H$5</f>
        <v>961</v>
      </c>
      <c r="J34" s="81">
        <f>印西市!I$5</f>
        <v>756</v>
      </c>
      <c r="K34" s="81">
        <f>印西市!J$5</f>
        <v>666</v>
      </c>
      <c r="L34" s="81">
        <f>印西市!K$5</f>
        <v>1434</v>
      </c>
      <c r="M34" s="81">
        <f>印西市!C$12</f>
        <v>149</v>
      </c>
      <c r="N34" s="81">
        <f>印西市!D$12</f>
        <v>1809</v>
      </c>
      <c r="O34" s="81">
        <f>印西市!E$12</f>
        <v>1162</v>
      </c>
      <c r="P34" s="221">
        <f>印西市!F$12</f>
        <v>102</v>
      </c>
      <c r="T34" s="38"/>
      <c r="U34" s="38"/>
      <c r="V34" s="38"/>
      <c r="W34" s="38"/>
      <c r="Y34" s="38"/>
      <c r="Z34" s="38"/>
      <c r="AA34" s="38"/>
      <c r="AB34" s="38"/>
      <c r="AD34" s="38"/>
      <c r="AE34" s="38"/>
      <c r="AF34" s="38"/>
      <c r="AG34" s="38"/>
      <c r="AI34" s="38"/>
      <c r="AJ34" s="38"/>
      <c r="AK34" s="38"/>
      <c r="AL34" s="38"/>
      <c r="AN34" s="38"/>
      <c r="AO34" s="38"/>
      <c r="AP34" s="38"/>
      <c r="AQ34" s="38"/>
      <c r="AS34" s="38"/>
      <c r="AT34" s="38"/>
      <c r="AU34" s="38"/>
      <c r="AV34" s="38"/>
      <c r="AX34" s="38"/>
      <c r="AY34" s="38"/>
      <c r="AZ34" s="38"/>
      <c r="BA34" s="38"/>
      <c r="BC34" s="38"/>
      <c r="BD34" s="38"/>
      <c r="BE34" s="38"/>
      <c r="BF34" s="38"/>
      <c r="BH34" s="38"/>
      <c r="BI34" s="38"/>
      <c r="BJ34" s="38"/>
      <c r="BK34" s="38"/>
    </row>
    <row r="35" spans="2:63" ht="15.75" customHeight="1" x14ac:dyDescent="0.2">
      <c r="B35" s="464" t="s">
        <v>477</v>
      </c>
      <c r="C35" s="465"/>
      <c r="D35" s="234">
        <f>栄町!C$5</f>
        <v>63</v>
      </c>
      <c r="E35" s="82">
        <f>栄町!D$5</f>
        <v>0</v>
      </c>
      <c r="F35" s="82">
        <f>栄町!E$5</f>
        <v>141</v>
      </c>
      <c r="G35" s="82">
        <f>栄町!F$5</f>
        <v>8</v>
      </c>
      <c r="H35" s="82">
        <f>栄町!G$5</f>
        <v>537</v>
      </c>
      <c r="I35" s="82">
        <f>栄町!H$5</f>
        <v>279</v>
      </c>
      <c r="J35" s="82">
        <f>栄町!I$5</f>
        <v>197</v>
      </c>
      <c r="K35" s="82">
        <f>栄町!J$5</f>
        <v>177</v>
      </c>
      <c r="L35" s="82">
        <f>栄町!K$5</f>
        <v>309</v>
      </c>
      <c r="M35" s="82">
        <f>栄町!C$12</f>
        <v>41</v>
      </c>
      <c r="N35" s="82">
        <f>栄町!D$12</f>
        <v>581</v>
      </c>
      <c r="O35" s="82">
        <f>栄町!E$12</f>
        <v>383</v>
      </c>
      <c r="P35" s="222">
        <f>栄町!F$12</f>
        <v>30</v>
      </c>
      <c r="T35" s="38"/>
      <c r="U35" s="38"/>
      <c r="V35" s="38"/>
      <c r="W35" s="38"/>
      <c r="Y35" s="38"/>
      <c r="Z35" s="38"/>
      <c r="AA35" s="38"/>
      <c r="AB35" s="38"/>
      <c r="AD35" s="38"/>
      <c r="AE35" s="38"/>
      <c r="AF35" s="38"/>
      <c r="AG35" s="38"/>
      <c r="AI35" s="38"/>
      <c r="AJ35" s="38"/>
      <c r="AK35" s="38"/>
      <c r="AL35" s="38"/>
      <c r="AN35" s="38"/>
      <c r="AO35" s="38"/>
      <c r="AP35" s="38"/>
      <c r="AQ35" s="38"/>
      <c r="AS35" s="38"/>
      <c r="AT35" s="38"/>
      <c r="AU35" s="38"/>
      <c r="AV35" s="38"/>
      <c r="AX35" s="38"/>
      <c r="AY35" s="38"/>
      <c r="AZ35" s="38"/>
      <c r="BA35" s="38"/>
      <c r="BC35" s="38"/>
      <c r="BD35" s="38"/>
      <c r="BE35" s="38"/>
      <c r="BF35" s="38"/>
      <c r="BH35" s="38"/>
      <c r="BI35" s="38"/>
      <c r="BJ35" s="38"/>
      <c r="BK35" s="38"/>
    </row>
    <row r="36" spans="2:63" ht="15.75" customHeight="1" x14ac:dyDescent="0.2">
      <c r="B36" s="219"/>
      <c r="C36" s="123" t="s">
        <v>435</v>
      </c>
      <c r="D36" s="235">
        <f>SUM(D37:D43)</f>
        <v>481</v>
      </c>
      <c r="E36" s="124">
        <f t="shared" ref="E36:P36" si="3">SUM(E37:E43)</f>
        <v>5</v>
      </c>
      <c r="F36" s="124">
        <f t="shared" si="3"/>
        <v>955</v>
      </c>
      <c r="G36" s="124">
        <f t="shared" si="3"/>
        <v>59</v>
      </c>
      <c r="H36" s="124">
        <f t="shared" si="3"/>
        <v>4229</v>
      </c>
      <c r="I36" s="124">
        <f t="shared" si="3"/>
        <v>2244</v>
      </c>
      <c r="J36" s="124">
        <f t="shared" si="3"/>
        <v>1235</v>
      </c>
      <c r="K36" s="124">
        <f t="shared" si="3"/>
        <v>1055</v>
      </c>
      <c r="L36" s="124">
        <f t="shared" si="3"/>
        <v>1965</v>
      </c>
      <c r="M36" s="124">
        <f t="shared" si="3"/>
        <v>259</v>
      </c>
      <c r="N36" s="124">
        <f t="shared" si="3"/>
        <v>3737</v>
      </c>
      <c r="O36" s="124">
        <f t="shared" si="3"/>
        <v>2412</v>
      </c>
      <c r="P36" s="220">
        <f t="shared" si="3"/>
        <v>292</v>
      </c>
      <c r="T36" s="38"/>
      <c r="U36" s="38"/>
      <c r="V36" s="38"/>
      <c r="W36" s="38"/>
      <c r="Y36" s="38"/>
      <c r="Z36" s="38"/>
      <c r="AA36" s="38"/>
      <c r="AB36" s="38"/>
      <c r="AD36" s="38"/>
      <c r="AE36" s="38"/>
      <c r="AF36" s="38"/>
      <c r="AG36" s="38"/>
      <c r="AI36" s="38"/>
      <c r="AJ36" s="38"/>
      <c r="AK36" s="38"/>
      <c r="AL36" s="38"/>
      <c r="AN36" s="38"/>
      <c r="AO36" s="38"/>
      <c r="AP36" s="38"/>
      <c r="AQ36" s="38"/>
      <c r="AS36" s="38"/>
      <c r="AT36" s="38"/>
      <c r="AU36" s="38"/>
      <c r="AV36" s="38"/>
      <c r="AX36" s="38"/>
      <c r="AY36" s="38"/>
      <c r="AZ36" s="38"/>
      <c r="BA36" s="38"/>
      <c r="BC36" s="38"/>
      <c r="BD36" s="38"/>
      <c r="BE36" s="38"/>
      <c r="BF36" s="38"/>
      <c r="BH36" s="38"/>
      <c r="BI36" s="38"/>
      <c r="BJ36" s="38"/>
      <c r="BK36" s="38"/>
    </row>
    <row r="37" spans="2:63" ht="15.75" customHeight="1" x14ac:dyDescent="0.2">
      <c r="B37" s="455" t="s">
        <v>478</v>
      </c>
      <c r="C37" s="456"/>
      <c r="D37" s="233">
        <f>茂原市!C$5</f>
        <v>264</v>
      </c>
      <c r="E37" s="81">
        <f>茂原市!D$5</f>
        <v>3</v>
      </c>
      <c r="F37" s="81">
        <f>茂原市!E$5</f>
        <v>555</v>
      </c>
      <c r="G37" s="81">
        <f>茂原市!F$5</f>
        <v>29</v>
      </c>
      <c r="H37" s="81">
        <f>茂原市!G$5</f>
        <v>2288</v>
      </c>
      <c r="I37" s="81">
        <f>茂原市!H$5</f>
        <v>1235</v>
      </c>
      <c r="J37" s="81">
        <f>茂原市!I$5</f>
        <v>795</v>
      </c>
      <c r="K37" s="81">
        <f>茂原市!J$5</f>
        <v>642</v>
      </c>
      <c r="L37" s="81">
        <f>茂原市!K$5</f>
        <v>1135</v>
      </c>
      <c r="M37" s="81">
        <f>茂原市!C$12</f>
        <v>142</v>
      </c>
      <c r="N37" s="81">
        <f>茂原市!D$12</f>
        <v>1999</v>
      </c>
      <c r="O37" s="81">
        <f>茂原市!E$12</f>
        <v>1273</v>
      </c>
      <c r="P37" s="221">
        <f>茂原市!F$12</f>
        <v>165</v>
      </c>
      <c r="T37" s="38"/>
      <c r="U37" s="38"/>
      <c r="V37" s="38"/>
      <c r="W37" s="38"/>
      <c r="Y37" s="38"/>
      <c r="Z37" s="38"/>
      <c r="AA37" s="38"/>
      <c r="AB37" s="38"/>
      <c r="AD37" s="38"/>
      <c r="AE37" s="38"/>
      <c r="AF37" s="38"/>
      <c r="AG37" s="38"/>
      <c r="AI37" s="38"/>
      <c r="AJ37" s="38"/>
      <c r="AK37" s="38"/>
      <c r="AL37" s="38"/>
      <c r="AN37" s="38"/>
      <c r="AO37" s="38"/>
      <c r="AP37" s="38"/>
      <c r="AQ37" s="38"/>
      <c r="AS37" s="38"/>
      <c r="AT37" s="38"/>
      <c r="AU37" s="38"/>
      <c r="AV37" s="38"/>
      <c r="AX37" s="38"/>
      <c r="AY37" s="38"/>
      <c r="AZ37" s="38"/>
      <c r="BA37" s="38"/>
      <c r="BC37" s="38"/>
      <c r="BD37" s="38"/>
      <c r="BE37" s="38"/>
      <c r="BF37" s="38"/>
      <c r="BH37" s="38"/>
      <c r="BI37" s="38"/>
      <c r="BJ37" s="38"/>
      <c r="BK37" s="38"/>
    </row>
    <row r="38" spans="2:63" ht="15.75" customHeight="1" x14ac:dyDescent="0.2">
      <c r="B38" s="455" t="s">
        <v>479</v>
      </c>
      <c r="C38" s="456"/>
      <c r="D38" s="233">
        <f>一宮町!C$5</f>
        <v>55</v>
      </c>
      <c r="E38" s="81">
        <f>一宮町!D$5</f>
        <v>0</v>
      </c>
      <c r="F38" s="81">
        <f>一宮町!E$5</f>
        <v>82</v>
      </c>
      <c r="G38" s="81">
        <f>一宮町!F$5</f>
        <v>9</v>
      </c>
      <c r="H38" s="81">
        <f>一宮町!G$5</f>
        <v>313</v>
      </c>
      <c r="I38" s="81">
        <f>一宮町!H$5</f>
        <v>136</v>
      </c>
      <c r="J38" s="81">
        <f>一宮町!I$5</f>
        <v>100</v>
      </c>
      <c r="K38" s="81">
        <f>一宮町!J$5</f>
        <v>98</v>
      </c>
      <c r="L38" s="81">
        <f>一宮町!K$5</f>
        <v>150</v>
      </c>
      <c r="M38" s="81">
        <f>一宮町!C$12</f>
        <v>19</v>
      </c>
      <c r="N38" s="81">
        <f>一宮町!D$12</f>
        <v>304</v>
      </c>
      <c r="O38" s="81">
        <f>一宮町!E$12</f>
        <v>197</v>
      </c>
      <c r="P38" s="221">
        <f>一宮町!F$12</f>
        <v>22</v>
      </c>
      <c r="T38" s="38"/>
      <c r="U38" s="38"/>
      <c r="V38" s="38"/>
      <c r="W38" s="38"/>
      <c r="Y38" s="38"/>
      <c r="Z38" s="38"/>
      <c r="AA38" s="38"/>
      <c r="AB38" s="38"/>
      <c r="AD38" s="38"/>
      <c r="AE38" s="38"/>
      <c r="AF38" s="38"/>
      <c r="AG38" s="38"/>
      <c r="AI38" s="38"/>
      <c r="AJ38" s="38"/>
      <c r="AK38" s="38"/>
      <c r="AL38" s="38"/>
      <c r="AN38" s="38"/>
      <c r="AO38" s="38"/>
      <c r="AP38" s="38"/>
      <c r="AQ38" s="38"/>
      <c r="AS38" s="38"/>
      <c r="AT38" s="38"/>
      <c r="AU38" s="38"/>
      <c r="AV38" s="38"/>
      <c r="AX38" s="38"/>
      <c r="AY38" s="38"/>
      <c r="AZ38" s="38"/>
      <c r="BA38" s="38"/>
      <c r="BC38" s="38"/>
      <c r="BD38" s="38"/>
      <c r="BE38" s="38"/>
      <c r="BF38" s="38"/>
      <c r="BH38" s="38"/>
      <c r="BI38" s="38"/>
      <c r="BJ38" s="38"/>
      <c r="BK38" s="38"/>
    </row>
    <row r="39" spans="2:63" ht="15.75" customHeight="1" x14ac:dyDescent="0.2">
      <c r="B39" s="455" t="s">
        <v>480</v>
      </c>
      <c r="C39" s="456"/>
      <c r="D39" s="233">
        <f>睦沢町!C$5</f>
        <v>26</v>
      </c>
      <c r="E39" s="81">
        <f>睦沢町!D$5</f>
        <v>0</v>
      </c>
      <c r="F39" s="81">
        <f>睦沢町!E$5</f>
        <v>40</v>
      </c>
      <c r="G39" s="81">
        <f>睦沢町!F$5</f>
        <v>4</v>
      </c>
      <c r="H39" s="81">
        <f>睦沢町!G$5</f>
        <v>270</v>
      </c>
      <c r="I39" s="81">
        <f>睦沢町!H$5</f>
        <v>152</v>
      </c>
      <c r="J39" s="81">
        <f>睦沢町!I$5</f>
        <v>51</v>
      </c>
      <c r="K39" s="81">
        <f>睦沢町!J$5</f>
        <v>47</v>
      </c>
      <c r="L39" s="81">
        <f>睦沢町!K$5</f>
        <v>91</v>
      </c>
      <c r="M39" s="81">
        <f>睦沢町!C$12</f>
        <v>11</v>
      </c>
      <c r="N39" s="81">
        <f>睦沢町!D$12</f>
        <v>226</v>
      </c>
      <c r="O39" s="81">
        <f>睦沢町!E$12</f>
        <v>110</v>
      </c>
      <c r="P39" s="221">
        <f>睦沢町!F$12</f>
        <v>26</v>
      </c>
      <c r="T39" s="38"/>
      <c r="U39" s="38"/>
      <c r="V39" s="38"/>
      <c r="W39" s="38"/>
      <c r="Y39" s="38"/>
      <c r="Z39" s="38"/>
      <c r="AA39" s="38"/>
      <c r="AB39" s="38"/>
      <c r="AD39" s="38"/>
      <c r="AE39" s="38"/>
      <c r="AF39" s="38"/>
      <c r="AG39" s="38"/>
      <c r="AI39" s="38"/>
      <c r="AJ39" s="38"/>
      <c r="AK39" s="38"/>
      <c r="AL39" s="38"/>
      <c r="AN39" s="38"/>
      <c r="AO39" s="38"/>
      <c r="AP39" s="38"/>
      <c r="AQ39" s="38"/>
      <c r="AS39" s="38"/>
      <c r="AT39" s="38"/>
      <c r="AU39" s="38"/>
      <c r="AV39" s="38"/>
      <c r="AX39" s="38"/>
      <c r="AY39" s="38"/>
      <c r="AZ39" s="38"/>
      <c r="BA39" s="38"/>
      <c r="BC39" s="38"/>
      <c r="BD39" s="38"/>
      <c r="BE39" s="38"/>
      <c r="BF39" s="38"/>
      <c r="BH39" s="38"/>
      <c r="BI39" s="38"/>
      <c r="BJ39" s="38"/>
      <c r="BK39" s="38"/>
    </row>
    <row r="40" spans="2:63" ht="15.75" customHeight="1" x14ac:dyDescent="0.2">
      <c r="B40" s="455" t="s">
        <v>481</v>
      </c>
      <c r="C40" s="456"/>
      <c r="D40" s="233">
        <f>長生村!C$5</f>
        <v>45</v>
      </c>
      <c r="E40" s="81">
        <f>長生村!D$5</f>
        <v>1</v>
      </c>
      <c r="F40" s="81">
        <f>長生村!E$5</f>
        <v>88</v>
      </c>
      <c r="G40" s="81">
        <f>長生村!F$5</f>
        <v>8</v>
      </c>
      <c r="H40" s="81">
        <f>長生村!G$5</f>
        <v>445</v>
      </c>
      <c r="I40" s="81">
        <f>長生村!H$5</f>
        <v>233</v>
      </c>
      <c r="J40" s="81">
        <f>長生村!I$5</f>
        <v>112</v>
      </c>
      <c r="K40" s="81">
        <f>長生村!J$5</f>
        <v>94</v>
      </c>
      <c r="L40" s="81">
        <f>長生村!K$5</f>
        <v>153</v>
      </c>
      <c r="M40" s="81">
        <f>長生村!C$12</f>
        <v>30</v>
      </c>
      <c r="N40" s="81">
        <f>長生村!D$12</f>
        <v>368</v>
      </c>
      <c r="O40" s="81">
        <f>長生村!E$12</f>
        <v>253</v>
      </c>
      <c r="P40" s="221">
        <f>長生村!F$12</f>
        <v>33</v>
      </c>
      <c r="T40" s="38"/>
      <c r="U40" s="38"/>
      <c r="V40" s="38"/>
      <c r="W40" s="38"/>
      <c r="Y40" s="38"/>
      <c r="Z40" s="38"/>
      <c r="AA40" s="38"/>
      <c r="AB40" s="38"/>
      <c r="AD40" s="38"/>
      <c r="AE40" s="38"/>
      <c r="AF40" s="38"/>
      <c r="AG40" s="38"/>
      <c r="AI40" s="38"/>
      <c r="AJ40" s="38"/>
      <c r="AK40" s="38"/>
      <c r="AL40" s="38"/>
      <c r="AN40" s="38"/>
      <c r="AO40" s="38"/>
      <c r="AP40" s="38"/>
      <c r="AQ40" s="38"/>
      <c r="AS40" s="38"/>
      <c r="AT40" s="38"/>
      <c r="AU40" s="38"/>
      <c r="AV40" s="38"/>
      <c r="AX40" s="38"/>
      <c r="AY40" s="38"/>
      <c r="AZ40" s="38"/>
      <c r="BA40" s="38"/>
      <c r="BC40" s="38"/>
      <c r="BD40" s="38"/>
      <c r="BE40" s="38"/>
      <c r="BF40" s="38"/>
      <c r="BH40" s="38"/>
      <c r="BI40" s="38"/>
      <c r="BJ40" s="38"/>
      <c r="BK40" s="38"/>
    </row>
    <row r="41" spans="2:63" ht="15.75" customHeight="1" x14ac:dyDescent="0.2">
      <c r="B41" s="455" t="s">
        <v>482</v>
      </c>
      <c r="C41" s="456"/>
      <c r="D41" s="233">
        <f>白子町!C$5</f>
        <v>45</v>
      </c>
      <c r="E41" s="81">
        <f>白子町!D$5</f>
        <v>0</v>
      </c>
      <c r="F41" s="81">
        <f>白子町!E$5</f>
        <v>82</v>
      </c>
      <c r="G41" s="81">
        <f>白子町!F$5</f>
        <v>6</v>
      </c>
      <c r="H41" s="81">
        <f>白子町!G$5</f>
        <v>389</v>
      </c>
      <c r="I41" s="81">
        <f>白子町!H$5</f>
        <v>198</v>
      </c>
      <c r="J41" s="81">
        <f>白子町!I$5</f>
        <v>79</v>
      </c>
      <c r="K41" s="81">
        <f>白子町!J$5</f>
        <v>70</v>
      </c>
      <c r="L41" s="81">
        <f>白子町!K$5</f>
        <v>187</v>
      </c>
      <c r="M41" s="81">
        <f>白子町!C$12</f>
        <v>25</v>
      </c>
      <c r="N41" s="81">
        <f>白子町!D$12</f>
        <v>400</v>
      </c>
      <c r="O41" s="81">
        <f>白子町!E$12</f>
        <v>268</v>
      </c>
      <c r="P41" s="221">
        <f>白子町!F$12</f>
        <v>22</v>
      </c>
      <c r="T41" s="38"/>
      <c r="U41" s="38"/>
      <c r="V41" s="38"/>
      <c r="W41" s="38"/>
      <c r="Y41" s="38"/>
      <c r="Z41" s="38"/>
      <c r="AA41" s="38"/>
      <c r="AB41" s="38"/>
      <c r="AD41" s="38"/>
      <c r="AE41" s="38"/>
      <c r="AF41" s="38"/>
      <c r="AG41" s="38"/>
      <c r="AI41" s="38"/>
      <c r="AJ41" s="38"/>
      <c r="AK41" s="38"/>
      <c r="AL41" s="38"/>
      <c r="AN41" s="38"/>
      <c r="AO41" s="38"/>
      <c r="AP41" s="38"/>
      <c r="AQ41" s="38"/>
      <c r="AS41" s="38"/>
      <c r="AT41" s="38"/>
      <c r="AU41" s="38"/>
      <c r="AV41" s="38"/>
      <c r="AX41" s="38"/>
      <c r="AY41" s="38"/>
      <c r="AZ41" s="38"/>
      <c r="BA41" s="38"/>
      <c r="BC41" s="38"/>
      <c r="BD41" s="38"/>
      <c r="BE41" s="38"/>
      <c r="BF41" s="38"/>
      <c r="BH41" s="38"/>
      <c r="BI41" s="38"/>
      <c r="BJ41" s="38"/>
      <c r="BK41" s="38"/>
    </row>
    <row r="42" spans="2:63" ht="15.75" customHeight="1" x14ac:dyDescent="0.2">
      <c r="B42" s="455" t="s">
        <v>483</v>
      </c>
      <c r="C42" s="456"/>
      <c r="D42" s="233">
        <f>長柄町!C$5</f>
        <v>24</v>
      </c>
      <c r="E42" s="81">
        <f>長柄町!D$5</f>
        <v>0</v>
      </c>
      <c r="F42" s="81">
        <f>長柄町!E$5</f>
        <v>44</v>
      </c>
      <c r="G42" s="81">
        <f>長柄町!F$5</f>
        <v>1</v>
      </c>
      <c r="H42" s="81">
        <f>長柄町!G$5</f>
        <v>221</v>
      </c>
      <c r="I42" s="81">
        <f>長柄町!H$5</f>
        <v>122</v>
      </c>
      <c r="J42" s="81">
        <f>長柄町!I$5</f>
        <v>54</v>
      </c>
      <c r="K42" s="81">
        <f>長柄町!J$5</f>
        <v>40</v>
      </c>
      <c r="L42" s="81">
        <f>長柄町!K$5</f>
        <v>104</v>
      </c>
      <c r="M42" s="81">
        <f>長柄町!C$12</f>
        <v>17</v>
      </c>
      <c r="N42" s="81">
        <f>長柄町!D$12</f>
        <v>166</v>
      </c>
      <c r="O42" s="81">
        <f>長柄町!E$12</f>
        <v>105</v>
      </c>
      <c r="P42" s="221">
        <f>長柄町!F$12</f>
        <v>13</v>
      </c>
      <c r="T42" s="38"/>
      <c r="U42" s="38"/>
      <c r="V42" s="38"/>
      <c r="W42" s="38"/>
      <c r="Y42" s="38"/>
      <c r="Z42" s="38"/>
      <c r="AA42" s="38"/>
      <c r="AB42" s="38"/>
      <c r="AD42" s="38"/>
      <c r="AE42" s="38"/>
      <c r="AF42" s="38"/>
      <c r="AG42" s="38"/>
      <c r="AI42" s="38"/>
      <c r="AJ42" s="38"/>
      <c r="AK42" s="38"/>
      <c r="AL42" s="38"/>
      <c r="AN42" s="38"/>
      <c r="AO42" s="38"/>
      <c r="AP42" s="38"/>
      <c r="AQ42" s="38"/>
      <c r="AS42" s="38"/>
      <c r="AT42" s="38"/>
      <c r="AU42" s="38"/>
      <c r="AV42" s="38"/>
      <c r="AX42" s="38"/>
      <c r="AY42" s="38"/>
      <c r="AZ42" s="38"/>
      <c r="BA42" s="38"/>
      <c r="BC42" s="38"/>
      <c r="BD42" s="38"/>
      <c r="BE42" s="38"/>
      <c r="BF42" s="38"/>
      <c r="BH42" s="38"/>
      <c r="BI42" s="38"/>
      <c r="BJ42" s="38"/>
      <c r="BK42" s="38"/>
    </row>
    <row r="43" spans="2:63" ht="15.75" customHeight="1" x14ac:dyDescent="0.2">
      <c r="B43" s="464" t="s">
        <v>484</v>
      </c>
      <c r="C43" s="465"/>
      <c r="D43" s="234">
        <f>長南町!C$5</f>
        <v>22</v>
      </c>
      <c r="E43" s="82">
        <f>長南町!D$5</f>
        <v>1</v>
      </c>
      <c r="F43" s="82">
        <f>長南町!E$5</f>
        <v>64</v>
      </c>
      <c r="G43" s="82">
        <f>長南町!F$5</f>
        <v>2</v>
      </c>
      <c r="H43" s="82">
        <f>長南町!G$5</f>
        <v>303</v>
      </c>
      <c r="I43" s="82">
        <f>長南町!H$5</f>
        <v>168</v>
      </c>
      <c r="J43" s="82">
        <f>長南町!I$5</f>
        <v>44</v>
      </c>
      <c r="K43" s="82">
        <f>長南町!J$5</f>
        <v>64</v>
      </c>
      <c r="L43" s="82">
        <f>長南町!K$5</f>
        <v>145</v>
      </c>
      <c r="M43" s="82">
        <f>長南町!C$12</f>
        <v>15</v>
      </c>
      <c r="N43" s="82">
        <f>長南町!D$12</f>
        <v>274</v>
      </c>
      <c r="O43" s="82">
        <f>長南町!E$12</f>
        <v>206</v>
      </c>
      <c r="P43" s="222">
        <f>長南町!F$12</f>
        <v>11</v>
      </c>
      <c r="T43" s="417"/>
      <c r="U43" s="417"/>
      <c r="V43" s="38"/>
      <c r="W43" s="38"/>
      <c r="Y43" s="417"/>
      <c r="Z43" s="417"/>
      <c r="AA43" s="38"/>
      <c r="AB43" s="38"/>
      <c r="AD43" s="417"/>
      <c r="AE43" s="417"/>
      <c r="AF43" s="38"/>
      <c r="AG43" s="38"/>
      <c r="AI43" s="417"/>
      <c r="AJ43" s="417"/>
      <c r="AK43" s="38"/>
      <c r="AL43" s="38"/>
      <c r="AN43" s="417"/>
      <c r="AO43" s="417"/>
      <c r="AP43" s="38"/>
      <c r="AQ43" s="38"/>
      <c r="AS43" s="417"/>
      <c r="AT43" s="417"/>
      <c r="AU43" s="38"/>
      <c r="AV43" s="38"/>
      <c r="AX43" s="69"/>
      <c r="AY43" s="69"/>
      <c r="AZ43" s="38"/>
      <c r="BA43" s="38"/>
      <c r="BC43" s="69"/>
      <c r="BD43" s="69"/>
      <c r="BE43" s="38"/>
      <c r="BF43" s="38"/>
      <c r="BH43" s="69"/>
      <c r="BI43" s="69"/>
      <c r="BJ43" s="38"/>
      <c r="BK43" s="38"/>
    </row>
    <row r="44" spans="2:63" ht="15.75" customHeight="1" x14ac:dyDescent="0.2">
      <c r="B44" s="219"/>
      <c r="C44" s="123" t="s">
        <v>436</v>
      </c>
      <c r="D44" s="235">
        <f t="shared" ref="D44:P44" si="4">SUM(D45:D50)</f>
        <v>657</v>
      </c>
      <c r="E44" s="124">
        <f t="shared" si="4"/>
        <v>4</v>
      </c>
      <c r="F44" s="124">
        <f t="shared" si="4"/>
        <v>1181</v>
      </c>
      <c r="G44" s="124">
        <f t="shared" si="4"/>
        <v>66</v>
      </c>
      <c r="H44" s="124">
        <f t="shared" si="4"/>
        <v>5368</v>
      </c>
      <c r="I44" s="124">
        <f t="shared" si="4"/>
        <v>3018</v>
      </c>
      <c r="J44" s="124">
        <f t="shared" si="4"/>
        <v>1915</v>
      </c>
      <c r="K44" s="124">
        <f t="shared" si="4"/>
        <v>1508</v>
      </c>
      <c r="L44" s="124">
        <f t="shared" si="4"/>
        <v>2452</v>
      </c>
      <c r="M44" s="124">
        <f t="shared" si="4"/>
        <v>345</v>
      </c>
      <c r="N44" s="124">
        <f t="shared" si="4"/>
        <v>5078</v>
      </c>
      <c r="O44" s="124">
        <f t="shared" si="4"/>
        <v>3424</v>
      </c>
      <c r="P44" s="220">
        <f t="shared" si="4"/>
        <v>270</v>
      </c>
      <c r="T44" s="38"/>
      <c r="U44" s="38"/>
      <c r="V44" s="38"/>
      <c r="W44" s="38"/>
    </row>
    <row r="45" spans="2:63" ht="15.75" customHeight="1" x14ac:dyDescent="0.2">
      <c r="B45" s="455" t="s">
        <v>485</v>
      </c>
      <c r="C45" s="456"/>
      <c r="D45" s="233">
        <f>東金市!C$5</f>
        <v>171</v>
      </c>
      <c r="E45" s="81">
        <f>東金市!D$5</f>
        <v>0</v>
      </c>
      <c r="F45" s="81">
        <f>東金市!E$5</f>
        <v>326</v>
      </c>
      <c r="G45" s="81">
        <f>東金市!F$5</f>
        <v>18</v>
      </c>
      <c r="H45" s="81">
        <f>東金市!G$5</f>
        <v>1410</v>
      </c>
      <c r="I45" s="81">
        <f>東金市!H$5</f>
        <v>808</v>
      </c>
      <c r="J45" s="81">
        <f>東金市!I$5</f>
        <v>600</v>
      </c>
      <c r="K45" s="81">
        <f>東金市!J$5</f>
        <v>441</v>
      </c>
      <c r="L45" s="81">
        <f>東金市!K$5</f>
        <v>631</v>
      </c>
      <c r="M45" s="81">
        <f>東金市!C$12</f>
        <v>90</v>
      </c>
      <c r="N45" s="81">
        <f>東金市!D$12</f>
        <v>1167</v>
      </c>
      <c r="O45" s="81">
        <f>東金市!E$12</f>
        <v>813</v>
      </c>
      <c r="P45" s="221">
        <f>東金市!F$12</f>
        <v>70</v>
      </c>
      <c r="T45" s="38"/>
      <c r="U45" s="38"/>
      <c r="V45" s="38"/>
      <c r="W45" s="38"/>
    </row>
    <row r="46" spans="2:63" ht="15.75" customHeight="1" x14ac:dyDescent="0.2">
      <c r="B46" s="455" t="s">
        <v>1021</v>
      </c>
      <c r="C46" s="456"/>
      <c r="D46" s="233">
        <f>大網白里市!C$5</f>
        <v>142</v>
      </c>
      <c r="E46" s="81">
        <f>大網白里市!D$5</f>
        <v>0</v>
      </c>
      <c r="F46" s="81">
        <f>大網白里市!E$5</f>
        <v>302</v>
      </c>
      <c r="G46" s="81">
        <f>大網白里市!F$5</f>
        <v>16</v>
      </c>
      <c r="H46" s="81">
        <f>大網白里市!G$5</f>
        <v>1267</v>
      </c>
      <c r="I46" s="81">
        <f>大網白里市!H$5</f>
        <v>712</v>
      </c>
      <c r="J46" s="81">
        <f>大網白里市!I$5</f>
        <v>428</v>
      </c>
      <c r="K46" s="81">
        <f>大網白里市!J$5</f>
        <v>336</v>
      </c>
      <c r="L46" s="81">
        <f>大網白里市!K$5</f>
        <v>680</v>
      </c>
      <c r="M46" s="81">
        <f>大網白里市!C$12</f>
        <v>80</v>
      </c>
      <c r="N46" s="81">
        <f>大網白里市!D$12</f>
        <v>1184</v>
      </c>
      <c r="O46" s="81">
        <f>大網白里市!E$12</f>
        <v>716</v>
      </c>
      <c r="P46" s="221">
        <f>大網白里市!F$12</f>
        <v>71</v>
      </c>
      <c r="T46" s="38"/>
      <c r="U46" s="38"/>
      <c r="V46" s="38"/>
      <c r="W46" s="38"/>
    </row>
    <row r="47" spans="2:63" ht="15.75" customHeight="1" x14ac:dyDescent="0.2">
      <c r="B47" s="455" t="s">
        <v>486</v>
      </c>
      <c r="C47" s="456"/>
      <c r="D47" s="233">
        <f>九十九里町!C$5</f>
        <v>48</v>
      </c>
      <c r="E47" s="81">
        <f>九十九里町!D$5</f>
        <v>0</v>
      </c>
      <c r="F47" s="81">
        <f>九十九里町!E$5</f>
        <v>95</v>
      </c>
      <c r="G47" s="81">
        <f>九十九里町!F$5</f>
        <v>0</v>
      </c>
      <c r="H47" s="81">
        <f>九十九里町!G$5</f>
        <v>441</v>
      </c>
      <c r="I47" s="81">
        <f>九十九里町!H$5</f>
        <v>260</v>
      </c>
      <c r="J47" s="81">
        <f>九十九里町!I$5</f>
        <v>146</v>
      </c>
      <c r="K47" s="81">
        <f>九十九里町!J$5</f>
        <v>131</v>
      </c>
      <c r="L47" s="81">
        <f>九十九里町!K$5</f>
        <v>170</v>
      </c>
      <c r="M47" s="81">
        <f>九十九里町!C$12</f>
        <v>29</v>
      </c>
      <c r="N47" s="81">
        <f>九十九里町!D$12</f>
        <v>385</v>
      </c>
      <c r="O47" s="81">
        <f>九十九里町!E$12</f>
        <v>273</v>
      </c>
      <c r="P47" s="221">
        <f>九十九里町!F$12</f>
        <v>18</v>
      </c>
      <c r="T47" s="38"/>
      <c r="U47" s="38"/>
      <c r="V47" s="38"/>
      <c r="W47" s="38"/>
    </row>
    <row r="48" spans="2:63" ht="15.75" customHeight="1" x14ac:dyDescent="0.2">
      <c r="B48" s="455" t="s">
        <v>492</v>
      </c>
      <c r="C48" s="456"/>
      <c r="D48" s="233">
        <f>芝山町!C$5</f>
        <v>21</v>
      </c>
      <c r="E48" s="81">
        <f>芝山町!D$5</f>
        <v>0</v>
      </c>
      <c r="F48" s="81">
        <f>芝山町!E$5</f>
        <v>38</v>
      </c>
      <c r="G48" s="81">
        <f>芝山町!F$5</f>
        <v>4</v>
      </c>
      <c r="H48" s="81">
        <f>芝山町!G$5</f>
        <v>198</v>
      </c>
      <c r="I48" s="81">
        <f>芝山町!H$5</f>
        <v>110</v>
      </c>
      <c r="J48" s="81">
        <f>芝山町!I$5</f>
        <v>62</v>
      </c>
      <c r="K48" s="81">
        <f>芝山町!J$5</f>
        <v>59</v>
      </c>
      <c r="L48" s="81">
        <f>芝山町!K$5</f>
        <v>105</v>
      </c>
      <c r="M48" s="81">
        <f>芝山町!C$12</f>
        <v>7</v>
      </c>
      <c r="N48" s="81">
        <f>芝山町!D$12</f>
        <v>186</v>
      </c>
      <c r="O48" s="81">
        <f>芝山町!E$12</f>
        <v>130</v>
      </c>
      <c r="P48" s="221">
        <f>芝山町!F$12</f>
        <v>8</v>
      </c>
    </row>
    <row r="49" spans="2:16" ht="15.75" customHeight="1" x14ac:dyDescent="0.2">
      <c r="B49" s="455" t="s">
        <v>714</v>
      </c>
      <c r="C49" s="456"/>
      <c r="D49" s="233">
        <f>山武市!C$5</f>
        <v>198</v>
      </c>
      <c r="E49" s="81">
        <f>山武市!D$5</f>
        <v>4</v>
      </c>
      <c r="F49" s="81">
        <f>山武市!E$5</f>
        <v>281</v>
      </c>
      <c r="G49" s="81">
        <f>山武市!F$5</f>
        <v>16</v>
      </c>
      <c r="H49" s="81">
        <f>山武市!G$5</f>
        <v>1421</v>
      </c>
      <c r="I49" s="81">
        <f>山武市!H$5</f>
        <v>838</v>
      </c>
      <c r="J49" s="81">
        <f>山武市!I$5</f>
        <v>485</v>
      </c>
      <c r="K49" s="81">
        <f>山武市!J$5</f>
        <v>388</v>
      </c>
      <c r="L49" s="81">
        <f>山武市!K$5</f>
        <v>587</v>
      </c>
      <c r="M49" s="81">
        <f>山武市!C$12</f>
        <v>104</v>
      </c>
      <c r="N49" s="81">
        <f>山武市!D$12</f>
        <v>1469</v>
      </c>
      <c r="O49" s="81">
        <f>山武市!E$12</f>
        <v>1047</v>
      </c>
      <c r="P49" s="221">
        <f>山武市!F$12</f>
        <v>76</v>
      </c>
    </row>
    <row r="50" spans="2:16" ht="15.75" customHeight="1" thickBot="1" x14ac:dyDescent="0.25">
      <c r="B50" s="466" t="s">
        <v>543</v>
      </c>
      <c r="C50" s="467"/>
      <c r="D50" s="236">
        <f>横芝光町!C$5</f>
        <v>77</v>
      </c>
      <c r="E50" s="223">
        <f>横芝光町!D$5</f>
        <v>0</v>
      </c>
      <c r="F50" s="223">
        <f>横芝光町!E$5</f>
        <v>139</v>
      </c>
      <c r="G50" s="223">
        <f>横芝光町!F$5</f>
        <v>12</v>
      </c>
      <c r="H50" s="223">
        <f>横芝光町!G$5</f>
        <v>631</v>
      </c>
      <c r="I50" s="223">
        <f>横芝光町!H$5</f>
        <v>290</v>
      </c>
      <c r="J50" s="223">
        <f>横芝光町!I$5</f>
        <v>194</v>
      </c>
      <c r="K50" s="223">
        <f>横芝光町!J$5</f>
        <v>153</v>
      </c>
      <c r="L50" s="223">
        <f>横芝光町!K$5</f>
        <v>279</v>
      </c>
      <c r="M50" s="223">
        <f>横芝光町!C$12</f>
        <v>35</v>
      </c>
      <c r="N50" s="223">
        <f>横芝光町!D$12</f>
        <v>687</v>
      </c>
      <c r="O50" s="223">
        <f>横芝光町!E$12</f>
        <v>445</v>
      </c>
      <c r="P50" s="224">
        <f>横芝光町!F$12</f>
        <v>27</v>
      </c>
    </row>
    <row r="51" spans="2:16" ht="5.25" customHeight="1" x14ac:dyDescent="0.2"/>
  </sheetData>
  <mergeCells count="51">
    <mergeCell ref="B3:C3"/>
    <mergeCell ref="B4:C4"/>
    <mergeCell ref="B8:C9"/>
    <mergeCell ref="B10:C10"/>
    <mergeCell ref="B39:C39"/>
    <mergeCell ref="B17:C17"/>
    <mergeCell ref="B15:C15"/>
    <mergeCell ref="B18:C18"/>
    <mergeCell ref="B14:C14"/>
    <mergeCell ref="B5:C5"/>
    <mergeCell ref="B6:C6"/>
    <mergeCell ref="B7:C7"/>
    <mergeCell ref="B13:C13"/>
    <mergeCell ref="B12:C12"/>
    <mergeCell ref="B22:C22"/>
    <mergeCell ref="B21:C21"/>
    <mergeCell ref="B33:C33"/>
    <mergeCell ref="B34:C34"/>
    <mergeCell ref="B35:C35"/>
    <mergeCell ref="B37:C37"/>
    <mergeCell ref="B38:C38"/>
    <mergeCell ref="B48:C48"/>
    <mergeCell ref="B49:C49"/>
    <mergeCell ref="B50:C50"/>
    <mergeCell ref="B40:C40"/>
    <mergeCell ref="B41:C41"/>
    <mergeCell ref="B42:C42"/>
    <mergeCell ref="B43:C43"/>
    <mergeCell ref="B45:C45"/>
    <mergeCell ref="B46:C46"/>
    <mergeCell ref="B47:C47"/>
    <mergeCell ref="AN43:AO43"/>
    <mergeCell ref="AS43:AT43"/>
    <mergeCell ref="AD43:AE43"/>
    <mergeCell ref="AI43:AJ43"/>
    <mergeCell ref="T24:U24"/>
    <mergeCell ref="Y24:Z24"/>
    <mergeCell ref="AD24:AE24"/>
    <mergeCell ref="T43:U43"/>
    <mergeCell ref="Y43:Z43"/>
    <mergeCell ref="B19:C19"/>
    <mergeCell ref="B32:C32"/>
    <mergeCell ref="B31:C31"/>
    <mergeCell ref="B20:C20"/>
    <mergeCell ref="B27:C27"/>
    <mergeCell ref="B25:C25"/>
    <mergeCell ref="B24:C24"/>
    <mergeCell ref="B23:C23"/>
    <mergeCell ref="B28:C28"/>
    <mergeCell ref="B29:C29"/>
    <mergeCell ref="B30:C30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&amp;C14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EBB86-98D9-4909-9B71-4FCABBAF3F39}">
  <sheetPr codeName="Sheet93">
    <tabColor rgb="FFFF0000"/>
  </sheetPr>
  <dimension ref="A1:AV39"/>
  <sheetViews>
    <sheetView zoomScale="70" zoomScaleNormal="70" workbookViewId="0">
      <selection activeCell="E2" sqref="E2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  <col min="20" max="20" width="3.6640625" customWidth="1"/>
    <col min="21" max="21" width="45" bestFit="1" customWidth="1"/>
    <col min="22" max="22" width="6.6640625" customWidth="1"/>
    <col min="23" max="23" width="4.6640625" customWidth="1"/>
    <col min="25" max="25" width="3.6640625" customWidth="1"/>
    <col min="26" max="26" width="45" bestFit="1" customWidth="1"/>
    <col min="27" max="27" width="6.6640625" customWidth="1"/>
    <col min="28" max="28" width="4.6640625" customWidth="1"/>
    <col min="30" max="30" width="3.6640625" customWidth="1"/>
    <col min="31" max="31" width="45" bestFit="1" customWidth="1"/>
    <col min="32" max="32" width="6.6640625" customWidth="1"/>
    <col min="33" max="33" width="4.6640625" customWidth="1"/>
    <col min="35" max="35" width="3.6640625" customWidth="1"/>
    <col min="36" max="36" width="45" bestFit="1" customWidth="1"/>
    <col min="37" max="37" width="6.6640625" customWidth="1"/>
    <col min="38" max="38" width="4.6640625" customWidth="1"/>
    <col min="40" max="40" width="3.6640625" customWidth="1"/>
    <col min="41" max="41" width="45" bestFit="1" customWidth="1"/>
    <col min="42" max="42" width="6.6640625" customWidth="1"/>
    <col min="43" max="43" width="4.6640625" customWidth="1"/>
    <col min="45" max="45" width="3.6640625" customWidth="1"/>
    <col min="46" max="46" width="45" bestFit="1" customWidth="1"/>
    <col min="47" max="47" width="6.6640625" customWidth="1"/>
    <col min="48" max="48" width="4.6640625" customWidth="1"/>
  </cols>
  <sheetData>
    <row r="1" spans="2:48" ht="5.25" customHeight="1" x14ac:dyDescent="0.2"/>
    <row r="2" spans="2:48" ht="16.8" thickBot="1" x14ac:dyDescent="0.25">
      <c r="B2" s="95"/>
      <c r="C2" s="95"/>
      <c r="T2" s="38" t="s">
        <v>44</v>
      </c>
      <c r="U2" s="38"/>
      <c r="V2" s="38"/>
      <c r="W2" s="38"/>
      <c r="Y2" s="38" t="s">
        <v>363</v>
      </c>
      <c r="Z2" s="38"/>
      <c r="AA2" s="38"/>
      <c r="AB2" s="38"/>
      <c r="AD2" s="38" t="s">
        <v>364</v>
      </c>
      <c r="AE2" s="38"/>
      <c r="AF2" s="38"/>
      <c r="AG2" s="38"/>
      <c r="AI2" s="38" t="s">
        <v>43</v>
      </c>
      <c r="AJ2" s="38"/>
      <c r="AK2" s="38"/>
      <c r="AL2" s="38"/>
      <c r="AN2" s="38" t="s">
        <v>42</v>
      </c>
      <c r="AO2" s="38"/>
      <c r="AP2" s="38"/>
      <c r="AQ2" s="38"/>
      <c r="AS2" s="38" t="s">
        <v>41</v>
      </c>
      <c r="AT2" s="38"/>
      <c r="AU2" s="38"/>
      <c r="AV2" s="38"/>
    </row>
    <row r="3" spans="2:48" ht="12.75" customHeight="1" x14ac:dyDescent="0.2">
      <c r="B3" s="457"/>
      <c r="C3" s="458"/>
      <c r="D3" s="3" t="s">
        <v>385</v>
      </c>
      <c r="E3" s="213" t="s">
        <v>556</v>
      </c>
      <c r="F3" s="212" t="s">
        <v>386</v>
      </c>
      <c r="G3" s="212" t="s">
        <v>387</v>
      </c>
      <c r="H3" s="212" t="s">
        <v>388</v>
      </c>
      <c r="I3" s="213" t="s">
        <v>557</v>
      </c>
      <c r="J3" s="212" t="s">
        <v>389</v>
      </c>
      <c r="K3" s="212" t="s">
        <v>390</v>
      </c>
      <c r="L3" s="212" t="s">
        <v>391</v>
      </c>
      <c r="M3" s="212" t="s">
        <v>392</v>
      </c>
      <c r="N3" s="212" t="s">
        <v>393</v>
      </c>
      <c r="O3" s="213" t="s">
        <v>558</v>
      </c>
      <c r="P3" s="214" t="s">
        <v>559</v>
      </c>
      <c r="T3" s="79" t="s">
        <v>21</v>
      </c>
      <c r="U3" s="79" t="s">
        <v>22</v>
      </c>
      <c r="V3" s="70" t="s">
        <v>23</v>
      </c>
      <c r="W3" s="77"/>
      <c r="X3" s="78"/>
      <c r="Y3" s="79" t="s">
        <v>21</v>
      </c>
      <c r="Z3" s="79" t="s">
        <v>22</v>
      </c>
      <c r="AA3" s="70" t="s">
        <v>23</v>
      </c>
      <c r="AB3" s="77"/>
      <c r="AC3" s="78"/>
      <c r="AD3" s="79" t="s">
        <v>21</v>
      </c>
      <c r="AE3" s="79" t="s">
        <v>22</v>
      </c>
      <c r="AF3" s="70" t="s">
        <v>23</v>
      </c>
      <c r="AG3" s="77"/>
      <c r="AH3" s="78"/>
      <c r="AI3" s="79" t="s">
        <v>21</v>
      </c>
      <c r="AJ3" s="79" t="s">
        <v>22</v>
      </c>
      <c r="AK3" s="70" t="s">
        <v>23</v>
      </c>
      <c r="AL3" s="77"/>
      <c r="AM3" s="78"/>
      <c r="AN3" s="79" t="s">
        <v>21</v>
      </c>
      <c r="AO3" s="79" t="s">
        <v>22</v>
      </c>
      <c r="AP3" s="70" t="s">
        <v>23</v>
      </c>
      <c r="AQ3" s="77"/>
      <c r="AR3" s="78"/>
      <c r="AS3" s="79" t="s">
        <v>21</v>
      </c>
      <c r="AT3" s="79" t="s">
        <v>22</v>
      </c>
      <c r="AU3" s="70" t="s">
        <v>23</v>
      </c>
      <c r="AV3" s="47"/>
    </row>
    <row r="4" spans="2:48" ht="12.75" customHeight="1" x14ac:dyDescent="0.2">
      <c r="B4" s="474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15" t="s">
        <v>560</v>
      </c>
      <c r="T4" s="65">
        <v>1</v>
      </c>
      <c r="U4" s="65" t="s">
        <v>24</v>
      </c>
      <c r="V4" s="75">
        <f>100*$D$10/('表６（その２－２）'!$Q$10-'表６（その２－２）'!$P$10)</f>
        <v>2.0593725537423979</v>
      </c>
      <c r="W4" s="47"/>
      <c r="Y4" s="65">
        <v>1</v>
      </c>
      <c r="Z4" s="65" t="s">
        <v>24</v>
      </c>
      <c r="AA4" s="75">
        <f>100*$D$15/('表６（その２－２）'!$Q$15-'表６（その２－２）'!$P$15)</f>
        <v>2.5766609880749574</v>
      </c>
      <c r="AB4" s="47"/>
      <c r="AD4" s="65">
        <v>1</v>
      </c>
      <c r="AE4" s="65" t="s">
        <v>24</v>
      </c>
      <c r="AF4" s="75">
        <f>100*$D$18/('表６（その２－２）'!$Q$18-'表６（その２－２）'!$P$18)</f>
        <v>1.7437845303867403</v>
      </c>
      <c r="AG4" s="47"/>
      <c r="AI4" s="65">
        <v>1</v>
      </c>
      <c r="AJ4" s="65" t="s">
        <v>24</v>
      </c>
      <c r="AK4" s="75">
        <f>100*$D$20/('表６（その２－２）'!$Q$20-'表６（その２－２）'!$P$20)</f>
        <v>2.4359245922474053</v>
      </c>
      <c r="AL4" s="47"/>
      <c r="AN4" s="65">
        <v>1</v>
      </c>
      <c r="AO4" s="65" t="s">
        <v>24</v>
      </c>
      <c r="AP4" s="75">
        <f>100*$D$25/('表６（その２－２）'!$Q$25-'表６（その２－２）'!$P$25)</f>
        <v>2.4501701507049098</v>
      </c>
      <c r="AQ4" s="47"/>
      <c r="AS4" s="65">
        <v>1</v>
      </c>
      <c r="AT4" s="65" t="s">
        <v>24</v>
      </c>
      <c r="AU4" s="75">
        <f>100*$D$30/('表６（その２－２）'!$Q$30-'表６（その２－２）'!$P$30)</f>
        <v>2.0260492040520983</v>
      </c>
      <c r="AV4" s="47"/>
    </row>
    <row r="5" spans="2:48" ht="12.75" customHeight="1" x14ac:dyDescent="0.2">
      <c r="B5" s="474" t="s">
        <v>972</v>
      </c>
      <c r="C5" s="434"/>
      <c r="D5" s="203" t="s">
        <v>561</v>
      </c>
      <c r="E5" s="15"/>
      <c r="F5" s="15"/>
      <c r="G5" s="16" t="s">
        <v>562</v>
      </c>
      <c r="H5" s="15" t="s">
        <v>563</v>
      </c>
      <c r="I5" s="15"/>
      <c r="J5" s="15" t="s">
        <v>564</v>
      </c>
      <c r="K5" s="15"/>
      <c r="L5" s="15" t="s">
        <v>565</v>
      </c>
      <c r="M5" s="15" t="s">
        <v>566</v>
      </c>
      <c r="N5" s="15" t="s">
        <v>567</v>
      </c>
      <c r="O5" s="15"/>
      <c r="P5" s="216" t="s">
        <v>568</v>
      </c>
      <c r="T5" s="51">
        <v>2</v>
      </c>
      <c r="U5" s="51" t="s">
        <v>25</v>
      </c>
      <c r="V5" s="76">
        <f>100*$F$10/('表６（その２－２）'!$Q$10-'表６（その２－２）'!$P$10)</f>
        <v>3.8056241344011563</v>
      </c>
      <c r="W5" s="47"/>
      <c r="Y5" s="51">
        <v>2</v>
      </c>
      <c r="Z5" s="51" t="s">
        <v>25</v>
      </c>
      <c r="AA5" s="76">
        <f>100*$F$15/('表６（その２－２）'!$Q$15-'表６（その２－２）'!$P$15)</f>
        <v>3.4390971039182281</v>
      </c>
      <c r="AB5" s="47"/>
      <c r="AD5" s="51">
        <v>2</v>
      </c>
      <c r="AE5" s="51" t="s">
        <v>25</v>
      </c>
      <c r="AF5" s="76">
        <f>100*$F$18/('表６（その２－２）'!$Q$18-'表６（その２－２）'!$P$18)</f>
        <v>3.6084254143646408</v>
      </c>
      <c r="AG5" s="47"/>
      <c r="AI5" s="51">
        <v>2</v>
      </c>
      <c r="AJ5" s="51" t="s">
        <v>25</v>
      </c>
      <c r="AK5" s="76">
        <f>100*$F$20/('表６（その２－２）'!$Q$20-'表６（その２－２）'!$P$20)</f>
        <v>3.6997811198192472</v>
      </c>
      <c r="AL5" s="47"/>
      <c r="AN5" s="51">
        <v>2</v>
      </c>
      <c r="AO5" s="51" t="s">
        <v>25</v>
      </c>
      <c r="AP5" s="76">
        <f>100*$F$25/('表６（その２－２）'!$Q$25-'表６（その２－２）'!$P$25)</f>
        <v>4.4919786096256686</v>
      </c>
      <c r="AQ5" s="47"/>
      <c r="AS5" s="51">
        <v>2</v>
      </c>
      <c r="AT5" s="51" t="s">
        <v>25</v>
      </c>
      <c r="AU5" s="76">
        <f>100*$F$30/('表６（その２－２）'!$Q$30-'表６（その２－２）'!$P$30)</f>
        <v>4.0572669009716771</v>
      </c>
      <c r="AV5" s="47"/>
    </row>
    <row r="6" spans="2:48" ht="12.75" customHeight="1" x14ac:dyDescent="0.2">
      <c r="B6" s="477"/>
      <c r="C6" s="478"/>
      <c r="D6" s="203"/>
      <c r="E6" s="15" t="s">
        <v>975</v>
      </c>
      <c r="F6" s="15" t="s">
        <v>976</v>
      </c>
      <c r="G6" s="16"/>
      <c r="H6" s="15"/>
      <c r="I6" s="15" t="s">
        <v>977</v>
      </c>
      <c r="J6" s="15"/>
      <c r="K6" s="15" t="s">
        <v>399</v>
      </c>
      <c r="L6" s="15"/>
      <c r="M6" s="15"/>
      <c r="N6" s="15"/>
      <c r="O6" s="16" t="s">
        <v>569</v>
      </c>
      <c r="P6" s="217"/>
      <c r="T6" s="51">
        <v>3</v>
      </c>
      <c r="U6" s="51" t="s">
        <v>84</v>
      </c>
      <c r="V6" s="76">
        <f>100*$G$10/('表６（その２－２）'!$Q$10-'表６（その２－２）'!$P$10)</f>
        <v>0.31914253025832479</v>
      </c>
      <c r="W6" s="47"/>
      <c r="Y6" s="51">
        <v>3</v>
      </c>
      <c r="Z6" s="51" t="s">
        <v>84</v>
      </c>
      <c r="AA6" s="76">
        <f>100*$G$15/('表６（その２－２）'!$Q$15-'表６（その２－２）'!$P$15)</f>
        <v>0.29280238500851791</v>
      </c>
      <c r="AB6" s="47"/>
      <c r="AD6" s="51">
        <v>3</v>
      </c>
      <c r="AE6" s="51" t="s">
        <v>84</v>
      </c>
      <c r="AF6" s="76">
        <f>100*$G$18/('表６（その２－２）'!$Q$18-'表６（その２－２）'!$P$18)</f>
        <v>0.24171270718232044</v>
      </c>
      <c r="AG6" s="47"/>
      <c r="AI6" s="51">
        <v>3</v>
      </c>
      <c r="AJ6" s="51" t="s">
        <v>84</v>
      </c>
      <c r="AK6" s="76">
        <f>100*$G$20/('表６（その２－２）'!$Q$20-'表６（その２－２）'!$P$20)</f>
        <v>0.27301183835816328</v>
      </c>
      <c r="AL6" s="47"/>
      <c r="AN6" s="51">
        <v>3</v>
      </c>
      <c r="AO6" s="51" t="s">
        <v>84</v>
      </c>
      <c r="AP6" s="76">
        <f>100*$G$25/('表６（その２－２）'!$Q$25-'表６（その２－２）'!$P$25)</f>
        <v>0.21390374331550802</v>
      </c>
      <c r="AQ6" s="47"/>
      <c r="AS6" s="51">
        <v>3</v>
      </c>
      <c r="AT6" s="51" t="s">
        <v>84</v>
      </c>
      <c r="AU6" s="76">
        <f>100*$G$30/('表６（その２－２）'!$Q$30-'表６（その２－２）'!$P$30)</f>
        <v>0.29977258631383091</v>
      </c>
      <c r="AV6" s="47"/>
    </row>
    <row r="7" spans="2:48" ht="12.75" customHeight="1" x14ac:dyDescent="0.2">
      <c r="B7" s="477"/>
      <c r="C7" s="478"/>
      <c r="D7" s="203" t="s">
        <v>570</v>
      </c>
      <c r="E7" s="15"/>
      <c r="F7" s="15"/>
      <c r="G7" s="16" t="s">
        <v>571</v>
      </c>
      <c r="H7" s="15" t="s">
        <v>572</v>
      </c>
      <c r="I7" s="15"/>
      <c r="J7" s="15" t="s">
        <v>573</v>
      </c>
      <c r="K7" s="15"/>
      <c r="L7" s="15" t="s">
        <v>574</v>
      </c>
      <c r="M7" s="15" t="s">
        <v>575</v>
      </c>
      <c r="N7" s="15" t="s">
        <v>576</v>
      </c>
      <c r="O7" s="15"/>
      <c r="P7" s="217" t="s">
        <v>577</v>
      </c>
      <c r="T7" s="51">
        <v>4</v>
      </c>
      <c r="U7" s="51" t="s">
        <v>26</v>
      </c>
      <c r="V7" s="76">
        <f>100*$H$10/('表６（その２－２）'!$Q$10-'表６（その２－２）'!$P$10)</f>
        <v>16.25820437165051</v>
      </c>
      <c r="W7" s="47"/>
      <c r="Y7" s="51">
        <v>4</v>
      </c>
      <c r="Z7" s="51" t="s">
        <v>26</v>
      </c>
      <c r="AA7" s="76">
        <f>100*$H$15/('表６（その２－２）'!$Q$15-'表６（その２－２）'!$P$15)</f>
        <v>17.568143100511072</v>
      </c>
      <c r="AB7" s="47"/>
      <c r="AD7" s="51">
        <v>4</v>
      </c>
      <c r="AE7" s="51" t="s">
        <v>26</v>
      </c>
      <c r="AF7" s="76">
        <f>100*$H$18/('表６（その２－２）'!$Q$18-'表６（その２－２）'!$P$18)</f>
        <v>17.21339779005525</v>
      </c>
      <c r="AG7" s="47"/>
      <c r="AI7" s="51">
        <v>4</v>
      </c>
      <c r="AJ7" s="51" t="s">
        <v>26</v>
      </c>
      <c r="AK7" s="76">
        <f>100*$H$20/('表６（その２－２）'!$Q$20-'表６（その２－２）'!$P$20)</f>
        <v>16.140648167761068</v>
      </c>
      <c r="AL7" s="47"/>
      <c r="AN7" s="51">
        <v>4</v>
      </c>
      <c r="AO7" s="51" t="s">
        <v>26</v>
      </c>
      <c r="AP7" s="76">
        <f>100*$H$25/('表６（その２－２）'!$Q$25-'表６（その２－２）'!$P$25)</f>
        <v>15.964997569275644</v>
      </c>
      <c r="AQ7" s="47"/>
      <c r="AS7" s="51">
        <v>4</v>
      </c>
      <c r="AT7" s="51" t="s">
        <v>26</v>
      </c>
      <c r="AU7" s="76">
        <f>100*$H$30/('表６（その２－２）'!$Q$30-'表６（その２－２）'!$P$30)</f>
        <v>16.911308662394045</v>
      </c>
      <c r="AV7" s="47"/>
    </row>
    <row r="8" spans="2:48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/>
      <c r="N8" s="15"/>
      <c r="O8" s="15"/>
      <c r="P8" s="217"/>
      <c r="T8" s="51">
        <v>5</v>
      </c>
      <c r="U8" s="51" t="s">
        <v>27</v>
      </c>
      <c r="V8" s="76">
        <f>100*$J$10/('表６（その２－２）'!$Q$10-'表６（その２－２）'!$P$10)</f>
        <v>5.7084362016017343</v>
      </c>
      <c r="W8" s="47"/>
      <c r="Y8" s="51">
        <v>5</v>
      </c>
      <c r="Z8" s="51" t="s">
        <v>27</v>
      </c>
      <c r="AA8" s="76">
        <f>100*$J$15/('表６（その２－２）'!$Q$15-'表６（その２－２）'!$P$15)</f>
        <v>6.1115843270868826</v>
      </c>
      <c r="AB8" s="47"/>
      <c r="AD8" s="51">
        <v>5</v>
      </c>
      <c r="AE8" s="51" t="s">
        <v>27</v>
      </c>
      <c r="AF8" s="76">
        <f>100*$J$18/('表６（その２－２）'!$Q$18-'表６（その２－２）'!$P$18)</f>
        <v>5.8874309392265189</v>
      </c>
      <c r="AG8" s="47"/>
      <c r="AI8" s="51">
        <v>5</v>
      </c>
      <c r="AJ8" s="51" t="s">
        <v>27</v>
      </c>
      <c r="AK8" s="76">
        <f>100*$J$20/('表６（その２－２）'!$Q$20-'表６（その２－２）'!$P$20)</f>
        <v>6.5193344159664859</v>
      </c>
      <c r="AL8" s="47"/>
      <c r="AN8" s="51">
        <v>5</v>
      </c>
      <c r="AO8" s="51" t="s">
        <v>27</v>
      </c>
      <c r="AP8" s="76">
        <f>100*$J$25/('表６（その２－２）'!$Q$25-'表６（その２－２）'!$P$25)</f>
        <v>6.1448711716091395</v>
      </c>
      <c r="AQ8" s="47"/>
      <c r="AS8" s="51">
        <v>5</v>
      </c>
      <c r="AT8" s="51" t="s">
        <v>27</v>
      </c>
      <c r="AU8" s="76">
        <f>100*$J$30/('表６（その２－２）'!$Q$30-'表６（その２－２）'!$P$30)</f>
        <v>6.7655571635311142</v>
      </c>
      <c r="AV8" s="47"/>
    </row>
    <row r="9" spans="2:48" ht="12.75" customHeight="1" thickBot="1" x14ac:dyDescent="0.25">
      <c r="B9" s="466"/>
      <c r="C9" s="467"/>
      <c r="D9" s="210"/>
      <c r="E9" s="238"/>
      <c r="F9" s="238"/>
      <c r="G9" s="239" t="s">
        <v>82</v>
      </c>
      <c r="H9" s="238"/>
      <c r="I9" s="238"/>
      <c r="J9" s="238"/>
      <c r="K9" s="238"/>
      <c r="L9" s="238"/>
      <c r="M9" s="238" t="s">
        <v>576</v>
      </c>
      <c r="N9" s="238"/>
      <c r="O9" s="238"/>
      <c r="P9" s="240"/>
      <c r="T9" s="51">
        <v>6</v>
      </c>
      <c r="U9" s="51" t="s">
        <v>28</v>
      </c>
      <c r="V9" s="76">
        <f>100*$K$10/('表６（その２－２）'!$Q$10-'表６（その２－２）'!$P$10)</f>
        <v>4.9677846691154333</v>
      </c>
      <c r="W9" s="47"/>
      <c r="Y9" s="51">
        <v>6</v>
      </c>
      <c r="Z9" s="51" t="s">
        <v>28</v>
      </c>
      <c r="AA9" s="76">
        <f>100*$K$15/('表６（その２－２）'!$Q$15-'表６（その２－２）'!$P$15)</f>
        <v>5.2331771720613292</v>
      </c>
      <c r="AB9" s="47"/>
      <c r="AD9" s="51">
        <v>6</v>
      </c>
      <c r="AE9" s="51" t="s">
        <v>28</v>
      </c>
      <c r="AF9" s="76">
        <f>100*$K$18/('表６（その２－２）'!$Q$18-'表６（その２－２）'!$P$18)</f>
        <v>4.4371546961325965</v>
      </c>
      <c r="AG9" s="47"/>
      <c r="AI9" s="51">
        <v>6</v>
      </c>
      <c r="AJ9" s="51" t="s">
        <v>28</v>
      </c>
      <c r="AK9" s="76">
        <f>100*$K$20/('表６（その２－２）'!$Q$20-'表６（その２－２）'!$P$20)</f>
        <v>5.3778625055896816</v>
      </c>
      <c r="AL9" s="47"/>
      <c r="AN9" s="51">
        <v>6</v>
      </c>
      <c r="AO9" s="51" t="s">
        <v>28</v>
      </c>
      <c r="AP9" s="76">
        <f>100*$K$25/('表６（その２－２）'!$Q$25-'表６（その２－２）'!$P$25)</f>
        <v>5.6101118133203691</v>
      </c>
      <c r="AQ9" s="47"/>
      <c r="AS9" s="51">
        <v>6</v>
      </c>
      <c r="AT9" s="51" t="s">
        <v>28</v>
      </c>
      <c r="AU9" s="76">
        <f>100*$K$30/('表６（その２－２）'!$Q$30-'表６（その２－２）'!$P$30)</f>
        <v>4.9152367169733306</v>
      </c>
      <c r="AV9" s="47"/>
    </row>
    <row r="10" spans="2:48" ht="15.75" customHeight="1" x14ac:dyDescent="0.2">
      <c r="B10" s="225"/>
      <c r="C10" s="202" t="s">
        <v>437</v>
      </c>
      <c r="D10" s="232">
        <f t="shared" ref="D10:P10" si="0">SUM(D11:D14)</f>
        <v>342</v>
      </c>
      <c r="E10" s="226">
        <f t="shared" si="0"/>
        <v>0</v>
      </c>
      <c r="F10" s="226">
        <f t="shared" si="0"/>
        <v>632</v>
      </c>
      <c r="G10" s="226">
        <f t="shared" si="0"/>
        <v>53</v>
      </c>
      <c r="H10" s="226">
        <f t="shared" si="0"/>
        <v>2700</v>
      </c>
      <c r="I10" s="226">
        <f t="shared" si="0"/>
        <v>1470</v>
      </c>
      <c r="J10" s="226">
        <f t="shared" si="0"/>
        <v>948</v>
      </c>
      <c r="K10" s="226">
        <f t="shared" si="0"/>
        <v>825</v>
      </c>
      <c r="L10" s="226">
        <f t="shared" si="0"/>
        <v>1770</v>
      </c>
      <c r="M10" s="226">
        <f t="shared" si="0"/>
        <v>201</v>
      </c>
      <c r="N10" s="226">
        <f t="shared" si="0"/>
        <v>2769</v>
      </c>
      <c r="O10" s="226">
        <f t="shared" si="0"/>
        <v>1859</v>
      </c>
      <c r="P10" s="227">
        <f t="shared" si="0"/>
        <v>164</v>
      </c>
      <c r="T10" s="51">
        <v>7</v>
      </c>
      <c r="U10" s="51" t="s">
        <v>29</v>
      </c>
      <c r="V10" s="76">
        <f>100*$L$10/('表６（その２－２）'!$Q$10-'表６（その２－２）'!$P$10)</f>
        <v>10.658156199193112</v>
      </c>
      <c r="W10" s="47"/>
      <c r="Y10" s="51">
        <v>7</v>
      </c>
      <c r="Z10" s="51" t="s">
        <v>29</v>
      </c>
      <c r="AA10" s="76">
        <f>100*$L$15/('表６（その２－２）'!$Q$15-'表６（その２－２）'!$P$15)</f>
        <v>8.2836456558773417</v>
      </c>
      <c r="AB10" s="47"/>
      <c r="AD10" s="51">
        <v>7</v>
      </c>
      <c r="AE10" s="51" t="s">
        <v>29</v>
      </c>
      <c r="AF10" s="76">
        <f>100*$L$18/('表６（その２－２）'!$Q$18-'表６（その２－２）'!$P$18)</f>
        <v>8.5117403314917119</v>
      </c>
      <c r="AG10" s="47"/>
      <c r="AI10" s="51">
        <v>7</v>
      </c>
      <c r="AJ10" s="51" t="s">
        <v>29</v>
      </c>
      <c r="AK10" s="76">
        <f>100*$L$20/('表６（その２－２）'!$Q$20-'表６（その２－２）'!$P$20)</f>
        <v>9.051754571771518</v>
      </c>
      <c r="AL10" s="47"/>
      <c r="AN10" s="51">
        <v>7</v>
      </c>
      <c r="AO10" s="51" t="s">
        <v>29</v>
      </c>
      <c r="AP10" s="76">
        <f>100*$L$25/('表６（その２－２）'!$Q$25-'表６（その２－２）'!$P$25)</f>
        <v>8.1964025279533299</v>
      </c>
      <c r="AQ10" s="47"/>
      <c r="AS10" s="51">
        <v>7</v>
      </c>
      <c r="AT10" s="51" t="s">
        <v>29</v>
      </c>
      <c r="AU10" s="76">
        <f>100*$L$30/('表６（その２－２）'!$Q$30-'表６（その２－２）'!$P$30)</f>
        <v>9.3239611329336363</v>
      </c>
      <c r="AV10" s="47"/>
    </row>
    <row r="11" spans="2:48" ht="15.75" customHeight="1" x14ac:dyDescent="0.2">
      <c r="B11" s="455" t="s">
        <v>712</v>
      </c>
      <c r="C11" s="456"/>
      <c r="D11" s="233">
        <f>香取市!C$5</f>
        <v>234</v>
      </c>
      <c r="E11" s="81">
        <f>香取市!D$5</f>
        <v>0</v>
      </c>
      <c r="F11" s="81">
        <f>香取市!E$5</f>
        <v>427</v>
      </c>
      <c r="G11" s="81">
        <f>香取市!F$5</f>
        <v>35</v>
      </c>
      <c r="H11" s="81">
        <f>香取市!G$5</f>
        <v>1838</v>
      </c>
      <c r="I11" s="81">
        <f>香取市!H$5</f>
        <v>991</v>
      </c>
      <c r="J11" s="81">
        <f>香取市!I$5</f>
        <v>655</v>
      </c>
      <c r="K11" s="81">
        <f>香取市!J$5</f>
        <v>544</v>
      </c>
      <c r="L11" s="81">
        <f>香取市!K$5</f>
        <v>1264</v>
      </c>
      <c r="M11" s="81">
        <f>香取市!C$12</f>
        <v>139</v>
      </c>
      <c r="N11" s="81">
        <f>香取市!D$12</f>
        <v>1884</v>
      </c>
      <c r="O11" s="81">
        <f>香取市!E$12</f>
        <v>1231</v>
      </c>
      <c r="P11" s="221">
        <f>香取市!F$12</f>
        <v>129</v>
      </c>
      <c r="T11" s="51">
        <v>8</v>
      </c>
      <c r="U11" s="51" t="s">
        <v>30</v>
      </c>
      <c r="V11" s="76">
        <f>100*$M$10/('表６（その２－２）'!$Q$10-'表６（その２－２）'!$P$10)</f>
        <v>1.21033299211176</v>
      </c>
      <c r="W11" s="47"/>
      <c r="Y11" s="51">
        <v>8</v>
      </c>
      <c r="Z11" s="51" t="s">
        <v>30</v>
      </c>
      <c r="AA11" s="76">
        <f>100*$M$15/('表６（その２－２）'!$Q$15-'表６（その２－２）'!$P$15)</f>
        <v>1.0168228279386713</v>
      </c>
      <c r="AB11" s="47"/>
      <c r="AD11" s="51">
        <v>8</v>
      </c>
      <c r="AE11" s="51" t="s">
        <v>30</v>
      </c>
      <c r="AF11" s="76">
        <f>100*$M$18/('表６（その２－２）'!$Q$18-'表６（その２－２）'!$P$18)</f>
        <v>1.1049723756906078</v>
      </c>
      <c r="AG11" s="47"/>
      <c r="AI11" s="51">
        <v>8</v>
      </c>
      <c r="AJ11" s="51" t="s">
        <v>30</v>
      </c>
      <c r="AK11" s="76">
        <f>100*$M$20/('表６（その２－２）'!$Q$20-'表６（その２－２）'!$P$20)</f>
        <v>1.1391183600461297</v>
      </c>
      <c r="AL11" s="47"/>
      <c r="AN11" s="51">
        <v>8</v>
      </c>
      <c r="AO11" s="51" t="s">
        <v>30</v>
      </c>
      <c r="AP11" s="76">
        <f>100*$M$25/('表６（その２－２）'!$Q$25-'表６（その２－２）'!$P$25)</f>
        <v>0.7292173067574137</v>
      </c>
      <c r="AQ11" s="47"/>
      <c r="AS11" s="51">
        <v>8</v>
      </c>
      <c r="AT11" s="51" t="s">
        <v>30</v>
      </c>
      <c r="AU11" s="76">
        <f>100*$M$30/('表６（その２－２）'!$Q$30-'表６（その２－２）'!$P$30)</f>
        <v>0.86313830886913379</v>
      </c>
      <c r="AV11" s="47"/>
    </row>
    <row r="12" spans="2:48" ht="15.75" customHeight="1" x14ac:dyDescent="0.2">
      <c r="B12" s="455" t="s">
        <v>495</v>
      </c>
      <c r="C12" s="456"/>
      <c r="D12" s="233">
        <f>神崎町!C$5</f>
        <v>12</v>
      </c>
      <c r="E12" s="81">
        <f>神崎町!D$5</f>
        <v>0</v>
      </c>
      <c r="F12" s="81">
        <f>神崎町!E$5</f>
        <v>22</v>
      </c>
      <c r="G12" s="81">
        <f>神崎町!F$5</f>
        <v>3</v>
      </c>
      <c r="H12" s="81">
        <f>神崎町!G$5</f>
        <v>129</v>
      </c>
      <c r="I12" s="81">
        <f>神崎町!H$5</f>
        <v>69</v>
      </c>
      <c r="J12" s="81">
        <f>神崎町!I$5</f>
        <v>46</v>
      </c>
      <c r="K12" s="81">
        <f>神崎町!J$5</f>
        <v>28</v>
      </c>
      <c r="L12" s="81">
        <f>神崎町!K$5</f>
        <v>113</v>
      </c>
      <c r="M12" s="81">
        <f>神崎町!C$12</f>
        <v>11</v>
      </c>
      <c r="N12" s="81">
        <f>神崎町!D$12</f>
        <v>117</v>
      </c>
      <c r="O12" s="81">
        <f>神崎町!E$12</f>
        <v>76</v>
      </c>
      <c r="P12" s="221">
        <f>神崎町!F$12</f>
        <v>8</v>
      </c>
      <c r="T12" s="51">
        <v>9</v>
      </c>
      <c r="U12" s="51" t="s">
        <v>402</v>
      </c>
      <c r="V12" s="76">
        <f>100*$N$10/('表６（その２－２）'!$Q$10-'表６（その２－２）'!$P$10)</f>
        <v>16.673691816703801</v>
      </c>
      <c r="W12" s="47"/>
      <c r="Y12" s="51">
        <v>9</v>
      </c>
      <c r="Z12" s="51" t="s">
        <v>402</v>
      </c>
      <c r="AA12" s="76">
        <f>100*$N$15/('表６（その２－２）'!$Q$15-'表６（その２－２）'!$P$15)</f>
        <v>17.312606473594549</v>
      </c>
      <c r="AB12" s="47"/>
      <c r="AD12" s="51">
        <v>9</v>
      </c>
      <c r="AE12" s="51" t="s">
        <v>402</v>
      </c>
      <c r="AF12" s="76">
        <f>100*$N$18/('表６（その２－２）'!$Q$18-'表６（その２－２）'!$P$18)</f>
        <v>17.109806629834253</v>
      </c>
      <c r="AG12" s="47"/>
      <c r="AI12" s="51">
        <v>9</v>
      </c>
      <c r="AJ12" s="51" t="s">
        <v>402</v>
      </c>
      <c r="AK12" s="76">
        <f>100*$N$20/('表６（その２－２）'!$Q$20-'表６（その２－２）'!$P$20)</f>
        <v>14.646143707783191</v>
      </c>
      <c r="AL12" s="47"/>
      <c r="AN12" s="51">
        <v>9</v>
      </c>
      <c r="AO12" s="51" t="s">
        <v>402</v>
      </c>
      <c r="AP12" s="76">
        <f>100*$N$25/('表６（その２－２）'!$Q$25-'表６（その２－２）'!$P$25)</f>
        <v>15.469129800680603</v>
      </c>
      <c r="AQ12" s="47"/>
      <c r="AS12" s="51">
        <v>9</v>
      </c>
      <c r="AT12" s="51" t="s">
        <v>402</v>
      </c>
      <c r="AU12" s="76">
        <f>100*$N$30/('表６（その２－２）'!$Q$30-'表６（その２－２）'!$P$30)</f>
        <v>16.570188133140377</v>
      </c>
      <c r="AV12" s="47"/>
    </row>
    <row r="13" spans="2:48" ht="15.75" customHeight="1" x14ac:dyDescent="0.2">
      <c r="B13" s="455" t="s">
        <v>499</v>
      </c>
      <c r="C13" s="456"/>
      <c r="D13" s="233">
        <f>多古町!C$5</f>
        <v>48</v>
      </c>
      <c r="E13" s="81">
        <f>多古町!D$5</f>
        <v>0</v>
      </c>
      <c r="F13" s="81">
        <f>多古町!E$5</f>
        <v>102</v>
      </c>
      <c r="G13" s="81">
        <f>多古町!F$5</f>
        <v>5</v>
      </c>
      <c r="H13" s="81">
        <f>多古町!G$5</f>
        <v>332</v>
      </c>
      <c r="I13" s="81">
        <f>多古町!H$5</f>
        <v>180</v>
      </c>
      <c r="J13" s="81">
        <f>多古町!I$5</f>
        <v>126</v>
      </c>
      <c r="K13" s="81">
        <f>多古町!J$5</f>
        <v>127</v>
      </c>
      <c r="L13" s="81">
        <f>多古町!K$5</f>
        <v>192</v>
      </c>
      <c r="M13" s="81">
        <f>多古町!C$12</f>
        <v>30</v>
      </c>
      <c r="N13" s="81">
        <f>多古町!D$12</f>
        <v>430</v>
      </c>
      <c r="O13" s="81">
        <f>多古町!E$12</f>
        <v>291</v>
      </c>
      <c r="P13" s="221">
        <f>多古町!F$12</f>
        <v>17</v>
      </c>
      <c r="T13" s="51">
        <v>10</v>
      </c>
      <c r="U13" s="51" t="s">
        <v>32</v>
      </c>
      <c r="V13" s="76">
        <f>100*'表６（その２－２）'!$D$10/('表６（その２－２）'!$Q$10-'表６（その２－２）'!$P$10)</f>
        <v>8.135123742999939</v>
      </c>
      <c r="W13" s="47"/>
      <c r="Y13" s="51">
        <v>10</v>
      </c>
      <c r="Z13" s="51" t="s">
        <v>32</v>
      </c>
      <c r="AA13" s="76">
        <f>100*'表６（その２－２）'!$D$15/('表６（その２－２）'!$Q$15-'表６（その２－２）'!$P$15)</f>
        <v>8.0281090289608183</v>
      </c>
      <c r="AB13" s="47"/>
      <c r="AD13" s="51">
        <v>10</v>
      </c>
      <c r="AE13" s="51" t="s">
        <v>32</v>
      </c>
      <c r="AF13" s="76">
        <f>100*'表６（その２－２）'!$D$18/('表６（その２－２）'!$Q$18-'表６（その２－２）'!$P$18)</f>
        <v>7.9074585635359114</v>
      </c>
      <c r="AG13" s="47"/>
      <c r="AI13" s="51">
        <v>10</v>
      </c>
      <c r="AJ13" s="51" t="s">
        <v>32</v>
      </c>
      <c r="AK13" s="76">
        <f>100*'表６（その２－２）'!$D$20/('表６（その２－２）'!$Q$20-'表６（その２－２）'!$P$20)</f>
        <v>7.7878980441996752</v>
      </c>
      <c r="AL13" s="47"/>
      <c r="AN13" s="51">
        <v>10</v>
      </c>
      <c r="AO13" s="51" t="s">
        <v>32</v>
      </c>
      <c r="AP13" s="76">
        <f>100*'表６（その２－２）'!$D$25/('表６（その２－２）'!$Q$25-'表６（その２－２）'!$P$25)</f>
        <v>7.9241614000972289</v>
      </c>
      <c r="AQ13" s="47"/>
      <c r="AS13" s="51">
        <v>10</v>
      </c>
      <c r="AT13" s="51" t="s">
        <v>32</v>
      </c>
      <c r="AU13" s="76">
        <f>100*'表６（その２－２）'!$D$30/('表６（その２－２）'!$Q$30-'表６（その２－２）'!$P$30)</f>
        <v>7.4322927434360144</v>
      </c>
      <c r="AV13" s="47"/>
    </row>
    <row r="14" spans="2:48" ht="15.75" customHeight="1" x14ac:dyDescent="0.2">
      <c r="B14" s="464" t="s">
        <v>501</v>
      </c>
      <c r="C14" s="465"/>
      <c r="D14" s="234">
        <f>東庄町!C$5</f>
        <v>48</v>
      </c>
      <c r="E14" s="82">
        <f>東庄町!D$5</f>
        <v>0</v>
      </c>
      <c r="F14" s="82">
        <f>東庄町!E$5</f>
        <v>81</v>
      </c>
      <c r="G14" s="82">
        <f>東庄町!F$5</f>
        <v>10</v>
      </c>
      <c r="H14" s="82">
        <f>東庄町!G$5</f>
        <v>401</v>
      </c>
      <c r="I14" s="82">
        <f>東庄町!H$5</f>
        <v>230</v>
      </c>
      <c r="J14" s="82">
        <f>東庄町!I$5</f>
        <v>121</v>
      </c>
      <c r="K14" s="82">
        <f>東庄町!J$5</f>
        <v>126</v>
      </c>
      <c r="L14" s="82">
        <f>東庄町!K$5</f>
        <v>201</v>
      </c>
      <c r="M14" s="82">
        <f>東庄町!C$12</f>
        <v>21</v>
      </c>
      <c r="N14" s="82">
        <f>東庄町!D$12</f>
        <v>338</v>
      </c>
      <c r="O14" s="82">
        <f>東庄町!E$12</f>
        <v>261</v>
      </c>
      <c r="P14" s="222">
        <f>東庄町!F$12</f>
        <v>10</v>
      </c>
      <c r="T14" s="51">
        <v>11</v>
      </c>
      <c r="U14" s="51" t="s">
        <v>8</v>
      </c>
      <c r="V14" s="76">
        <f>100*'表６（その２－２）'!$E$10/('表６（その２－２）'!$Q$10-'表６（その２－２）'!$P$10)</f>
        <v>6.7501655928223041</v>
      </c>
      <c r="W14" s="47"/>
      <c r="Y14" s="51">
        <v>11</v>
      </c>
      <c r="Z14" s="51" t="s">
        <v>8</v>
      </c>
      <c r="AA14" s="76">
        <f>100*'表６（その２－２）'!$E$15/('表６（その２－２）'!$Q$15-'表６（その２－２）'!$P$15)</f>
        <v>5.7389267461669506</v>
      </c>
      <c r="AB14" s="47"/>
      <c r="AD14" s="51">
        <v>11</v>
      </c>
      <c r="AE14" s="51" t="s">
        <v>8</v>
      </c>
      <c r="AF14" s="76">
        <f>100*'表６（その２－２）'!$E$18/('表６（その２－２）'!$Q$18-'表６（その２－２）'!$P$18)</f>
        <v>6.6470994475138125</v>
      </c>
      <c r="AG14" s="47"/>
      <c r="AI14" s="51">
        <v>11</v>
      </c>
      <c r="AJ14" s="51" t="s">
        <v>8</v>
      </c>
      <c r="AK14" s="76">
        <f>100*'表６（その２－２）'!$E$20/('表６（その２－２）'!$Q$20-'表６（その２－２）'!$P$20)</f>
        <v>6.5334557179505284</v>
      </c>
      <c r="AL14" s="47"/>
      <c r="AN14" s="51">
        <v>11</v>
      </c>
      <c r="AO14" s="51" t="s">
        <v>8</v>
      </c>
      <c r="AP14" s="76">
        <f>100*'表６（その２－２）'!$E$25/('表６（その２－２）'!$Q$25-'表６（その２－２）'!$P$25)</f>
        <v>6.640738940204181</v>
      </c>
      <c r="AQ14" s="47"/>
      <c r="AS14" s="51">
        <v>11</v>
      </c>
      <c r="AT14" s="51" t="s">
        <v>8</v>
      </c>
      <c r="AU14" s="76">
        <f>100*'表６（その２－２）'!$E$30/('表６（その２－２）'!$Q$30-'表６（その２－２）'!$P$30)</f>
        <v>6.1556750051684928</v>
      </c>
      <c r="AV14" s="47"/>
    </row>
    <row r="15" spans="2:48" ht="15.75" customHeight="1" x14ac:dyDescent="0.2">
      <c r="B15" s="187"/>
      <c r="C15" s="123" t="s">
        <v>412</v>
      </c>
      <c r="D15" s="235">
        <f t="shared" ref="D15:P15" si="1">SUM(D16:D17)</f>
        <v>484</v>
      </c>
      <c r="E15" s="124">
        <f t="shared" si="1"/>
        <v>4</v>
      </c>
      <c r="F15" s="124">
        <f t="shared" si="1"/>
        <v>646</v>
      </c>
      <c r="G15" s="124">
        <f t="shared" si="1"/>
        <v>55</v>
      </c>
      <c r="H15" s="124">
        <f t="shared" si="1"/>
        <v>3300</v>
      </c>
      <c r="I15" s="124">
        <f t="shared" si="1"/>
        <v>1725</v>
      </c>
      <c r="J15" s="124">
        <f t="shared" si="1"/>
        <v>1148</v>
      </c>
      <c r="K15" s="124">
        <f t="shared" si="1"/>
        <v>983</v>
      </c>
      <c r="L15" s="124">
        <f t="shared" si="1"/>
        <v>1556</v>
      </c>
      <c r="M15" s="124">
        <f t="shared" si="1"/>
        <v>191</v>
      </c>
      <c r="N15" s="124">
        <f t="shared" si="1"/>
        <v>3252</v>
      </c>
      <c r="O15" s="124">
        <f t="shared" si="1"/>
        <v>2167</v>
      </c>
      <c r="P15" s="220">
        <f t="shared" si="1"/>
        <v>218</v>
      </c>
      <c r="T15" s="51">
        <v>12</v>
      </c>
      <c r="U15" s="51" t="s">
        <v>405</v>
      </c>
      <c r="V15" s="76">
        <f>100*'表６（その２－２）'!$G$10/('表６（その２－２）'!$Q$10-'表６（その２－２）'!$P$10)</f>
        <v>4.3234780514240985</v>
      </c>
      <c r="W15" s="47"/>
      <c r="Y15" s="51">
        <v>12</v>
      </c>
      <c r="Z15" s="51" t="s">
        <v>405</v>
      </c>
      <c r="AA15" s="76">
        <f>100*'表６（その２－２）'!$G$15/('表６（その２－２）'!$Q$15-'表６（その２－２）'!$P$15)</f>
        <v>4.9190800681431002</v>
      </c>
      <c r="AB15" s="47"/>
      <c r="AD15" s="51">
        <v>12</v>
      </c>
      <c r="AE15" s="51" t="s">
        <v>405</v>
      </c>
      <c r="AF15" s="76">
        <f>100*'表６（その２－２）'!$G$18/('表６（その２－２）'!$Q$18-'表６（その２－２）'!$P$18)</f>
        <v>4.0745856353591163</v>
      </c>
      <c r="AG15" s="47"/>
      <c r="AI15" s="51">
        <v>12</v>
      </c>
      <c r="AJ15" s="51" t="s">
        <v>405</v>
      </c>
      <c r="AK15" s="76">
        <f>100*'表６（その２－２）'!$G$20/('表６（その２－２）'!$Q$20-'表６（その２－２）'!$P$20)</f>
        <v>5.3072559956694674</v>
      </c>
      <c r="AL15" s="47"/>
      <c r="AN15" s="51">
        <v>12</v>
      </c>
      <c r="AO15" s="51" t="s">
        <v>405</v>
      </c>
      <c r="AP15" s="76">
        <f>100*'表６（その２－２）'!$G$25/('表６（その２－２）'!$Q$25-'表６（その２－２）'!$P$25)</f>
        <v>4.4530870199319397</v>
      </c>
      <c r="AQ15" s="47"/>
      <c r="AS15" s="51">
        <v>12</v>
      </c>
      <c r="AT15" s="51" t="s">
        <v>405</v>
      </c>
      <c r="AU15" s="76">
        <f>100*'表６（その２－２）'!$G$30/('表６（その２－２）'!$Q$30-'表６（その２－２）'!$P$30)</f>
        <v>4.2329956584659909</v>
      </c>
      <c r="AV15" s="47"/>
    </row>
    <row r="16" spans="2:48" ht="15.75" customHeight="1" x14ac:dyDescent="0.2">
      <c r="B16" s="455" t="s">
        <v>502</v>
      </c>
      <c r="C16" s="456"/>
      <c r="D16" s="233">
        <f>銚子市!C$5</f>
        <v>224</v>
      </c>
      <c r="E16" s="81">
        <f>銚子市!D$5</f>
        <v>4</v>
      </c>
      <c r="F16" s="81">
        <f>銚子市!E$5</f>
        <v>314</v>
      </c>
      <c r="G16" s="81">
        <f>銚子市!F$5</f>
        <v>23</v>
      </c>
      <c r="H16" s="81">
        <f>銚子市!G$5</f>
        <v>1671</v>
      </c>
      <c r="I16" s="81">
        <f>銚子市!H$5</f>
        <v>900</v>
      </c>
      <c r="J16" s="81">
        <f>銚子市!I$5</f>
        <v>508</v>
      </c>
      <c r="K16" s="81">
        <f>銚子市!J$5</f>
        <v>495</v>
      </c>
      <c r="L16" s="81">
        <f>銚子市!K$5</f>
        <v>751</v>
      </c>
      <c r="M16" s="81">
        <f>銚子市!C$12</f>
        <v>84</v>
      </c>
      <c r="N16" s="81">
        <f>銚子市!D$12</f>
        <v>1645</v>
      </c>
      <c r="O16" s="81">
        <f>銚子市!E$12</f>
        <v>1161</v>
      </c>
      <c r="P16" s="221">
        <f>銚子市!F$12</f>
        <v>88</v>
      </c>
      <c r="T16" s="51">
        <v>13</v>
      </c>
      <c r="U16" s="51" t="s">
        <v>406</v>
      </c>
      <c r="V16" s="76">
        <f>100*'表６（その２－２）'!$H$10/('表６（その２－２）'!$Q$10-'表６（その２－２）'!$P$10)</f>
        <v>10.905040043355212</v>
      </c>
      <c r="W16" s="47"/>
      <c r="Y16" s="51">
        <v>13</v>
      </c>
      <c r="Z16" s="51" t="s">
        <v>406</v>
      </c>
      <c r="AA16" s="76">
        <f>100*'表６（その２－２）'!$H$15/('表６（その２－２）'!$Q$15-'表６（その２－２）'!$P$15)</f>
        <v>11.600298126064736</v>
      </c>
      <c r="AB16" s="47"/>
      <c r="AD16" s="51">
        <v>13</v>
      </c>
      <c r="AE16" s="51" t="s">
        <v>406</v>
      </c>
      <c r="AF16" s="76">
        <f>100*'表６（その２－２）'!$H$18/('表６（その２－２）'!$Q$18-'表６（その２－２）'!$P$18)</f>
        <v>13.415055248618785</v>
      </c>
      <c r="AG16" s="47"/>
      <c r="AI16" s="51">
        <v>13</v>
      </c>
      <c r="AJ16" s="51" t="s">
        <v>406</v>
      </c>
      <c r="AK16" s="76">
        <f>100*'表６（その２－２）'!$H$20/('表６（その２－２）'!$Q$20-'表６（その２－２）'!$P$20)</f>
        <v>11.348819694509167</v>
      </c>
      <c r="AL16" s="47"/>
      <c r="AN16" s="51">
        <v>13</v>
      </c>
      <c r="AO16" s="51" t="s">
        <v>406</v>
      </c>
      <c r="AP16" s="76">
        <f>100*'表６（その２－２）'!$H$25/('表６（その２－２）'!$Q$25-'表６（その２－２）'!$P$25)</f>
        <v>12.211959163830821</v>
      </c>
      <c r="AQ16" s="47"/>
      <c r="AS16" s="51">
        <v>13</v>
      </c>
      <c r="AT16" s="51" t="s">
        <v>406</v>
      </c>
      <c r="AU16" s="111">
        <f>100*'表６（その２－２）'!$H$30/('表６（その２－２）'!$Q$30-'表６（その２－２）'!$P$30)</f>
        <v>12.078767831300393</v>
      </c>
      <c r="AV16" s="47"/>
    </row>
    <row r="17" spans="1:48" ht="15.75" customHeight="1" x14ac:dyDescent="0.2">
      <c r="B17" s="464" t="s">
        <v>503</v>
      </c>
      <c r="C17" s="465"/>
      <c r="D17" s="234">
        <f>旭市!C$5</f>
        <v>260</v>
      </c>
      <c r="E17" s="82">
        <f>旭市!D$5</f>
        <v>0</v>
      </c>
      <c r="F17" s="82">
        <f>旭市!E$5</f>
        <v>332</v>
      </c>
      <c r="G17" s="82">
        <f>旭市!F$5</f>
        <v>32</v>
      </c>
      <c r="H17" s="82">
        <f>旭市!G$5</f>
        <v>1629</v>
      </c>
      <c r="I17" s="82">
        <f>旭市!H$5</f>
        <v>825</v>
      </c>
      <c r="J17" s="82">
        <f>旭市!I$5</f>
        <v>640</v>
      </c>
      <c r="K17" s="82">
        <f>旭市!J$5</f>
        <v>488</v>
      </c>
      <c r="L17" s="82">
        <f>旭市!K$5</f>
        <v>805</v>
      </c>
      <c r="M17" s="82">
        <f>旭市!C$12</f>
        <v>107</v>
      </c>
      <c r="N17" s="82">
        <f>旭市!D$12</f>
        <v>1607</v>
      </c>
      <c r="O17" s="82">
        <f>旭市!E$12</f>
        <v>1006</v>
      </c>
      <c r="P17" s="222">
        <f>旭市!F$12</f>
        <v>130</v>
      </c>
      <c r="T17" s="51">
        <v>14</v>
      </c>
      <c r="U17" s="51" t="s">
        <v>157</v>
      </c>
      <c r="V17" s="111">
        <f>100*'表６（その２－２）'!$I$10/('表６（その２－２）'!$Q$10-'表６（その２－２）'!$P$10)</f>
        <v>4.1910037935810198</v>
      </c>
      <c r="W17" s="38"/>
      <c r="Y17" s="51">
        <v>14</v>
      </c>
      <c r="Z17" s="51" t="s">
        <v>157</v>
      </c>
      <c r="AA17" s="76">
        <f>100*'表６（その２－２）'!$I$15/('表６（その２－２）'!$Q$15-'表６（その２－２）'!$P$15)</f>
        <v>3.6307495741056219</v>
      </c>
      <c r="AB17" s="47"/>
      <c r="AD17" s="51">
        <v>14</v>
      </c>
      <c r="AE17" s="51" t="s">
        <v>157</v>
      </c>
      <c r="AF17" s="76">
        <f>100*'表６（その２－２）'!$I$18/('表６（その２－２）'!$Q$18-'表６（その２－２）'!$P$18)</f>
        <v>3.660220994475138</v>
      </c>
      <c r="AG17" s="47"/>
      <c r="AI17" s="51">
        <v>14</v>
      </c>
      <c r="AJ17" s="51" t="s">
        <v>157</v>
      </c>
      <c r="AK17" s="76">
        <f>100*'表６（その２－２）'!$I$20/('表６（その２－２）'!$Q$20-'表６（その２－２）'!$P$20)</f>
        <v>5.2860740426934028</v>
      </c>
      <c r="AL17" s="47"/>
      <c r="AN17" s="51">
        <v>14</v>
      </c>
      <c r="AO17" s="51" t="s">
        <v>157</v>
      </c>
      <c r="AP17" s="76">
        <f>100*'表６（その２－２）'!$I$25/('表６（その２－２）'!$Q$25-'表６（その２－２）'!$P$25)</f>
        <v>4.4433641225085072</v>
      </c>
      <c r="AQ17" s="47"/>
      <c r="AS17" s="51">
        <v>14</v>
      </c>
      <c r="AT17" s="51" t="s">
        <v>157</v>
      </c>
      <c r="AU17" s="111">
        <f>100*'表６（その２－２）'!$I$30/('表６（その２－２）'!$Q$30-'表６（その２－２）'!$P$30)</f>
        <v>3.9642340293570393</v>
      </c>
      <c r="AV17" s="47"/>
    </row>
    <row r="18" spans="1:48" ht="15.75" customHeight="1" x14ac:dyDescent="0.2">
      <c r="B18" s="219"/>
      <c r="C18" s="123" t="s">
        <v>413</v>
      </c>
      <c r="D18" s="235">
        <f t="shared" ref="D18:P18" si="2">SUM(D19:D19)</f>
        <v>101</v>
      </c>
      <c r="E18" s="124">
        <f t="shared" si="2"/>
        <v>1</v>
      </c>
      <c r="F18" s="124">
        <f t="shared" si="2"/>
        <v>209</v>
      </c>
      <c r="G18" s="124">
        <f t="shared" si="2"/>
        <v>14</v>
      </c>
      <c r="H18" s="124">
        <f t="shared" si="2"/>
        <v>997</v>
      </c>
      <c r="I18" s="124">
        <f t="shared" si="2"/>
        <v>479</v>
      </c>
      <c r="J18" s="124">
        <f t="shared" si="2"/>
        <v>341</v>
      </c>
      <c r="K18" s="124">
        <f t="shared" si="2"/>
        <v>257</v>
      </c>
      <c r="L18" s="124">
        <f t="shared" si="2"/>
        <v>493</v>
      </c>
      <c r="M18" s="124">
        <f t="shared" si="2"/>
        <v>64</v>
      </c>
      <c r="N18" s="124">
        <f t="shared" si="2"/>
        <v>991</v>
      </c>
      <c r="O18" s="124">
        <f t="shared" si="2"/>
        <v>729</v>
      </c>
      <c r="P18" s="220">
        <f t="shared" si="2"/>
        <v>46</v>
      </c>
      <c r="T18" s="51">
        <v>15</v>
      </c>
      <c r="U18" s="51" t="s">
        <v>36</v>
      </c>
      <c r="V18" s="111">
        <f>100*'表６（その２－２）'!$J$10/('表６（その２－２）'!$Q$10-'表６（その２－２）'!$P$10)</f>
        <v>7.8280243270909863E-2</v>
      </c>
      <c r="W18" s="69"/>
      <c r="X18" s="78"/>
      <c r="Y18" s="51">
        <v>15</v>
      </c>
      <c r="Z18" s="51" t="s">
        <v>36</v>
      </c>
      <c r="AA18" s="76">
        <f>100*'表６（その２－２）'!$J$15/('表６（その２－２）'!$Q$15-'表６（その２－２）'!$P$15)</f>
        <v>5.3236797274275979E-2</v>
      </c>
      <c r="AB18" s="77"/>
      <c r="AC18" s="78"/>
      <c r="AD18" s="51">
        <v>15</v>
      </c>
      <c r="AE18" s="51" t="s">
        <v>36</v>
      </c>
      <c r="AF18" s="76">
        <f>100*'表６（その２－２）'!$J$18/('表６（その２－２）'!$Q$18-'表６（その２－２）'!$P$18)</f>
        <v>1.7265193370165747E-2</v>
      </c>
      <c r="AG18" s="77"/>
      <c r="AH18" s="78"/>
      <c r="AI18" s="51">
        <v>15</v>
      </c>
      <c r="AJ18" s="51" t="s">
        <v>36</v>
      </c>
      <c r="AK18" s="76">
        <f>100*'表６（その２－２）'!$J$20/('表６（その２－２）'!$Q$20-'表６（その２－２）'!$P$20)</f>
        <v>7.5313610581562287E-2</v>
      </c>
      <c r="AL18" s="77"/>
      <c r="AM18" s="78"/>
      <c r="AN18" s="51">
        <v>15</v>
      </c>
      <c r="AO18" s="51" t="s">
        <v>36</v>
      </c>
      <c r="AP18" s="76">
        <f>100*'表６（その２－２）'!$J$25/('表６（その２－２）'!$Q$25-'表６（その２－２）'!$P$25)</f>
        <v>8.7506076810889649E-2</v>
      </c>
      <c r="AQ18" s="77"/>
      <c r="AR18" s="78"/>
      <c r="AS18" s="51">
        <v>15</v>
      </c>
      <c r="AT18" s="51" t="s">
        <v>36</v>
      </c>
      <c r="AU18" s="111">
        <f>100*'表６（その２－２）'!$J$30/('表６（その２－２）'!$Q$30-'表６（その２－２）'!$P$30)</f>
        <v>5.168492867479843E-2</v>
      </c>
      <c r="AV18" s="38"/>
    </row>
    <row r="19" spans="1:48" ht="15.75" customHeight="1" x14ac:dyDescent="0.2">
      <c r="B19" s="464" t="s">
        <v>710</v>
      </c>
      <c r="C19" s="465"/>
      <c r="D19" s="234">
        <f>匝瑳市!C$5</f>
        <v>101</v>
      </c>
      <c r="E19" s="82">
        <f>匝瑳市!D$5</f>
        <v>1</v>
      </c>
      <c r="F19" s="82">
        <f>匝瑳市!E$5</f>
        <v>209</v>
      </c>
      <c r="G19" s="82">
        <f>匝瑳市!F$5</f>
        <v>14</v>
      </c>
      <c r="H19" s="82">
        <f>匝瑳市!G$5</f>
        <v>997</v>
      </c>
      <c r="I19" s="82">
        <f>匝瑳市!H$5</f>
        <v>479</v>
      </c>
      <c r="J19" s="82">
        <f>匝瑳市!I$5</f>
        <v>341</v>
      </c>
      <c r="K19" s="82">
        <f>匝瑳市!J$5</f>
        <v>257</v>
      </c>
      <c r="L19" s="82">
        <f>匝瑳市!K$5</f>
        <v>493</v>
      </c>
      <c r="M19" s="82">
        <f>匝瑳市!C$12</f>
        <v>64</v>
      </c>
      <c r="N19" s="82">
        <f>匝瑳市!D$12</f>
        <v>991</v>
      </c>
      <c r="O19" s="82">
        <f>匝瑳市!E$12</f>
        <v>729</v>
      </c>
      <c r="P19" s="222">
        <f>匝瑳市!F$12</f>
        <v>46</v>
      </c>
      <c r="T19" s="51">
        <v>16</v>
      </c>
      <c r="U19" s="51" t="s">
        <v>885</v>
      </c>
      <c r="V19" s="111">
        <f>100*'表６（その２－２）'!$K$10/('表６（その２－２）'!$Q$10-'表６（その２－２）'!$P$10)</f>
        <v>6.0215571746853732E-3</v>
      </c>
      <c r="W19" s="38"/>
      <c r="Y19" s="51">
        <v>16</v>
      </c>
      <c r="Z19" s="51" t="s">
        <v>885</v>
      </c>
      <c r="AA19" s="76">
        <f>100*'表６（その２－２）'!$K$15/('表６（その２－２）'!$Q$15-'表６（その２－２）'!$P$15)</f>
        <v>1.0647359454855196E-2</v>
      </c>
      <c r="AB19" s="47"/>
      <c r="AD19" s="51">
        <v>16</v>
      </c>
      <c r="AE19" s="51" t="s">
        <v>885</v>
      </c>
      <c r="AF19" s="76">
        <f>100*'表６（その２－２）'!$K$18/('表６（その２－２）'!$Q$18-'表６（その２－２）'!$P$18)</f>
        <v>1.7265193370165747E-2</v>
      </c>
      <c r="AG19" s="47"/>
      <c r="AI19" s="51">
        <v>16</v>
      </c>
      <c r="AJ19" s="51" t="s">
        <v>885</v>
      </c>
      <c r="AK19" s="76">
        <f>100*'表６（その２－２）'!$K$20/('表６（その２－２）'!$Q$20-'表６（その２－２）'!$P$20)</f>
        <v>4.707100661347643E-3</v>
      </c>
      <c r="AL19" s="47"/>
      <c r="AN19" s="51">
        <v>16</v>
      </c>
      <c r="AO19" s="51" t="s">
        <v>885</v>
      </c>
      <c r="AP19" s="76">
        <f>100*'表６（その２－２）'!$K$25/('表６（その２－２）'!$Q$25-'表６（その２－２）'!$P$25)</f>
        <v>9.7228974234321829E-3</v>
      </c>
      <c r="AQ19" s="47"/>
      <c r="AS19" s="51">
        <v>16</v>
      </c>
      <c r="AT19" s="51" t="s">
        <v>885</v>
      </c>
      <c r="AU19" s="111">
        <f>100*'表６（その２－２）'!$K$30/('表６（その２－２）'!$Q$30-'表６（その２－２）'!$P$30)</f>
        <v>2.5842464337399215E-2</v>
      </c>
      <c r="AV19" s="38"/>
    </row>
    <row r="20" spans="1:48" ht="15.75" customHeight="1" x14ac:dyDescent="0.2">
      <c r="B20" s="219"/>
      <c r="C20" s="123" t="s">
        <v>438</v>
      </c>
      <c r="D20" s="235">
        <f>SUM(D21:D24)</f>
        <v>1035</v>
      </c>
      <c r="E20" s="124">
        <f t="shared" ref="E20:P20" si="3">SUM(E21:E24)</f>
        <v>3</v>
      </c>
      <c r="F20" s="124">
        <f t="shared" si="3"/>
        <v>1572</v>
      </c>
      <c r="G20" s="124">
        <f t="shared" si="3"/>
        <v>116</v>
      </c>
      <c r="H20" s="124">
        <f t="shared" si="3"/>
        <v>6858</v>
      </c>
      <c r="I20" s="124">
        <f t="shared" si="3"/>
        <v>3631</v>
      </c>
      <c r="J20" s="124">
        <f t="shared" si="3"/>
        <v>2770</v>
      </c>
      <c r="K20" s="124">
        <f t="shared" si="3"/>
        <v>2285</v>
      </c>
      <c r="L20" s="124">
        <f t="shared" si="3"/>
        <v>3846</v>
      </c>
      <c r="M20" s="124">
        <f t="shared" si="3"/>
        <v>484</v>
      </c>
      <c r="N20" s="124">
        <f t="shared" si="3"/>
        <v>6223</v>
      </c>
      <c r="O20" s="124">
        <f t="shared" si="3"/>
        <v>4338</v>
      </c>
      <c r="P20" s="220">
        <f t="shared" si="3"/>
        <v>422</v>
      </c>
      <c r="T20" s="51">
        <v>17</v>
      </c>
      <c r="U20" s="51" t="s">
        <v>38</v>
      </c>
      <c r="V20" s="111">
        <f>100*'表６（その２－２）'!$L$10/('表６（その２－２）'!$Q$10-'表６（その２－２）'!$P$10)</f>
        <v>6.6237128921539115E-2</v>
      </c>
      <c r="W20" s="38"/>
      <c r="Y20" s="51">
        <v>17</v>
      </c>
      <c r="Z20" s="51" t="s">
        <v>38</v>
      </c>
      <c r="AA20" s="76">
        <f>100*'表６（その２－２）'!$L$15/('表６（その２－２）'!$Q$15-'表６（その２－２）'!$P$15)</f>
        <v>9.5826235093696768E-2</v>
      </c>
      <c r="AB20" s="47"/>
      <c r="AD20" s="51">
        <v>17</v>
      </c>
      <c r="AE20" s="51" t="s">
        <v>38</v>
      </c>
      <c r="AF20" s="76">
        <f>100*'表６（その２－２）'!$L$18/('表６（その２－２）'!$Q$18-'表６（その２－２）'!$P$18)</f>
        <v>6.9060773480662987E-2</v>
      </c>
      <c r="AG20" s="47"/>
      <c r="AI20" s="51">
        <v>17</v>
      </c>
      <c r="AJ20" s="51" t="s">
        <v>38</v>
      </c>
      <c r="AK20" s="76">
        <f>100*'表６（その２－２）'!$L$20/('表６（その２－２）'!$Q$20-'表６（その２－２）'!$P$20)</f>
        <v>0.11061686554166961</v>
      </c>
      <c r="AL20" s="47"/>
      <c r="AN20" s="51">
        <v>17</v>
      </c>
      <c r="AO20" s="51" t="s">
        <v>38</v>
      </c>
      <c r="AP20" s="76">
        <f>100*'表６（その２－２）'!$L$25/('表６（その２－２）'!$Q$25-'表６（その２－２）'!$P$25)</f>
        <v>6.8060281964025277E-2</v>
      </c>
      <c r="AQ20" s="47"/>
      <c r="AS20" s="51">
        <v>17</v>
      </c>
      <c r="AT20" s="51" t="s">
        <v>38</v>
      </c>
      <c r="AU20" s="111">
        <f>100*'表６（その２－２）'!$L$30/('表６（その２－２）'!$Q$30-'表６（その２－２）'!$P$30)</f>
        <v>8.269588587967748E-2</v>
      </c>
      <c r="AV20" s="38"/>
    </row>
    <row r="21" spans="1:48" ht="15.75" customHeight="1" x14ac:dyDescent="0.2">
      <c r="B21" s="455" t="s">
        <v>508</v>
      </c>
      <c r="C21" s="456"/>
      <c r="D21" s="233">
        <f>木更津市!C$5</f>
        <v>354</v>
      </c>
      <c r="E21" s="81">
        <f>木更津市!D$5</f>
        <v>0</v>
      </c>
      <c r="F21" s="81">
        <f>木更津市!E$5</f>
        <v>630</v>
      </c>
      <c r="G21" s="81">
        <f>木更津市!F$5</f>
        <v>45</v>
      </c>
      <c r="H21" s="81">
        <f>木更津市!G$5</f>
        <v>2652</v>
      </c>
      <c r="I21" s="81">
        <f>木更津市!H$5</f>
        <v>1370</v>
      </c>
      <c r="J21" s="81">
        <f>木更津市!I$5</f>
        <v>1130</v>
      </c>
      <c r="K21" s="81">
        <f>木更津市!J$5</f>
        <v>854</v>
      </c>
      <c r="L21" s="81">
        <f>木更津市!K$5</f>
        <v>1475</v>
      </c>
      <c r="M21" s="81">
        <f>木更津市!C$12</f>
        <v>219</v>
      </c>
      <c r="N21" s="81">
        <f>木更津市!D$12</f>
        <v>2422</v>
      </c>
      <c r="O21" s="81">
        <f>木更津市!E$12</f>
        <v>1691</v>
      </c>
      <c r="P21" s="221">
        <f>木更津市!F$12</f>
        <v>157</v>
      </c>
      <c r="T21" s="51">
        <v>18</v>
      </c>
      <c r="U21" s="66" t="s">
        <v>39</v>
      </c>
      <c r="V21" s="111">
        <f>100*'表６（その２－２）'!$M$10/('表６（その２－２）'!$Q$10-'表６（その２－２）'!$P$10)</f>
        <v>1.6438851086891071</v>
      </c>
      <c r="W21" s="38"/>
      <c r="Y21" s="51">
        <v>18</v>
      </c>
      <c r="Z21" s="66" t="s">
        <v>39</v>
      </c>
      <c r="AA21" s="111">
        <f>100*'表６（その２－２）'!$M$15/('表６（その２－２）'!$Q$15-'表６（その２－２）'!$P$15)</f>
        <v>1.8206984667802386</v>
      </c>
      <c r="AB21" s="38"/>
      <c r="AD21" s="51">
        <v>18</v>
      </c>
      <c r="AE21" s="66" t="s">
        <v>39</v>
      </c>
      <c r="AF21" s="111">
        <f>100*'表６（その２－２）'!$M$18/('表６（その２－２）'!$Q$18-'表６（その２－２）'!$P$18)</f>
        <v>1.8473756906077348</v>
      </c>
      <c r="AG21" s="38"/>
      <c r="AI21" s="51">
        <v>18</v>
      </c>
      <c r="AJ21" s="66" t="s">
        <v>39</v>
      </c>
      <c r="AK21" s="76">
        <f>100*'表６（その２－２）'!$M$20/('表６（その２－２）'!$Q$20-'表６（その２－２）'!$P$20)</f>
        <v>1.8498905599096236</v>
      </c>
      <c r="AL21" s="47"/>
      <c r="AN21" s="51">
        <v>18</v>
      </c>
      <c r="AO21" s="66" t="s">
        <v>39</v>
      </c>
      <c r="AP21" s="76">
        <f>100*'表６（その２－２）'!$M$25/('表６（その２－２）'!$Q$25-'表６（その２－２）'!$P$25)</f>
        <v>1.7209528439474964</v>
      </c>
      <c r="AQ21" s="47"/>
      <c r="AS21" s="51">
        <v>18</v>
      </c>
      <c r="AT21" s="66" t="s">
        <v>39</v>
      </c>
      <c r="AU21" s="111">
        <f>100*'表６（その２－２）'!$M$30/('表６（その２－２）'!$Q$30-'表６（その２－２）'!$P$30)</f>
        <v>1.8813314037626627</v>
      </c>
      <c r="AV21" s="38"/>
    </row>
    <row r="22" spans="1:48" ht="15.75" customHeight="1" x14ac:dyDescent="0.2">
      <c r="B22" s="455" t="s">
        <v>509</v>
      </c>
      <c r="C22" s="456"/>
      <c r="D22" s="233">
        <f>君津市!C$5</f>
        <v>326</v>
      </c>
      <c r="E22" s="81">
        <f>君津市!D$5</f>
        <v>2</v>
      </c>
      <c r="F22" s="81">
        <f>君津市!E$5</f>
        <v>411</v>
      </c>
      <c r="G22" s="81">
        <f>君津市!F$5</f>
        <v>32</v>
      </c>
      <c r="H22" s="81">
        <f>君津市!G$5</f>
        <v>1897</v>
      </c>
      <c r="I22" s="81">
        <f>君津市!H$5</f>
        <v>1044</v>
      </c>
      <c r="J22" s="81">
        <f>君津市!I$5</f>
        <v>701</v>
      </c>
      <c r="K22" s="81">
        <f>君津市!J$5</f>
        <v>573</v>
      </c>
      <c r="L22" s="81">
        <f>君津市!K$5</f>
        <v>1036</v>
      </c>
      <c r="M22" s="81">
        <f>君津市!C$12</f>
        <v>128</v>
      </c>
      <c r="N22" s="81">
        <f>君津市!D$12</f>
        <v>1686</v>
      </c>
      <c r="O22" s="81">
        <f>君津市!E$12</f>
        <v>1167</v>
      </c>
      <c r="P22" s="221">
        <f>君津市!F$12</f>
        <v>136</v>
      </c>
      <c r="T22" s="51">
        <v>19</v>
      </c>
      <c r="U22" s="51" t="s">
        <v>40</v>
      </c>
      <c r="V22" s="111">
        <f>100*'表６（その２－２）'!$N$10/('表６（その２－２）'!$Q$10-'表６（その２－２）'!$P$10)</f>
        <v>2.1376527970133075</v>
      </c>
      <c r="W22" s="38"/>
      <c r="Y22" s="51">
        <v>19</v>
      </c>
      <c r="Z22" s="51" t="s">
        <v>40</v>
      </c>
      <c r="AA22" s="111">
        <f>100*'表６（その２－２）'!$N$15/('表６（その２－２）'!$Q$15-'表６（その２－２）'!$P$15)</f>
        <v>2.17206132879046</v>
      </c>
      <c r="AB22" s="38"/>
      <c r="AD22" s="51">
        <v>19</v>
      </c>
      <c r="AE22" s="51" t="s">
        <v>40</v>
      </c>
      <c r="AF22" s="111">
        <f>100*'表６（その２－２）'!$N$18/('表６（その２－２）'!$Q$18-'表６（その２－２）'!$P$18)</f>
        <v>2.3308011049723758</v>
      </c>
      <c r="AG22" s="38"/>
      <c r="AI22" s="51">
        <v>19</v>
      </c>
      <c r="AJ22" s="51" t="s">
        <v>40</v>
      </c>
      <c r="AK22" s="111">
        <f>100*'表６（その２－２）'!$N$20/('表６（その２－２）'!$Q$20-'表６（その２－２）'!$P$20)</f>
        <v>2.3206006260443881</v>
      </c>
      <c r="AL22" s="38"/>
      <c r="AN22" s="51">
        <v>19</v>
      </c>
      <c r="AO22" s="51" t="s">
        <v>40</v>
      </c>
      <c r="AP22" s="111">
        <f>100*'表６（その２－２）'!$N$25/('表６（その２－２）'!$Q$25-'表６（その２－２）'!$P$25)</f>
        <v>3.1113271754982983</v>
      </c>
      <c r="AQ22" s="38"/>
      <c r="AS22" s="51">
        <v>19</v>
      </c>
      <c r="AT22" s="51" t="s">
        <v>40</v>
      </c>
      <c r="AU22" s="111">
        <f>100*'表６（その２－２）'!$N$30/('表６（その２－２）'!$Q$30-'表６（その２－２）'!$P$30)</f>
        <v>2.2793053545586108</v>
      </c>
      <c r="AV22" s="38"/>
    </row>
    <row r="23" spans="1:48" ht="15.75" customHeight="1" x14ac:dyDescent="0.2">
      <c r="B23" s="455" t="s">
        <v>510</v>
      </c>
      <c r="C23" s="456"/>
      <c r="D23" s="233">
        <f>富津市!C$5</f>
        <v>165</v>
      </c>
      <c r="E23" s="81">
        <f>富津市!D$5</f>
        <v>0</v>
      </c>
      <c r="F23" s="81">
        <f>富津市!E$5</f>
        <v>224</v>
      </c>
      <c r="G23" s="81">
        <f>富津市!F$5</f>
        <v>13</v>
      </c>
      <c r="H23" s="81">
        <f>富津市!G$5</f>
        <v>1072</v>
      </c>
      <c r="I23" s="81">
        <f>富津市!H$5</f>
        <v>603</v>
      </c>
      <c r="J23" s="81">
        <f>富津市!I$5</f>
        <v>418</v>
      </c>
      <c r="K23" s="81">
        <f>富津市!J$5</f>
        <v>352</v>
      </c>
      <c r="L23" s="81">
        <f>富津市!K$5</f>
        <v>529</v>
      </c>
      <c r="M23" s="81">
        <f>富津市!C$12</f>
        <v>66</v>
      </c>
      <c r="N23" s="81">
        <f>富津市!D$12</f>
        <v>914</v>
      </c>
      <c r="O23" s="81">
        <f>富津市!E$12</f>
        <v>670</v>
      </c>
      <c r="P23" s="221">
        <f>富津市!F$12</f>
        <v>54</v>
      </c>
      <c r="T23" s="113">
        <v>20</v>
      </c>
      <c r="U23" s="107" t="s">
        <v>535</v>
      </c>
      <c r="V23" s="112">
        <f>100*'表６（その２－２）'!$O$10/('表６（その２－２）'!$Q$10-'表６（その２－２）'!$P$10)</f>
        <v>0.10236647196965135</v>
      </c>
      <c r="W23" s="38"/>
      <c r="Y23" s="113">
        <v>20</v>
      </c>
      <c r="Z23" s="107" t="s">
        <v>535</v>
      </c>
      <c r="AA23" s="112">
        <f>100*'表６（その２－２）'!$O$15/('表６（その２－２）'!$Q$15-'表６（その２－２）'!$P$15)</f>
        <v>9.5826235093696768E-2</v>
      </c>
      <c r="AB23" s="38"/>
      <c r="AD23" s="113">
        <v>20</v>
      </c>
      <c r="AE23" s="107" t="s">
        <v>535</v>
      </c>
      <c r="AF23" s="112">
        <f>100*'表６（その２－２）'!$O$18/('表６（その２－２）'!$Q$18-'表６（その２－２）'!$P$18)</f>
        <v>0.15538674033149172</v>
      </c>
      <c r="AG23" s="38"/>
      <c r="AI23" s="113">
        <v>20</v>
      </c>
      <c r="AJ23" s="107" t="s">
        <v>535</v>
      </c>
      <c r="AK23" s="112">
        <f>100*'表６（その２－２）'!$O$20/('表６（その２－２）'!$Q$20-'表６（その２－２）'!$P$20)</f>
        <v>9.1788462896279038E-2</v>
      </c>
      <c r="AL23" s="38"/>
      <c r="AN23" s="113">
        <v>20</v>
      </c>
      <c r="AO23" s="107" t="s">
        <v>535</v>
      </c>
      <c r="AP23" s="112">
        <f>100*'表６（その２－２）'!$O$25/('表６（その２－２）'!$Q$25-'表６（その２－２）'!$P$25)</f>
        <v>5.8337384540593097E-2</v>
      </c>
      <c r="AQ23" s="38"/>
      <c r="AS23" s="113">
        <v>20</v>
      </c>
      <c r="AT23" s="107" t="s">
        <v>535</v>
      </c>
      <c r="AU23" s="111">
        <f>100*'表６（その２－２）'!$O$30/('表６（その２－２）'!$Q$30-'表６（その２－２）'!$P$30)</f>
        <v>8.269588587967748E-2</v>
      </c>
      <c r="AV23" s="38"/>
    </row>
    <row r="24" spans="1:48" ht="15.75" customHeight="1" x14ac:dyDescent="0.2">
      <c r="B24" s="464" t="s">
        <v>804</v>
      </c>
      <c r="C24" s="465"/>
      <c r="D24" s="234">
        <f>袖ケ浦市!C$5</f>
        <v>190</v>
      </c>
      <c r="E24" s="82">
        <f>袖ケ浦市!D$5</f>
        <v>1</v>
      </c>
      <c r="F24" s="82">
        <f>袖ケ浦市!E$5</f>
        <v>307</v>
      </c>
      <c r="G24" s="82">
        <f>袖ケ浦市!F$5</f>
        <v>26</v>
      </c>
      <c r="H24" s="82">
        <f>袖ケ浦市!G$5</f>
        <v>1237</v>
      </c>
      <c r="I24" s="82">
        <f>袖ケ浦市!H$5</f>
        <v>614</v>
      </c>
      <c r="J24" s="82">
        <f>袖ケ浦市!I$5</f>
        <v>521</v>
      </c>
      <c r="K24" s="82">
        <f>袖ケ浦市!J$5</f>
        <v>506</v>
      </c>
      <c r="L24" s="82">
        <f>袖ケ浦市!K$5</f>
        <v>806</v>
      </c>
      <c r="M24" s="82">
        <f>袖ケ浦市!C$12</f>
        <v>71</v>
      </c>
      <c r="N24" s="82">
        <f>袖ケ浦市!D$12</f>
        <v>1201</v>
      </c>
      <c r="O24" s="82">
        <f>袖ケ浦市!E$12</f>
        <v>810</v>
      </c>
      <c r="P24" s="222">
        <f>袖ケ浦市!F$12</f>
        <v>75</v>
      </c>
      <c r="T24" s="70"/>
      <c r="U24" s="71" t="s">
        <v>384</v>
      </c>
      <c r="V24" s="110">
        <f>SUM(V4:V23)</f>
        <v>100</v>
      </c>
      <c r="W24" s="38"/>
      <c r="Y24" s="70"/>
      <c r="Z24" s="71" t="s">
        <v>384</v>
      </c>
      <c r="AA24" s="110">
        <f>SUM(AA4:AA23)</f>
        <v>100</v>
      </c>
      <c r="AB24" s="38"/>
      <c r="AD24" s="70"/>
      <c r="AE24" s="71" t="s">
        <v>384</v>
      </c>
      <c r="AF24" s="110">
        <f>SUM(AF4:AF23)</f>
        <v>100</v>
      </c>
      <c r="AG24" s="38"/>
      <c r="AI24" s="70"/>
      <c r="AJ24" s="71" t="s">
        <v>384</v>
      </c>
      <c r="AK24" s="110">
        <f>SUM(AK4:AK23)</f>
        <v>99.999999999999986</v>
      </c>
      <c r="AL24" s="38"/>
      <c r="AN24" s="70"/>
      <c r="AO24" s="71" t="s">
        <v>384</v>
      </c>
      <c r="AP24" s="110">
        <f>SUM(AP4:AP23)</f>
        <v>100.00000000000003</v>
      </c>
      <c r="AQ24" s="38"/>
      <c r="AS24" s="70"/>
      <c r="AT24" s="71" t="s">
        <v>384</v>
      </c>
      <c r="AU24" s="110">
        <f>SUM(AU4:AU23)</f>
        <v>100.00000000000001</v>
      </c>
      <c r="AV24" s="38"/>
    </row>
    <row r="25" spans="1:48" ht="15.75" customHeight="1" x14ac:dyDescent="0.2">
      <c r="B25" s="219"/>
      <c r="C25" s="123" t="s">
        <v>439</v>
      </c>
      <c r="D25" s="235">
        <f>SUM(D26:D29)</f>
        <v>252</v>
      </c>
      <c r="E25" s="124">
        <f t="shared" ref="E25:P25" si="4">SUM(E26:E29)</f>
        <v>1</v>
      </c>
      <c r="F25" s="124">
        <f t="shared" si="4"/>
        <v>462</v>
      </c>
      <c r="G25" s="124">
        <f t="shared" si="4"/>
        <v>22</v>
      </c>
      <c r="H25" s="124">
        <f t="shared" si="4"/>
        <v>1642</v>
      </c>
      <c r="I25" s="124">
        <f t="shared" si="4"/>
        <v>950</v>
      </c>
      <c r="J25" s="124">
        <f t="shared" si="4"/>
        <v>632</v>
      </c>
      <c r="K25" s="124">
        <f t="shared" si="4"/>
        <v>577</v>
      </c>
      <c r="L25" s="124">
        <f t="shared" si="4"/>
        <v>843</v>
      </c>
      <c r="M25" s="124">
        <f t="shared" si="4"/>
        <v>75</v>
      </c>
      <c r="N25" s="124">
        <f t="shared" si="4"/>
        <v>1591</v>
      </c>
      <c r="O25" s="124">
        <f t="shared" si="4"/>
        <v>1007</v>
      </c>
      <c r="P25" s="220">
        <f t="shared" si="4"/>
        <v>101</v>
      </c>
      <c r="T25" s="38"/>
      <c r="U25" s="38"/>
      <c r="V25" s="38"/>
      <c r="W25" s="38"/>
      <c r="Y25" s="38"/>
      <c r="Z25" s="38"/>
      <c r="AA25" s="38"/>
      <c r="AB25" s="38"/>
      <c r="AD25" s="38"/>
      <c r="AE25" s="38"/>
      <c r="AF25" s="38"/>
      <c r="AG25" s="38"/>
      <c r="AI25" s="38"/>
      <c r="AJ25" s="38"/>
      <c r="AK25" s="38"/>
      <c r="AL25" s="38"/>
      <c r="AN25" s="38"/>
      <c r="AO25" s="38"/>
      <c r="AP25" s="38"/>
      <c r="AQ25" s="38"/>
      <c r="AS25" s="38"/>
      <c r="AT25" s="38"/>
      <c r="AU25" s="38"/>
      <c r="AV25" s="38"/>
    </row>
    <row r="26" spans="1:48" ht="15.75" customHeight="1" x14ac:dyDescent="0.2">
      <c r="B26" s="455" t="s">
        <v>512</v>
      </c>
      <c r="C26" s="456"/>
      <c r="D26" s="233">
        <f>勝浦市!C$5</f>
        <v>45</v>
      </c>
      <c r="E26" s="81">
        <f>勝浦市!D$5</f>
        <v>0</v>
      </c>
      <c r="F26" s="81">
        <f>勝浦市!E$5</f>
        <v>107</v>
      </c>
      <c r="G26" s="81">
        <f>勝浦市!F$5</f>
        <v>7</v>
      </c>
      <c r="H26" s="81">
        <f>勝浦市!G$5</f>
        <v>385</v>
      </c>
      <c r="I26" s="81">
        <f>勝浦市!H$5</f>
        <v>207</v>
      </c>
      <c r="J26" s="81">
        <f>勝浦市!I$5</f>
        <v>146</v>
      </c>
      <c r="K26" s="81">
        <f>勝浦市!J$5</f>
        <v>139</v>
      </c>
      <c r="L26" s="81">
        <f>勝浦市!K$5</f>
        <v>204</v>
      </c>
      <c r="M26" s="81">
        <f>勝浦市!C$12</f>
        <v>12</v>
      </c>
      <c r="N26" s="81">
        <f>勝浦市!D$12</f>
        <v>455</v>
      </c>
      <c r="O26" s="81">
        <f>勝浦市!E$12</f>
        <v>303</v>
      </c>
      <c r="P26" s="221">
        <f>勝浦市!F$12</f>
        <v>27</v>
      </c>
      <c r="T26" s="38"/>
      <c r="U26" s="54" t="s">
        <v>13</v>
      </c>
      <c r="V26" s="54" t="s">
        <v>14</v>
      </c>
      <c r="W26" s="38"/>
      <c r="Y26" s="38"/>
      <c r="Z26" s="54" t="s">
        <v>13</v>
      </c>
      <c r="AA26" s="54" t="s">
        <v>14</v>
      </c>
      <c r="AB26" s="38"/>
      <c r="AD26" s="38"/>
      <c r="AE26" s="54" t="s">
        <v>13</v>
      </c>
      <c r="AF26" s="54" t="s">
        <v>14</v>
      </c>
      <c r="AG26" s="38"/>
      <c r="AI26" s="38"/>
      <c r="AJ26" s="54" t="s">
        <v>13</v>
      </c>
      <c r="AK26" s="54" t="s">
        <v>14</v>
      </c>
      <c r="AL26" s="38"/>
      <c r="AN26" s="38"/>
      <c r="AO26" s="54" t="s">
        <v>13</v>
      </c>
      <c r="AP26" s="54" t="s">
        <v>14</v>
      </c>
      <c r="AQ26" s="38"/>
      <c r="AS26" s="38"/>
      <c r="AT26" s="54" t="s">
        <v>13</v>
      </c>
      <c r="AU26" s="54" t="s">
        <v>14</v>
      </c>
      <c r="AV26" s="38"/>
    </row>
    <row r="27" spans="1:48" ht="15.75" customHeight="1" x14ac:dyDescent="0.2">
      <c r="B27" s="455" t="s">
        <v>513</v>
      </c>
      <c r="C27" s="456"/>
      <c r="D27" s="233">
        <f>大多喜町!C$5</f>
        <v>34</v>
      </c>
      <c r="E27" s="81">
        <f>大多喜町!D$5</f>
        <v>0</v>
      </c>
      <c r="F27" s="81">
        <f>大多喜町!E$5</f>
        <v>50</v>
      </c>
      <c r="G27" s="81">
        <f>大多喜町!F$5</f>
        <v>3</v>
      </c>
      <c r="H27" s="81">
        <f>大多喜町!G$5</f>
        <v>201</v>
      </c>
      <c r="I27" s="81">
        <f>大多喜町!H$5</f>
        <v>129</v>
      </c>
      <c r="J27" s="81">
        <f>大多喜町!I$5</f>
        <v>96</v>
      </c>
      <c r="K27" s="81">
        <f>大多喜町!J$5</f>
        <v>66</v>
      </c>
      <c r="L27" s="81">
        <f>大多喜町!K$5</f>
        <v>91</v>
      </c>
      <c r="M27" s="81">
        <f>大多喜町!C$12</f>
        <v>6</v>
      </c>
      <c r="N27" s="81">
        <f>大多喜町!D$12</f>
        <v>191</v>
      </c>
      <c r="O27" s="81">
        <f>大多喜町!E$12</f>
        <v>131</v>
      </c>
      <c r="P27" s="221">
        <f>大多喜町!F$12</f>
        <v>11</v>
      </c>
      <c r="T27" s="38"/>
      <c r="U27" s="65" t="str">
        <f>INDEX(U$3:V$17,MATCH(V27,V$3:V$17,),MATCH("大分類病類",U$3:V$3,))</f>
        <v>循環器系の疾患</v>
      </c>
      <c r="V27" s="65">
        <f>LARGE(V$4:V$23,1)</f>
        <v>16.673691816703801</v>
      </c>
      <c r="W27" s="38"/>
      <c r="Y27" s="38"/>
      <c r="Z27" s="65" t="str">
        <f>INDEX(Z$3:AA$16,MATCH(AA27,AA$3:AA$16,),MATCH("大分類病類",Z$3:AA$3,))</f>
        <v>内分泌、栄養及び代謝疾患</v>
      </c>
      <c r="AA27" s="65">
        <f>LARGE(AA$4:AA$23,1)</f>
        <v>17.568143100511072</v>
      </c>
      <c r="AB27" s="38"/>
      <c r="AD27" s="38"/>
      <c r="AE27" s="65" t="str">
        <f>INDEX(AE$3:AF$16,MATCH(AF27,AF$3:AF$16,),MATCH("大分類病類",AE$3:AF$3,))</f>
        <v>内分泌、栄養及び代謝疾患</v>
      </c>
      <c r="AF27" s="65">
        <f>LARGE(AF$4:AF$23,1)</f>
        <v>17.21339779005525</v>
      </c>
      <c r="AG27" s="38"/>
      <c r="AI27" s="38"/>
      <c r="AJ27" s="65" t="str">
        <f>INDEX(AJ$3:AK$16,MATCH(AK27,AK$3:AK$16,),MATCH("大分類病類",AJ$3:AK$3,))</f>
        <v>内分泌、栄養及び代謝疾患</v>
      </c>
      <c r="AK27" s="65">
        <f>LARGE(AK$4:AK$23,1)</f>
        <v>16.140648167761068</v>
      </c>
      <c r="AL27" s="38"/>
      <c r="AN27" s="38"/>
      <c r="AO27" s="65" t="str">
        <f>INDEX(AO$3:AP$16,MATCH(AP27,AP$3:AP$16,),MATCH("大分類病類",AO$3:AP$3,))</f>
        <v>内分泌、栄養及び代謝疾患</v>
      </c>
      <c r="AP27" s="65">
        <f>LARGE(AP$4:AP$23,1)</f>
        <v>15.964997569275644</v>
      </c>
      <c r="AQ27" s="38"/>
      <c r="AS27" s="38"/>
      <c r="AT27" s="65" t="str">
        <f>INDEX(AT$3:AU$16,MATCH(AU27,AU$3:AU$16,),MATCH("大分類病類",AT$3:AU$3,))</f>
        <v>内分泌、栄養及び代謝疾患</v>
      </c>
      <c r="AU27" s="65">
        <f>LARGE(AU$4:AU$23,1)</f>
        <v>16.911308662394045</v>
      </c>
      <c r="AV27" s="38"/>
    </row>
    <row r="28" spans="1:48" ht="15.75" customHeight="1" x14ac:dyDescent="0.2">
      <c r="A28" s="2"/>
      <c r="B28" s="477" t="s">
        <v>971</v>
      </c>
      <c r="C28" s="478"/>
      <c r="D28" s="233">
        <f>御宿町!C$5</f>
        <v>30</v>
      </c>
      <c r="E28" s="81">
        <f>御宿町!D$5</f>
        <v>1</v>
      </c>
      <c r="F28" s="81">
        <f>御宿町!E$5</f>
        <v>55</v>
      </c>
      <c r="G28" s="81">
        <f>御宿町!F$5</f>
        <v>2</v>
      </c>
      <c r="H28" s="81">
        <f>御宿町!G$5</f>
        <v>178</v>
      </c>
      <c r="I28" s="81">
        <f>御宿町!H$5</f>
        <v>103</v>
      </c>
      <c r="J28" s="81">
        <f>御宿町!I$5</f>
        <v>66</v>
      </c>
      <c r="K28" s="81">
        <f>御宿町!J$5</f>
        <v>67</v>
      </c>
      <c r="L28" s="81">
        <f>御宿町!K$5</f>
        <v>99</v>
      </c>
      <c r="M28" s="81">
        <f>御宿町!C$12</f>
        <v>5</v>
      </c>
      <c r="N28" s="81">
        <f>御宿町!D$12</f>
        <v>158</v>
      </c>
      <c r="O28" s="81">
        <f>御宿町!E$12</f>
        <v>106</v>
      </c>
      <c r="P28" s="221">
        <f>御宿町!F$12</f>
        <v>6</v>
      </c>
      <c r="T28" s="38"/>
      <c r="U28" s="51" t="str">
        <f>INDEX(U$3:V$17,MATCH(V28,V$3:V$17,),MATCH("大分類病類",U$3:V$3,))</f>
        <v>内分泌、栄養及び代謝疾患</v>
      </c>
      <c r="V28" s="51">
        <f>LARGE(V$4:V$23,2)</f>
        <v>16.25820437165051</v>
      </c>
      <c r="W28" s="38"/>
      <c r="Y28" s="38"/>
      <c r="Z28" s="51" t="str">
        <f>INDEX(Z$3:AA$16,MATCH(AA28,AA$3:AA$16,),MATCH("大分類病類",Z$3:AA$3,))</f>
        <v>循環器系の疾患</v>
      </c>
      <c r="AA28" s="51">
        <f>LARGE(AA$4:AA$23,2)</f>
        <v>17.312606473594549</v>
      </c>
      <c r="AB28" s="38"/>
      <c r="AD28" s="38"/>
      <c r="AE28" s="51" t="str">
        <f>INDEX(AE$3:AF$16,MATCH(AF28,AF$3:AF$16,),MATCH("大分類病類",AE$3:AF$3,))</f>
        <v>循環器系の疾患</v>
      </c>
      <c r="AF28" s="51">
        <f>LARGE(AF$4:AF$23,2)</f>
        <v>17.109806629834253</v>
      </c>
      <c r="AG28" s="38"/>
      <c r="AI28" s="38"/>
      <c r="AJ28" s="51" t="str">
        <f>INDEX(AJ$3:AK$16,MATCH(AK28,AK$3:AK$16,),MATCH("大分類病類",AJ$3:AK$3,))</f>
        <v>循環器系の疾患</v>
      </c>
      <c r="AK28" s="51">
        <f>LARGE(AK$4:AK$23,2)</f>
        <v>14.646143707783191</v>
      </c>
      <c r="AL28" s="38"/>
      <c r="AN28" s="38"/>
      <c r="AO28" s="51" t="str">
        <f>INDEX(AO$3:AP$16,MATCH(AP28,AP$3:AP$16,),MATCH("大分類病類",AO$3:AP$3,))</f>
        <v>循環器系の疾患</v>
      </c>
      <c r="AP28" s="51">
        <f>LARGE(AP$4:AP$23,2)</f>
        <v>15.469129800680603</v>
      </c>
      <c r="AQ28" s="38"/>
      <c r="AS28" s="38"/>
      <c r="AT28" s="51" t="str">
        <f>INDEX(AT$3:AU$16,MATCH(AU28,AU$3:AU$16,),MATCH("大分類病類",AT$3:AU$3,))</f>
        <v>循環器系の疾患</v>
      </c>
      <c r="AU28" s="51">
        <f>LARGE(AU$4:AU$23,2)</f>
        <v>16.570188133140377</v>
      </c>
      <c r="AV28" s="38"/>
    </row>
    <row r="29" spans="1:48" ht="15.75" customHeight="1" x14ac:dyDescent="0.2">
      <c r="B29" s="464" t="s">
        <v>713</v>
      </c>
      <c r="C29" s="465"/>
      <c r="D29" s="234">
        <f>いすみ市!C$5</f>
        <v>143</v>
      </c>
      <c r="E29" s="82">
        <f>いすみ市!D$5</f>
        <v>0</v>
      </c>
      <c r="F29" s="82">
        <f>いすみ市!E$5</f>
        <v>250</v>
      </c>
      <c r="G29" s="82">
        <f>いすみ市!F$5</f>
        <v>10</v>
      </c>
      <c r="H29" s="82">
        <f>いすみ市!G$5</f>
        <v>878</v>
      </c>
      <c r="I29" s="82">
        <f>いすみ市!H$5</f>
        <v>511</v>
      </c>
      <c r="J29" s="82">
        <f>いすみ市!I$5</f>
        <v>324</v>
      </c>
      <c r="K29" s="82">
        <f>いすみ市!J$5</f>
        <v>305</v>
      </c>
      <c r="L29" s="82">
        <f>いすみ市!K$5</f>
        <v>449</v>
      </c>
      <c r="M29" s="82">
        <f>いすみ市!C$12</f>
        <v>52</v>
      </c>
      <c r="N29" s="82">
        <f>いすみ市!D$12</f>
        <v>787</v>
      </c>
      <c r="O29" s="82">
        <f>いすみ市!E$12</f>
        <v>467</v>
      </c>
      <c r="P29" s="222">
        <f>いすみ市!F$12</f>
        <v>57</v>
      </c>
      <c r="T29" s="38"/>
      <c r="U29" s="51" t="str">
        <f>INDEX(U$3:V$17,MATCH(V29,V$3:V$17,),MATCH("大分類病類",U$3:V$3,))</f>
        <v>筋骨格系及び結合組織の疾患</v>
      </c>
      <c r="V29" s="51">
        <f>LARGE(V$4:V$23,3)</f>
        <v>10.905040043355212</v>
      </c>
      <c r="W29" s="38"/>
      <c r="Z29" s="51" t="str">
        <f>INDEX(Z$3:AA$16,MATCH(AA29,AA$3:AA$16,),MATCH("大分類病類",Z$3:AA$3,))</f>
        <v>筋骨格系及び結合組織の疾患</v>
      </c>
      <c r="AA29" s="51">
        <f>LARGE(AA$4:AA$23,3)</f>
        <v>11.600298126064736</v>
      </c>
      <c r="AE29" s="51" t="str">
        <f>INDEX(AE$3:AF$16,MATCH(AF29,AF$3:AF$16,),MATCH("大分類病類",AE$3:AF$3,))</f>
        <v>筋骨格系及び結合組織の疾患</v>
      </c>
      <c r="AF29" s="51">
        <f>LARGE(AF$4:AF$23,3)</f>
        <v>13.415055248618785</v>
      </c>
      <c r="AJ29" s="51" t="str">
        <f>INDEX(AJ$3:AK$16,MATCH(AK29,AK$3:AK$16,),MATCH("大分類病類",AJ$3:AK$3,))</f>
        <v>筋骨格系及び結合組織の疾患</v>
      </c>
      <c r="AK29" s="51">
        <f>LARGE(AK$4:AK$23,3)</f>
        <v>11.348819694509167</v>
      </c>
      <c r="AO29" s="51" t="str">
        <f>INDEX(AO$3:AP$16,MATCH(AP29,AP$3:AP$16,),MATCH("大分類病類",AO$3:AP$3,))</f>
        <v>筋骨格系及び結合組織の疾患</v>
      </c>
      <c r="AP29" s="51">
        <f>LARGE(AP$4:AP$23,3)</f>
        <v>12.211959163830821</v>
      </c>
      <c r="AT29" s="51" t="str">
        <f>INDEX(AT$3:AU$16,MATCH(AU29,AU$3:AU$16,),MATCH("大分類病類",AT$3:AU$3,))</f>
        <v>筋骨格系及び結合組織の疾患</v>
      </c>
      <c r="AU29" s="51">
        <f>LARGE(AU$4:AU$23,3)</f>
        <v>12.078767831300393</v>
      </c>
    </row>
    <row r="30" spans="1:48" ht="15.75" customHeight="1" x14ac:dyDescent="0.2">
      <c r="B30" s="219"/>
      <c r="C30" s="123" t="s">
        <v>440</v>
      </c>
      <c r="D30" s="235">
        <f t="shared" ref="D30:P30" si="5">SUM(D31:D34)</f>
        <v>392</v>
      </c>
      <c r="E30" s="124">
        <f t="shared" si="5"/>
        <v>13</v>
      </c>
      <c r="F30" s="124">
        <f t="shared" si="5"/>
        <v>785</v>
      </c>
      <c r="G30" s="124">
        <f t="shared" si="5"/>
        <v>58</v>
      </c>
      <c r="H30" s="124">
        <f t="shared" si="5"/>
        <v>3272</v>
      </c>
      <c r="I30" s="124">
        <f t="shared" si="5"/>
        <v>1813</v>
      </c>
      <c r="J30" s="124">
        <f t="shared" si="5"/>
        <v>1309</v>
      </c>
      <c r="K30" s="124">
        <f t="shared" si="5"/>
        <v>951</v>
      </c>
      <c r="L30" s="124">
        <f t="shared" si="5"/>
        <v>1804</v>
      </c>
      <c r="M30" s="124">
        <f t="shared" si="5"/>
        <v>167</v>
      </c>
      <c r="N30" s="124">
        <f t="shared" si="5"/>
        <v>3206</v>
      </c>
      <c r="O30" s="124">
        <f t="shared" si="5"/>
        <v>2290</v>
      </c>
      <c r="P30" s="220">
        <f t="shared" si="5"/>
        <v>129</v>
      </c>
      <c r="T30" s="38"/>
      <c r="U30" s="51" t="str">
        <f>INDEX(U$3:V$17,MATCH(V30,V$3:V$17,),MATCH("大分類病類",U$3:V$3,))</f>
        <v>眼及び付属器の疾患</v>
      </c>
      <c r="V30" s="51">
        <f>LARGE(V$4:V$23,4)</f>
        <v>10.658156199193112</v>
      </c>
      <c r="W30" s="38"/>
      <c r="Y30" s="38"/>
      <c r="Z30" s="51" t="str">
        <f>INDEX(Z$3:AA$16,MATCH(AA30,AA$3:AA$16,),MATCH("大分類病類",Z$3:AA$3,))</f>
        <v>眼及び付属器の疾患</v>
      </c>
      <c r="AA30" s="51">
        <f>LARGE(AA$4:AA$23,4)</f>
        <v>8.2836456558773417</v>
      </c>
      <c r="AB30" s="38"/>
      <c r="AD30" s="38"/>
      <c r="AE30" s="51" t="str">
        <f>INDEX(AE$3:AF$16,MATCH(AF30,AF$3:AF$16,),MATCH("大分類病類",AE$3:AF$3,))</f>
        <v>眼及び付属器の疾患</v>
      </c>
      <c r="AF30" s="51">
        <f>LARGE(AF$4:AF$23,4)</f>
        <v>8.5117403314917119</v>
      </c>
      <c r="AG30" s="38"/>
      <c r="AI30" s="38"/>
      <c r="AJ30" s="51" t="str">
        <f>INDEX(AJ$3:AK$16,MATCH(AK30,AK$3:AK$16,),MATCH("大分類病類",AJ$3:AK$3,))</f>
        <v>眼及び付属器の疾患</v>
      </c>
      <c r="AK30" s="51">
        <f>LARGE(AK$4:AK$23,4)</f>
        <v>9.051754571771518</v>
      </c>
      <c r="AL30" s="38"/>
      <c r="AN30" s="38"/>
      <c r="AO30" s="51" t="str">
        <f>INDEX(AO$3:AP$16,MATCH(AP30,AP$3:AP$16,),MATCH("大分類病類",AO$3:AP$3,))</f>
        <v>眼及び付属器の疾患</v>
      </c>
      <c r="AP30" s="51">
        <f>LARGE(AP$4:AP$23,4)</f>
        <v>8.1964025279533299</v>
      </c>
      <c r="AQ30" s="38"/>
      <c r="AS30" s="38"/>
      <c r="AT30" s="51" t="str">
        <f>INDEX(AT$3:AU$16,MATCH(AU30,AU$3:AU$16,),MATCH("大分類病類",AT$3:AU$3,))</f>
        <v>眼及び付属器の疾患</v>
      </c>
      <c r="AU30" s="51">
        <f>LARGE(AU$4:AU$23,4)</f>
        <v>9.3239611329336363</v>
      </c>
      <c r="AV30" s="38"/>
    </row>
    <row r="31" spans="1:48" ht="15.75" customHeight="1" x14ac:dyDescent="0.2">
      <c r="B31" s="455" t="s">
        <v>518</v>
      </c>
      <c r="C31" s="456"/>
      <c r="D31" s="233">
        <f>館山市!C$5</f>
        <v>159</v>
      </c>
      <c r="E31" s="81">
        <f>館山市!D$5</f>
        <v>1</v>
      </c>
      <c r="F31" s="81">
        <f>館山市!E$5</f>
        <v>309</v>
      </c>
      <c r="G31" s="81">
        <f>館山市!F$5</f>
        <v>21</v>
      </c>
      <c r="H31" s="81">
        <f>館山市!G$5</f>
        <v>1202</v>
      </c>
      <c r="I31" s="81">
        <f>館山市!H$5</f>
        <v>659</v>
      </c>
      <c r="J31" s="81">
        <f>館山市!I$5</f>
        <v>570</v>
      </c>
      <c r="K31" s="81">
        <f>館山市!J$5</f>
        <v>393</v>
      </c>
      <c r="L31" s="81">
        <f>館山市!K$5</f>
        <v>707</v>
      </c>
      <c r="M31" s="81">
        <f>館山市!C$12</f>
        <v>61</v>
      </c>
      <c r="N31" s="81">
        <f>館山市!D$12</f>
        <v>1179</v>
      </c>
      <c r="O31" s="81">
        <f>館山市!E$12</f>
        <v>801</v>
      </c>
      <c r="P31" s="221">
        <f>館山市!F$12</f>
        <v>53</v>
      </c>
      <c r="T31" s="38"/>
      <c r="U31" s="73" t="str">
        <f>INDEX(U$3:V$17,MATCH(V31,V$3:V$17,),MATCH("大分類病類",U$3:V$3,))</f>
        <v>呼吸器系の疾患</v>
      </c>
      <c r="V31" s="73">
        <f>LARGE(V$4:V$23,5)</f>
        <v>8.135123742999939</v>
      </c>
      <c r="W31" s="38"/>
      <c r="Y31" s="38"/>
      <c r="Z31" s="73" t="str">
        <f>INDEX(Z$3:AA$16,MATCH(AA31,AA$3:AA$16,),MATCH("大分類病類",Z$3:AA$3,))</f>
        <v>呼吸器系の疾患</v>
      </c>
      <c r="AA31" s="73">
        <f>LARGE(AA$4:AA$23,5)</f>
        <v>8.0281090289608183</v>
      </c>
      <c r="AB31" s="38"/>
      <c r="AD31" s="38"/>
      <c r="AE31" s="73" t="str">
        <f>INDEX(AE$3:AF$16,MATCH(AF31,AF$3:AF$16,),MATCH("大分類病類",AE$3:AF$3,))</f>
        <v>呼吸器系の疾患</v>
      </c>
      <c r="AF31" s="73">
        <f>LARGE(AF$4:AF$23,5)</f>
        <v>7.9074585635359114</v>
      </c>
      <c r="AG31" s="38"/>
      <c r="AI31" s="38"/>
      <c r="AJ31" s="73" t="str">
        <f>INDEX(AJ$3:AK$16,MATCH(AK31,AK$3:AK$16,),MATCH("大分類病類",AJ$3:AK$3,))</f>
        <v>呼吸器系の疾患</v>
      </c>
      <c r="AK31" s="73">
        <f>LARGE(AK$4:AK$23,5)</f>
        <v>7.7878980441996752</v>
      </c>
      <c r="AL31" s="38"/>
      <c r="AN31" s="38"/>
      <c r="AO31" s="73" t="str">
        <f>INDEX(AO$3:AP$16,MATCH(AP31,AP$3:AP$16,),MATCH("大分類病類",AO$3:AP$3,))</f>
        <v>呼吸器系の疾患</v>
      </c>
      <c r="AP31" s="73">
        <f>LARGE(AP$4:AP$23,5)</f>
        <v>7.9241614000972289</v>
      </c>
      <c r="AQ31" s="38"/>
      <c r="AS31" s="38"/>
      <c r="AT31" s="73" t="str">
        <f>INDEX(AT$3:AU$16,MATCH(AU31,AU$3:AU$16,),MATCH("大分類病類",AT$3:AU$3,))</f>
        <v>呼吸器系の疾患</v>
      </c>
      <c r="AU31" s="73">
        <f>LARGE(AU$4:AU$23,5)</f>
        <v>7.4322927434360144</v>
      </c>
      <c r="AV31" s="38"/>
    </row>
    <row r="32" spans="1:48" ht="15.75" customHeight="1" x14ac:dyDescent="0.2">
      <c r="B32" s="455" t="s">
        <v>519</v>
      </c>
      <c r="C32" s="456"/>
      <c r="D32" s="233">
        <f>鴨川市!C$5</f>
        <v>77</v>
      </c>
      <c r="E32" s="81">
        <f>鴨川市!D$5</f>
        <v>9</v>
      </c>
      <c r="F32" s="81">
        <f>鴨川市!E$5</f>
        <v>183</v>
      </c>
      <c r="G32" s="81">
        <f>鴨川市!F$5</f>
        <v>20</v>
      </c>
      <c r="H32" s="81">
        <f>鴨川市!G$5</f>
        <v>612</v>
      </c>
      <c r="I32" s="81">
        <f>鴨川市!H$5</f>
        <v>340</v>
      </c>
      <c r="J32" s="81">
        <f>鴨川市!I$5</f>
        <v>264</v>
      </c>
      <c r="K32" s="81">
        <f>鴨川市!J$5</f>
        <v>224</v>
      </c>
      <c r="L32" s="81">
        <f>鴨川市!K$5</f>
        <v>292</v>
      </c>
      <c r="M32" s="81">
        <f>鴨川市!C$12</f>
        <v>40</v>
      </c>
      <c r="N32" s="81">
        <f>鴨川市!D$12</f>
        <v>644</v>
      </c>
      <c r="O32" s="81">
        <f>鴨川市!E$12</f>
        <v>440</v>
      </c>
      <c r="P32" s="221">
        <f>鴨川市!F$12</f>
        <v>28</v>
      </c>
      <c r="T32" s="38"/>
      <c r="W32" s="38"/>
      <c r="Y32" s="38"/>
      <c r="Z32" s="38"/>
      <c r="AA32" s="38"/>
      <c r="AB32" s="38"/>
      <c r="AD32" s="38"/>
      <c r="AE32" s="38"/>
      <c r="AF32" s="38"/>
      <c r="AG32" s="38"/>
      <c r="AI32" s="38"/>
      <c r="AJ32" s="38"/>
      <c r="AK32" s="38"/>
      <c r="AL32" s="38"/>
      <c r="AN32" s="38"/>
      <c r="AO32" s="38"/>
      <c r="AP32" s="38"/>
      <c r="AQ32" s="38"/>
      <c r="AS32" s="38"/>
      <c r="AT32" s="38"/>
      <c r="AU32" s="38"/>
      <c r="AV32" s="38"/>
    </row>
    <row r="33" spans="2:48" ht="15.75" customHeight="1" x14ac:dyDescent="0.2">
      <c r="B33" s="455" t="s">
        <v>711</v>
      </c>
      <c r="C33" s="456"/>
      <c r="D33" s="233">
        <f>南房総市!C$5</f>
        <v>129</v>
      </c>
      <c r="E33" s="81">
        <f>南房総市!D$5</f>
        <v>1</v>
      </c>
      <c r="F33" s="81">
        <f>南房総市!E$5</f>
        <v>241</v>
      </c>
      <c r="G33" s="81">
        <f>南房総市!F$5</f>
        <v>14</v>
      </c>
      <c r="H33" s="81">
        <f>南房総市!G$5</f>
        <v>1232</v>
      </c>
      <c r="I33" s="81">
        <f>南房総市!H$5</f>
        <v>677</v>
      </c>
      <c r="J33" s="81">
        <f>南房総市!I$5</f>
        <v>399</v>
      </c>
      <c r="K33" s="81">
        <f>南房総市!J$5</f>
        <v>282</v>
      </c>
      <c r="L33" s="81">
        <f>南房総市!K$5</f>
        <v>656</v>
      </c>
      <c r="M33" s="81">
        <f>南房総市!C$12</f>
        <v>54</v>
      </c>
      <c r="N33" s="81">
        <f>南房総市!D$12</f>
        <v>1139</v>
      </c>
      <c r="O33" s="81">
        <f>南房総市!E$12</f>
        <v>865</v>
      </c>
      <c r="P33" s="221">
        <f>南房総市!F$12</f>
        <v>40</v>
      </c>
      <c r="T33" s="38"/>
      <c r="W33" s="38"/>
      <c r="Y33" s="38"/>
      <c r="Z33" s="38"/>
      <c r="AA33" s="38"/>
      <c r="AB33" s="38"/>
      <c r="AD33" s="38"/>
      <c r="AE33" s="38"/>
      <c r="AF33" s="38"/>
      <c r="AG33" s="38"/>
      <c r="AI33" s="38"/>
      <c r="AJ33" s="38"/>
      <c r="AK33" s="38"/>
      <c r="AL33" s="38"/>
      <c r="AN33" s="38"/>
      <c r="AO33" s="38"/>
      <c r="AP33" s="38"/>
      <c r="AQ33" s="38"/>
      <c r="AS33" s="38"/>
      <c r="AT33" s="38"/>
      <c r="AU33" s="38"/>
      <c r="AV33" s="38"/>
    </row>
    <row r="34" spans="2:48" ht="15.75" customHeight="1" thickBot="1" x14ac:dyDescent="0.25">
      <c r="B34" s="466" t="s">
        <v>548</v>
      </c>
      <c r="C34" s="467"/>
      <c r="D34" s="236">
        <f>鋸南町!C$5</f>
        <v>27</v>
      </c>
      <c r="E34" s="223">
        <f>鋸南町!D$5</f>
        <v>2</v>
      </c>
      <c r="F34" s="223">
        <f>鋸南町!E$5</f>
        <v>52</v>
      </c>
      <c r="G34" s="223">
        <f>鋸南町!F$5</f>
        <v>3</v>
      </c>
      <c r="H34" s="223">
        <f>鋸南町!G$5</f>
        <v>226</v>
      </c>
      <c r="I34" s="223">
        <f>鋸南町!H$5</f>
        <v>137</v>
      </c>
      <c r="J34" s="223">
        <f>鋸南町!I$5</f>
        <v>76</v>
      </c>
      <c r="K34" s="223">
        <f>鋸南町!J$5</f>
        <v>52</v>
      </c>
      <c r="L34" s="223">
        <f>鋸南町!K$5</f>
        <v>149</v>
      </c>
      <c r="M34" s="223">
        <f>鋸南町!C$12</f>
        <v>12</v>
      </c>
      <c r="N34" s="223">
        <f>鋸南町!D$12</f>
        <v>244</v>
      </c>
      <c r="O34" s="223">
        <f>鋸南町!E$12</f>
        <v>184</v>
      </c>
      <c r="P34" s="224">
        <f>鋸南町!F$12</f>
        <v>8</v>
      </c>
      <c r="T34" s="417"/>
      <c r="U34" s="417"/>
      <c r="V34" s="38"/>
      <c r="W34" s="38"/>
      <c r="Y34" s="417"/>
      <c r="Z34" s="417"/>
      <c r="AA34" s="38"/>
      <c r="AB34" s="38"/>
      <c r="AD34" s="417"/>
      <c r="AE34" s="417"/>
      <c r="AF34" s="38"/>
      <c r="AG34" s="38"/>
      <c r="AI34" s="417"/>
      <c r="AJ34" s="417"/>
      <c r="AK34" s="38"/>
      <c r="AL34" s="38"/>
      <c r="AN34" s="417"/>
      <c r="AO34" s="417"/>
      <c r="AP34" s="38"/>
      <c r="AQ34" s="38"/>
      <c r="AS34" s="417"/>
      <c r="AT34" s="417"/>
      <c r="AU34" s="38"/>
      <c r="AV34" s="38"/>
    </row>
    <row r="35" spans="2:48" ht="13.5" customHeight="1" x14ac:dyDescent="0.2"/>
    <row r="39" spans="2:48" ht="5.25" customHeight="1" x14ac:dyDescent="0.2"/>
  </sheetData>
  <mergeCells count="31">
    <mergeCell ref="B21:C21"/>
    <mergeCell ref="B3:C3"/>
    <mergeCell ref="B4:C4"/>
    <mergeCell ref="B8:C9"/>
    <mergeCell ref="B29:C29"/>
    <mergeCell ref="B5:C5"/>
    <mergeCell ref="B6:C6"/>
    <mergeCell ref="B7:C7"/>
    <mergeCell ref="B11:C11"/>
    <mergeCell ref="B12:C12"/>
    <mergeCell ref="B13:C13"/>
    <mergeCell ref="B14:C14"/>
    <mergeCell ref="B16:C16"/>
    <mergeCell ref="B17:C17"/>
    <mergeCell ref="B19:C19"/>
    <mergeCell ref="B33:C33"/>
    <mergeCell ref="B34:C34"/>
    <mergeCell ref="B22:C22"/>
    <mergeCell ref="B23:C23"/>
    <mergeCell ref="B24:C24"/>
    <mergeCell ref="B26:C26"/>
    <mergeCell ref="B27:C27"/>
    <mergeCell ref="B28:C28"/>
    <mergeCell ref="B32:C32"/>
    <mergeCell ref="B31:C31"/>
    <mergeCell ref="AN34:AO34"/>
    <mergeCell ref="AS34:AT34"/>
    <mergeCell ref="T34:U34"/>
    <mergeCell ref="Y34:Z34"/>
    <mergeCell ref="AD34:AE34"/>
    <mergeCell ref="AI34:AJ34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>
    <oddFooter>&amp;C15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1C749-23EF-491E-8F58-580A7F1FD6EA}">
  <sheetPr codeName="Sheet94">
    <tabColor rgb="FFFF0000"/>
  </sheetPr>
  <dimension ref="B1:Q51"/>
  <sheetViews>
    <sheetView topLeftCell="A2" zoomScale="80" zoomScaleNormal="80" workbookViewId="0">
      <selection activeCell="D10" sqref="D10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2.33203125" customWidth="1"/>
    <col min="18" max="18" width="0.88671875" customWidth="1"/>
  </cols>
  <sheetData>
    <row r="1" spans="2:17" ht="5.25" customHeight="1" x14ac:dyDescent="0.2"/>
    <row r="2" spans="2:17" ht="16.8" thickBot="1" x14ac:dyDescent="0.25">
      <c r="B2" s="95" t="s">
        <v>578</v>
      </c>
      <c r="C2" s="95"/>
    </row>
    <row r="3" spans="2:17" ht="12.75" customHeight="1" x14ac:dyDescent="0.2">
      <c r="B3" s="457"/>
      <c r="C3" s="458"/>
      <c r="D3" s="3" t="s">
        <v>579</v>
      </c>
      <c r="E3" s="212" t="s">
        <v>580</v>
      </c>
      <c r="F3" s="241" t="s">
        <v>581</v>
      </c>
      <c r="G3" s="212" t="s">
        <v>582</v>
      </c>
      <c r="H3" s="212" t="s">
        <v>583</v>
      </c>
      <c r="I3" s="212" t="s">
        <v>584</v>
      </c>
      <c r="J3" s="212" t="s">
        <v>585</v>
      </c>
      <c r="K3" s="212" t="s">
        <v>586</v>
      </c>
      <c r="L3" s="212" t="s">
        <v>587</v>
      </c>
      <c r="M3" s="212" t="s">
        <v>588</v>
      </c>
      <c r="N3" s="212" t="s">
        <v>589</v>
      </c>
      <c r="O3" s="212" t="s">
        <v>446</v>
      </c>
      <c r="P3" s="254" t="s">
        <v>590</v>
      </c>
      <c r="Q3" s="244"/>
    </row>
    <row r="4" spans="2:17" ht="12.75" customHeight="1" x14ac:dyDescent="0.2">
      <c r="B4" s="474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 t="s">
        <v>591</v>
      </c>
      <c r="N4" s="15"/>
      <c r="O4" s="15"/>
      <c r="P4" s="255" t="s">
        <v>592</v>
      </c>
      <c r="Q4" s="245"/>
    </row>
    <row r="5" spans="2:17" ht="12.75" customHeight="1" x14ac:dyDescent="0.2">
      <c r="B5" s="474" t="s">
        <v>972</v>
      </c>
      <c r="C5" s="434"/>
      <c r="D5" s="203" t="s">
        <v>593</v>
      </c>
      <c r="E5" s="15" t="s">
        <v>594</v>
      </c>
      <c r="F5" s="15" t="s">
        <v>595</v>
      </c>
      <c r="G5" s="16" t="s">
        <v>596</v>
      </c>
      <c r="H5" s="15" t="s">
        <v>597</v>
      </c>
      <c r="I5" s="15" t="s">
        <v>414</v>
      </c>
      <c r="J5" s="15" t="s">
        <v>598</v>
      </c>
      <c r="K5" s="15" t="s">
        <v>599</v>
      </c>
      <c r="L5" s="15" t="s">
        <v>600</v>
      </c>
      <c r="M5" s="15" t="s">
        <v>601</v>
      </c>
      <c r="N5" s="15" t="s">
        <v>602</v>
      </c>
      <c r="O5" s="15" t="s">
        <v>545</v>
      </c>
      <c r="P5" s="217" t="s">
        <v>603</v>
      </c>
      <c r="Q5" s="246"/>
    </row>
    <row r="6" spans="2:17" ht="12.75" customHeight="1" x14ac:dyDescent="0.2">
      <c r="B6" s="474"/>
      <c r="C6" s="434"/>
      <c r="D6" s="203"/>
      <c r="E6" s="15"/>
      <c r="F6" s="15"/>
      <c r="G6" s="16"/>
      <c r="H6" s="15"/>
      <c r="I6" s="15"/>
      <c r="J6" s="15"/>
      <c r="K6" s="15"/>
      <c r="L6" s="15"/>
      <c r="M6" s="15" t="s">
        <v>604</v>
      </c>
      <c r="N6" s="15"/>
      <c r="O6" s="15" t="s">
        <v>447</v>
      </c>
      <c r="P6" s="256"/>
      <c r="Q6" s="247" t="s">
        <v>384</v>
      </c>
    </row>
    <row r="7" spans="2:17" ht="12.75" customHeight="1" x14ac:dyDescent="0.2">
      <c r="B7" s="474"/>
      <c r="C7" s="434"/>
      <c r="D7" s="203" t="s">
        <v>605</v>
      </c>
      <c r="E7" s="15" t="s">
        <v>605</v>
      </c>
      <c r="F7" s="15" t="s">
        <v>606</v>
      </c>
      <c r="G7" s="16" t="s">
        <v>607</v>
      </c>
      <c r="H7" s="15" t="s">
        <v>608</v>
      </c>
      <c r="I7" s="15" t="s">
        <v>887</v>
      </c>
      <c r="J7" s="15" t="s">
        <v>609</v>
      </c>
      <c r="K7" s="15" t="s">
        <v>610</v>
      </c>
      <c r="L7" s="15" t="s">
        <v>611</v>
      </c>
      <c r="M7" s="15" t="s">
        <v>612</v>
      </c>
      <c r="N7" s="15" t="s">
        <v>613</v>
      </c>
      <c r="O7" s="15" t="s">
        <v>547</v>
      </c>
      <c r="P7" s="217" t="s">
        <v>614</v>
      </c>
      <c r="Q7" s="247"/>
    </row>
    <row r="8" spans="2:17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 t="s">
        <v>615</v>
      </c>
      <c r="N8" s="15"/>
      <c r="O8" s="15"/>
      <c r="P8" s="217"/>
      <c r="Q8" s="247"/>
    </row>
    <row r="9" spans="2:17" ht="12.75" customHeight="1" thickBot="1" x14ac:dyDescent="0.25">
      <c r="B9" s="455"/>
      <c r="C9" s="456"/>
      <c r="D9" s="203"/>
      <c r="E9" s="15"/>
      <c r="F9" s="15"/>
      <c r="G9" s="16"/>
      <c r="H9" s="15" t="s">
        <v>605</v>
      </c>
      <c r="I9" s="15"/>
      <c r="J9" s="15"/>
      <c r="K9" s="15"/>
      <c r="L9" s="15" t="s">
        <v>616</v>
      </c>
      <c r="M9" s="15" t="s">
        <v>617</v>
      </c>
      <c r="N9" s="15" t="s">
        <v>618</v>
      </c>
      <c r="O9" s="15"/>
      <c r="P9" s="217" t="s">
        <v>619</v>
      </c>
      <c r="Q9" s="247"/>
    </row>
    <row r="10" spans="2:17" ht="15.75" customHeight="1" thickBot="1" x14ac:dyDescent="0.25">
      <c r="B10" s="475" t="s">
        <v>451</v>
      </c>
      <c r="C10" s="476"/>
      <c r="D10" s="231">
        <f>SUM(D11,D16,D26,D36,D44,'表６（その２－２）'!D10,'表６（その２－２）'!D15,'表６（その２－２）'!D18,'表６（その２－２）'!D20,'表６（その２－２）'!D25,'表６（その２－２）'!D30)</f>
        <v>67408</v>
      </c>
      <c r="E10" s="228">
        <f>SUM(E11,E16,E26,E36,E44,'表６（その２－２）'!E10,'表６（その２－２）'!E15,'表６（その２－２）'!E18,'表６（その２－２）'!E20,'表６（その２－２）'!E25,'表６（その２－２）'!E30)</f>
        <v>48030</v>
      </c>
      <c r="F10" s="228">
        <f>SUM(F11,F16,F26,F36,F44,'表６（その２－２）'!F10,'表６（その２－２）'!F15,'表６（その２－２）'!F18,'表６（その２－２）'!F20,'表６（その２－２）'!F25,'表６（その２－２）'!F30)</f>
        <v>15971</v>
      </c>
      <c r="G10" s="228">
        <f>SUM(G11,G16,G26,G36,G44,'表６（その２－２）'!G10,'表６（その２－２）'!G15,'表６（その２－２）'!G18,'表６（その２－２）'!G20,'表６（その２－２）'!G25,'表６（その２－２）'!G30)</f>
        <v>42249</v>
      </c>
      <c r="H10" s="228">
        <f>SUM(H11,H16,H26,H36,H44,'表６（その２－２）'!H10,'表６（その２－２）'!H15,'表６（その２－２）'!H18,'表６（その２－２）'!H20,'表６（その２－２）'!H25,'表６（その２－２）'!H30)</f>
        <v>83415</v>
      </c>
      <c r="I10" s="228">
        <f>SUM(I11,I16,I26,I36,I44,'表６（その２－２）'!I10,'表６（その２－２）'!I15,'表６（その２－２）'!I18,'表６（その２－２）'!I20,'表６（その２－２）'!I25,'表６（その２－２）'!I30)</f>
        <v>32925</v>
      </c>
      <c r="J10" s="228">
        <f>SUM(J11,J16,J26,J36,J44,'表６（その２－２）'!J10,'表６（その２－２）'!J15,'表６（その２－２）'!J18,'表６（その２－２）'!J20,'表６（その２－２）'!J25,'表６（その２－２）'!J30)</f>
        <v>648</v>
      </c>
      <c r="K10" s="228">
        <f>SUM(K11,K16,K26,K36,K44,'表６（その２－２）'!K10,'表６（その２－２）'!K15,'表６（その２－２）'!K18,'表６（その２－２）'!K20,'表６（その２－２）'!K25,'表６（その２－２）'!K30)</f>
        <v>108</v>
      </c>
      <c r="L10" s="228">
        <f>SUM(L11,L16,L26,L36,L44,'表６（その２－２）'!L10,'表６（その２－２）'!L15,'表６（その２－２）'!L18,'表６（その２－２）'!L20,'表６（その２－２）'!L25,'表６（その２－２）'!L30)</f>
        <v>637</v>
      </c>
      <c r="M10" s="228">
        <f>SUM(M11,M16,M26,M36,M44,'表６（その２－２）'!M10,'表６（その２－２）'!M15,'表６（その２－２）'!M18,'表６（その２－２）'!M20,'表６（その２－２）'!M25,'表６（その２－２）'!M30)</f>
        <v>13688</v>
      </c>
      <c r="N10" s="228">
        <f>SUM(N11,N16,N26,N36,N44,'表６（その２－２）'!N10,'表６（その２－２）'!N15,'表６（その２－２）'!N18,'表６（その２－２）'!N20,'表６（その２－２）'!N25,'表６（その２－２）'!N30)</f>
        <v>17230</v>
      </c>
      <c r="O10" s="228">
        <f>SUM(O11,O16,O26,O36,O44,'表６（その２－２）'!O10,'表６（その２－２）'!O15,'表６（その２－２）'!O18,'表６（その２－２）'!O20,'表６（その２－２）'!O25,'表６（その２－２）'!O30)</f>
        <v>685</v>
      </c>
      <c r="P10" s="229">
        <f>SUM(P11,P16,P26,P36,P44,'表６（その２－２）'!P10,'表６（その２－２）'!P15,'表６（その２－２）'!P18,'表６（その２－２）'!P20,'表６（その２－２）'!P25,'表６（その２－２）'!P30)</f>
        <v>28</v>
      </c>
      <c r="Q10" s="248">
        <f>SUM(Q11,Q16,Q26,Q36,Q44,'表６（その２－２）'!Q10,'表６（その２－２）'!Q15,'表６（その２－２）'!Q18,'表６（その２－２）'!Q20,'表６（その２－２）'!Q25,'表６（その２－２）'!Q30)</f>
        <v>730725</v>
      </c>
    </row>
    <row r="11" spans="2:17" ht="15.75" customHeight="1" x14ac:dyDescent="0.2">
      <c r="B11" s="225"/>
      <c r="C11" s="242" t="s">
        <v>433</v>
      </c>
      <c r="D11" s="232">
        <f>SUM(D12:D15)</f>
        <v>16081</v>
      </c>
      <c r="E11" s="226">
        <f t="shared" ref="E11:Q11" si="0">SUM(E12:E15)</f>
        <v>11900</v>
      </c>
      <c r="F11" s="226">
        <f t="shared" si="0"/>
        <v>4006</v>
      </c>
      <c r="G11" s="226">
        <f t="shared" si="0"/>
        <v>9838</v>
      </c>
      <c r="H11" s="226">
        <f t="shared" si="0"/>
        <v>21052</v>
      </c>
      <c r="I11" s="226">
        <f t="shared" si="0"/>
        <v>8074</v>
      </c>
      <c r="J11" s="226">
        <f t="shared" si="0"/>
        <v>152</v>
      </c>
      <c r="K11" s="226">
        <f t="shared" si="0"/>
        <v>27</v>
      </c>
      <c r="L11" s="226">
        <f t="shared" si="0"/>
        <v>131</v>
      </c>
      <c r="M11" s="226">
        <f t="shared" si="0"/>
        <v>3279</v>
      </c>
      <c r="N11" s="226">
        <f t="shared" si="0"/>
        <v>4147</v>
      </c>
      <c r="O11" s="226">
        <f>SUM(O12:O15)</f>
        <v>174</v>
      </c>
      <c r="P11" s="227">
        <f t="shared" si="0"/>
        <v>11</v>
      </c>
      <c r="Q11" s="249">
        <f t="shared" si="0"/>
        <v>175912</v>
      </c>
    </row>
    <row r="12" spans="2:17" ht="15.75" customHeight="1" x14ac:dyDescent="0.2">
      <c r="B12" s="455" t="s">
        <v>452</v>
      </c>
      <c r="C12" s="456"/>
      <c r="D12" s="233">
        <f>千葉市!G$12</f>
        <v>9693</v>
      </c>
      <c r="E12" s="81">
        <f>千葉市!H$12</f>
        <v>7239</v>
      </c>
      <c r="F12" s="81">
        <f>千葉市!I$12</f>
        <v>2503</v>
      </c>
      <c r="G12" s="81">
        <f>千葉市!J$12</f>
        <v>6020</v>
      </c>
      <c r="H12" s="81">
        <f>千葉市!K$12</f>
        <v>12972</v>
      </c>
      <c r="I12" s="81">
        <f>千葉市!C$19</f>
        <v>4735</v>
      </c>
      <c r="J12" s="81">
        <f>千葉市!D$19</f>
        <v>80</v>
      </c>
      <c r="K12" s="81">
        <f>千葉市!E$19</f>
        <v>17</v>
      </c>
      <c r="L12" s="81">
        <f>千葉市!F$19</f>
        <v>92</v>
      </c>
      <c r="M12" s="81">
        <f>千葉市!G$19</f>
        <v>1821</v>
      </c>
      <c r="N12" s="81">
        <f>千葉市!H$19</f>
        <v>2467</v>
      </c>
      <c r="O12" s="81">
        <f>千葉市!I$19</f>
        <v>98</v>
      </c>
      <c r="P12" s="221">
        <f>千葉市!J$19</f>
        <v>9</v>
      </c>
      <c r="Q12" s="250">
        <f>千葉市!K$19</f>
        <v>104951</v>
      </c>
    </row>
    <row r="13" spans="2:17" ht="15.75" customHeight="1" x14ac:dyDescent="0.2">
      <c r="B13" s="455" t="s">
        <v>453</v>
      </c>
      <c r="C13" s="456"/>
      <c r="D13" s="233">
        <f>習志野市!G$12</f>
        <v>1421</v>
      </c>
      <c r="E13" s="81">
        <f>習志野市!H$12</f>
        <v>993</v>
      </c>
      <c r="F13" s="81">
        <f>習志野市!I$12</f>
        <v>264</v>
      </c>
      <c r="G13" s="81">
        <f>習志野市!J$12</f>
        <v>1086</v>
      </c>
      <c r="H13" s="81">
        <f>習志野市!K$12</f>
        <v>1966</v>
      </c>
      <c r="I13" s="81">
        <f>習志野市!C$19</f>
        <v>771</v>
      </c>
      <c r="J13" s="81">
        <f>習志野市!D$19</f>
        <v>19</v>
      </c>
      <c r="K13" s="81">
        <f>習志野市!E$19</f>
        <v>2</v>
      </c>
      <c r="L13" s="81">
        <f>習志野市!F$19</f>
        <v>10</v>
      </c>
      <c r="M13" s="81">
        <f>習志野市!G$19</f>
        <v>340</v>
      </c>
      <c r="N13" s="81">
        <f>習志野市!H$19</f>
        <v>428</v>
      </c>
      <c r="O13" s="81">
        <f>習志野市!I$19</f>
        <v>16</v>
      </c>
      <c r="P13" s="221">
        <f>習志野市!J$19</f>
        <v>0</v>
      </c>
      <c r="Q13" s="250">
        <f>習志野市!K$19</f>
        <v>16940</v>
      </c>
    </row>
    <row r="14" spans="2:17" ht="15.75" customHeight="1" x14ac:dyDescent="0.2">
      <c r="B14" s="455" t="s">
        <v>454</v>
      </c>
      <c r="C14" s="456"/>
      <c r="D14" s="233">
        <f>市原市!G$12</f>
        <v>3075</v>
      </c>
      <c r="E14" s="81">
        <f>市原市!H$12</f>
        <v>2468</v>
      </c>
      <c r="F14" s="81">
        <f>市原市!I$12</f>
        <v>851</v>
      </c>
      <c r="G14" s="81">
        <f>市原市!J$12</f>
        <v>1559</v>
      </c>
      <c r="H14" s="81">
        <f>市原市!K$12</f>
        <v>3976</v>
      </c>
      <c r="I14" s="81">
        <f>市原市!C$19</f>
        <v>1643</v>
      </c>
      <c r="J14" s="81">
        <f>市原市!D$19</f>
        <v>26</v>
      </c>
      <c r="K14" s="81">
        <f>市原市!E$19</f>
        <v>5</v>
      </c>
      <c r="L14" s="81">
        <f>市原市!F$19</f>
        <v>22</v>
      </c>
      <c r="M14" s="81">
        <f>市原市!G$19</f>
        <v>750</v>
      </c>
      <c r="N14" s="81">
        <f>市原市!H$19</f>
        <v>788</v>
      </c>
      <c r="O14" s="81">
        <f>市原市!I$19</f>
        <v>38</v>
      </c>
      <c r="P14" s="221">
        <f>市原市!J$19</f>
        <v>1</v>
      </c>
      <c r="Q14" s="250">
        <f>市原市!K$19</f>
        <v>33874</v>
      </c>
    </row>
    <row r="15" spans="2:17" ht="15.75" customHeight="1" x14ac:dyDescent="0.2">
      <c r="B15" s="464" t="s">
        <v>455</v>
      </c>
      <c r="C15" s="465"/>
      <c r="D15" s="234">
        <f>八千代市!G$12</f>
        <v>1892</v>
      </c>
      <c r="E15" s="82">
        <f>八千代市!H$12</f>
        <v>1200</v>
      </c>
      <c r="F15" s="82">
        <f>八千代市!I$12</f>
        <v>388</v>
      </c>
      <c r="G15" s="82">
        <f>八千代市!J$12</f>
        <v>1173</v>
      </c>
      <c r="H15" s="82">
        <f>八千代市!K$12</f>
        <v>2138</v>
      </c>
      <c r="I15" s="82">
        <f>八千代市!C$19</f>
        <v>925</v>
      </c>
      <c r="J15" s="82">
        <f>八千代市!D$19</f>
        <v>27</v>
      </c>
      <c r="K15" s="82">
        <f>八千代市!E$19</f>
        <v>3</v>
      </c>
      <c r="L15" s="82">
        <f>八千代市!F$19</f>
        <v>7</v>
      </c>
      <c r="M15" s="82">
        <f>八千代市!G$19</f>
        <v>368</v>
      </c>
      <c r="N15" s="82">
        <f>八千代市!H$19</f>
        <v>464</v>
      </c>
      <c r="O15" s="82">
        <f>八千代市!I$19</f>
        <v>22</v>
      </c>
      <c r="P15" s="222">
        <f>八千代市!J$19</f>
        <v>1</v>
      </c>
      <c r="Q15" s="251">
        <f>八千代市!K$19</f>
        <v>20147</v>
      </c>
    </row>
    <row r="16" spans="2:17" ht="15.75" customHeight="1" x14ac:dyDescent="0.2">
      <c r="B16" s="219"/>
      <c r="C16" s="243" t="s">
        <v>411</v>
      </c>
      <c r="D16" s="235">
        <f t="shared" ref="D16:Q16" si="1">SUM(D17:D25)</f>
        <v>29946</v>
      </c>
      <c r="E16" s="124">
        <f t="shared" si="1"/>
        <v>19202</v>
      </c>
      <c r="F16" s="124">
        <f t="shared" si="1"/>
        <v>6476</v>
      </c>
      <c r="G16" s="124">
        <f t="shared" si="1"/>
        <v>19492</v>
      </c>
      <c r="H16" s="124">
        <f t="shared" si="1"/>
        <v>32603</v>
      </c>
      <c r="I16" s="124">
        <f t="shared" si="1"/>
        <v>13456</v>
      </c>
      <c r="J16" s="124">
        <f t="shared" si="1"/>
        <v>299</v>
      </c>
      <c r="K16" s="124">
        <f t="shared" si="1"/>
        <v>41</v>
      </c>
      <c r="L16" s="124">
        <f t="shared" si="1"/>
        <v>273</v>
      </c>
      <c r="M16" s="124">
        <f t="shared" si="1"/>
        <v>5754</v>
      </c>
      <c r="N16" s="124">
        <f t="shared" si="1"/>
        <v>6899</v>
      </c>
      <c r="O16" s="124">
        <f>SUM(O17:O25)</f>
        <v>271</v>
      </c>
      <c r="P16" s="220">
        <f t="shared" si="1"/>
        <v>11</v>
      </c>
      <c r="Q16" s="252">
        <f t="shared" si="1"/>
        <v>296339</v>
      </c>
    </row>
    <row r="17" spans="2:17" ht="15.75" customHeight="1" x14ac:dyDescent="0.2">
      <c r="B17" s="455" t="s">
        <v>458</v>
      </c>
      <c r="C17" s="456"/>
      <c r="D17" s="233">
        <f>市川市!G$12</f>
        <v>5483</v>
      </c>
      <c r="E17" s="81">
        <f>市川市!H$12</f>
        <v>3490</v>
      </c>
      <c r="F17" s="81">
        <f>市川市!I$12</f>
        <v>1237</v>
      </c>
      <c r="G17" s="81">
        <f>市川市!J$12</f>
        <v>3744</v>
      </c>
      <c r="H17" s="81">
        <f>市川市!K$12</f>
        <v>5877</v>
      </c>
      <c r="I17" s="81">
        <f>市川市!C$19</f>
        <v>2378</v>
      </c>
      <c r="J17" s="81">
        <f>市川市!D$19</f>
        <v>48</v>
      </c>
      <c r="K17" s="81">
        <f>市川市!E$19</f>
        <v>7</v>
      </c>
      <c r="L17" s="81">
        <f>市川市!F$19</f>
        <v>40</v>
      </c>
      <c r="M17" s="81">
        <f>市川市!G$19</f>
        <v>932</v>
      </c>
      <c r="N17" s="81">
        <f>市川市!H$19</f>
        <v>1245</v>
      </c>
      <c r="O17" s="81">
        <f>市川市!I$19</f>
        <v>46</v>
      </c>
      <c r="P17" s="221">
        <f>市川市!J$19</f>
        <v>1</v>
      </c>
      <c r="Q17" s="250">
        <f>市川市!K$19</f>
        <v>52353</v>
      </c>
    </row>
    <row r="18" spans="2:17" ht="15.75" customHeight="1" x14ac:dyDescent="0.2">
      <c r="B18" s="455" t="s">
        <v>459</v>
      </c>
      <c r="C18" s="456"/>
      <c r="D18" s="233">
        <f>船橋市!G$12</f>
        <v>5987</v>
      </c>
      <c r="E18" s="81">
        <f>船橋市!H$12</f>
        <v>4024</v>
      </c>
      <c r="F18" s="81">
        <f>船橋市!I$12</f>
        <v>1298</v>
      </c>
      <c r="G18" s="81">
        <f>船橋市!J$12</f>
        <v>4096</v>
      </c>
      <c r="H18" s="81">
        <f>船橋市!K$12</f>
        <v>6830</v>
      </c>
      <c r="I18" s="81">
        <f>船橋市!C$19</f>
        <v>3027</v>
      </c>
      <c r="J18" s="81">
        <f>船橋市!D$19</f>
        <v>76</v>
      </c>
      <c r="K18" s="81">
        <f>船橋市!E$19</f>
        <v>6</v>
      </c>
      <c r="L18" s="81">
        <f>船橋市!F$19</f>
        <v>56</v>
      </c>
      <c r="M18" s="81">
        <f>船橋市!G$19</f>
        <v>1250</v>
      </c>
      <c r="N18" s="81">
        <f>船橋市!H$19</f>
        <v>1484</v>
      </c>
      <c r="O18" s="81">
        <f>船橋市!I$19</f>
        <v>47</v>
      </c>
      <c r="P18" s="221">
        <f>船橋市!J$19</f>
        <v>4</v>
      </c>
      <c r="Q18" s="250">
        <f>船橋市!K$19</f>
        <v>63523</v>
      </c>
    </row>
    <row r="19" spans="2:17" ht="15.75" customHeight="1" x14ac:dyDescent="0.2">
      <c r="B19" s="455" t="s">
        <v>460</v>
      </c>
      <c r="C19" s="456"/>
      <c r="D19" s="233">
        <f>松戸市!G$12</f>
        <v>5443</v>
      </c>
      <c r="E19" s="81">
        <f>松戸市!H$12</f>
        <v>3455</v>
      </c>
      <c r="F19" s="81">
        <f>松戸市!I$12</f>
        <v>1240</v>
      </c>
      <c r="G19" s="81">
        <f>松戸市!J$12</f>
        <v>3569</v>
      </c>
      <c r="H19" s="81">
        <f>松戸市!K$12</f>
        <v>6016</v>
      </c>
      <c r="I19" s="81">
        <f>松戸市!C$19</f>
        <v>2302</v>
      </c>
      <c r="J19" s="81">
        <f>松戸市!D$19</f>
        <v>54</v>
      </c>
      <c r="K19" s="81">
        <f>松戸市!E$19</f>
        <v>11</v>
      </c>
      <c r="L19" s="81">
        <f>松戸市!F$19</f>
        <v>48</v>
      </c>
      <c r="M19" s="81">
        <f>松戸市!G$19</f>
        <v>1032</v>
      </c>
      <c r="N19" s="81">
        <f>松戸市!H$19</f>
        <v>1299</v>
      </c>
      <c r="O19" s="81">
        <f>松戸市!I$19</f>
        <v>47</v>
      </c>
      <c r="P19" s="221">
        <f>松戸市!J$19</f>
        <v>0</v>
      </c>
      <c r="Q19" s="250">
        <f>松戸市!K$19</f>
        <v>53810</v>
      </c>
    </row>
    <row r="20" spans="2:17" ht="15.75" customHeight="1" x14ac:dyDescent="0.2">
      <c r="B20" s="455" t="s">
        <v>461</v>
      </c>
      <c r="C20" s="456"/>
      <c r="D20" s="233">
        <f>野田市!G$12</f>
        <v>1938</v>
      </c>
      <c r="E20" s="81">
        <f>野田市!H$12</f>
        <v>1203</v>
      </c>
      <c r="F20" s="81">
        <f>野田市!I$12</f>
        <v>342</v>
      </c>
      <c r="G20" s="81">
        <f>野田市!J$12</f>
        <v>1164</v>
      </c>
      <c r="H20" s="81">
        <f>野田市!K$12</f>
        <v>1956</v>
      </c>
      <c r="I20" s="81">
        <f>野田市!C$19</f>
        <v>951</v>
      </c>
      <c r="J20" s="81">
        <f>野田市!D$19</f>
        <v>14</v>
      </c>
      <c r="K20" s="81">
        <f>野田市!E$19</f>
        <v>0</v>
      </c>
      <c r="L20" s="81">
        <f>野田市!F$19</f>
        <v>26</v>
      </c>
      <c r="M20" s="81">
        <f>野田市!G$19</f>
        <v>365</v>
      </c>
      <c r="N20" s="81">
        <f>野田市!H$19</f>
        <v>475</v>
      </c>
      <c r="O20" s="81">
        <f>野田市!I$19</f>
        <v>23</v>
      </c>
      <c r="P20" s="221">
        <f>野田市!J$19</f>
        <v>3</v>
      </c>
      <c r="Q20" s="250">
        <f>野田市!K$19</f>
        <v>19272</v>
      </c>
    </row>
    <row r="21" spans="2:17" ht="15.75" customHeight="1" x14ac:dyDescent="0.2">
      <c r="B21" s="455" t="s">
        <v>462</v>
      </c>
      <c r="C21" s="456"/>
      <c r="D21" s="233">
        <f>柏市!G$12</f>
        <v>4701</v>
      </c>
      <c r="E21" s="81">
        <f>柏市!H$12</f>
        <v>2863</v>
      </c>
      <c r="F21" s="81">
        <f>柏市!I$12</f>
        <v>901</v>
      </c>
      <c r="G21" s="81">
        <f>柏市!J$12</f>
        <v>2970</v>
      </c>
      <c r="H21" s="81">
        <f>柏市!K$12</f>
        <v>4979</v>
      </c>
      <c r="I21" s="81">
        <f>柏市!C$19</f>
        <v>2054</v>
      </c>
      <c r="J21" s="81">
        <f>柏市!D$19</f>
        <v>42</v>
      </c>
      <c r="K21" s="81">
        <f>柏市!E$19</f>
        <v>10</v>
      </c>
      <c r="L21" s="81">
        <f>柏市!F$19</f>
        <v>44</v>
      </c>
      <c r="M21" s="81">
        <f>柏市!G$19</f>
        <v>916</v>
      </c>
      <c r="N21" s="81">
        <f>柏市!H$19</f>
        <v>1049</v>
      </c>
      <c r="O21" s="81">
        <f>柏市!I$19</f>
        <v>45</v>
      </c>
      <c r="P21" s="221">
        <f>柏市!J$19</f>
        <v>1</v>
      </c>
      <c r="Q21" s="250">
        <f>柏市!K$19</f>
        <v>45812</v>
      </c>
    </row>
    <row r="22" spans="2:17" ht="15.75" customHeight="1" x14ac:dyDescent="0.2">
      <c r="B22" s="455" t="s">
        <v>463</v>
      </c>
      <c r="C22" s="456"/>
      <c r="D22" s="233">
        <f>流山市!G$12</f>
        <v>2117</v>
      </c>
      <c r="E22" s="81">
        <f>流山市!H$12</f>
        <v>1330</v>
      </c>
      <c r="F22" s="81">
        <f>流山市!I$12</f>
        <v>486</v>
      </c>
      <c r="G22" s="81">
        <f>流山市!J$12</f>
        <v>1162</v>
      </c>
      <c r="H22" s="81">
        <f>流山市!K$12</f>
        <v>2358</v>
      </c>
      <c r="I22" s="81">
        <f>流山市!C$19</f>
        <v>943</v>
      </c>
      <c r="J22" s="81">
        <f>流山市!D$19</f>
        <v>29</v>
      </c>
      <c r="K22" s="81">
        <f>流山市!E$19</f>
        <v>4</v>
      </c>
      <c r="L22" s="81">
        <f>流山市!F$19</f>
        <v>26</v>
      </c>
      <c r="M22" s="81">
        <f>流山市!G$19</f>
        <v>456</v>
      </c>
      <c r="N22" s="81">
        <f>流山市!H$19</f>
        <v>404</v>
      </c>
      <c r="O22" s="81">
        <f>流山市!I$19</f>
        <v>16</v>
      </c>
      <c r="P22" s="221">
        <f>流山市!J$19</f>
        <v>0</v>
      </c>
      <c r="Q22" s="250">
        <f>流山市!K$19</f>
        <v>19402</v>
      </c>
    </row>
    <row r="23" spans="2:17" ht="15.75" customHeight="1" x14ac:dyDescent="0.2">
      <c r="B23" s="455" t="s">
        <v>464</v>
      </c>
      <c r="C23" s="456"/>
      <c r="D23" s="233">
        <f>我孫子市!G$12</f>
        <v>1409</v>
      </c>
      <c r="E23" s="81">
        <f>我孫子市!H$12</f>
        <v>999</v>
      </c>
      <c r="F23" s="81">
        <f>我孫子市!I$12</f>
        <v>295</v>
      </c>
      <c r="G23" s="81">
        <f>我孫子市!J$12</f>
        <v>938</v>
      </c>
      <c r="H23" s="81">
        <f>我孫子市!K$12</f>
        <v>1625</v>
      </c>
      <c r="I23" s="81">
        <f>我孫子市!C$19</f>
        <v>628</v>
      </c>
      <c r="J23" s="81">
        <f>我孫子市!D$19</f>
        <v>12</v>
      </c>
      <c r="K23" s="81">
        <f>我孫子市!E$19</f>
        <v>2</v>
      </c>
      <c r="L23" s="81">
        <f>我孫子市!F$19</f>
        <v>15</v>
      </c>
      <c r="M23" s="81">
        <f>我孫子市!G$19</f>
        <v>298</v>
      </c>
      <c r="N23" s="81">
        <f>我孫子市!H$19</f>
        <v>280</v>
      </c>
      <c r="O23" s="81">
        <f>我孫子市!I$19</f>
        <v>14</v>
      </c>
      <c r="P23" s="221">
        <f>我孫子市!J$19</f>
        <v>2</v>
      </c>
      <c r="Q23" s="250">
        <f>我孫子市!K$19</f>
        <v>14689</v>
      </c>
    </row>
    <row r="24" spans="2:17" ht="15.75" customHeight="1" x14ac:dyDescent="0.2">
      <c r="B24" s="455" t="s">
        <v>805</v>
      </c>
      <c r="C24" s="456"/>
      <c r="D24" s="233">
        <f>鎌ケ谷市!G$12</f>
        <v>1093</v>
      </c>
      <c r="E24" s="81">
        <f>鎌ケ谷市!H$12</f>
        <v>784</v>
      </c>
      <c r="F24" s="81">
        <f>鎌ケ谷市!I$12</f>
        <v>258</v>
      </c>
      <c r="G24" s="81">
        <f>鎌ケ谷市!J$12</f>
        <v>776</v>
      </c>
      <c r="H24" s="81">
        <f>鎌ケ谷市!K$12</f>
        <v>1225</v>
      </c>
      <c r="I24" s="81">
        <f>鎌ケ谷市!C$19</f>
        <v>487</v>
      </c>
      <c r="J24" s="81">
        <f>鎌ケ谷市!D$19</f>
        <v>13</v>
      </c>
      <c r="K24" s="81">
        <f>鎌ケ谷市!E$19</f>
        <v>0</v>
      </c>
      <c r="L24" s="81">
        <f>鎌ケ谷市!F$19</f>
        <v>9</v>
      </c>
      <c r="M24" s="81">
        <f>鎌ケ谷市!G$19</f>
        <v>201</v>
      </c>
      <c r="N24" s="81">
        <f>鎌ケ谷市!H$19</f>
        <v>306</v>
      </c>
      <c r="O24" s="81">
        <f>鎌ケ谷市!I$19</f>
        <v>12</v>
      </c>
      <c r="P24" s="221">
        <f>鎌ケ谷市!J$19</f>
        <v>0</v>
      </c>
      <c r="Q24" s="250">
        <f>鎌ケ谷市!K$19</f>
        <v>11777</v>
      </c>
    </row>
    <row r="25" spans="2:17" ht="15.75" customHeight="1" x14ac:dyDescent="0.2">
      <c r="B25" s="464" t="s">
        <v>466</v>
      </c>
      <c r="C25" s="465"/>
      <c r="D25" s="234">
        <f>浦安市!G$12</f>
        <v>1775</v>
      </c>
      <c r="E25" s="82">
        <f>浦安市!H$12</f>
        <v>1054</v>
      </c>
      <c r="F25" s="82">
        <f>浦安市!I$12</f>
        <v>419</v>
      </c>
      <c r="G25" s="82">
        <f>浦安市!J$12</f>
        <v>1073</v>
      </c>
      <c r="H25" s="82">
        <f>浦安市!K$12</f>
        <v>1737</v>
      </c>
      <c r="I25" s="82">
        <f>浦安市!C$19</f>
        <v>686</v>
      </c>
      <c r="J25" s="82">
        <f>浦安市!D$19</f>
        <v>11</v>
      </c>
      <c r="K25" s="82">
        <f>浦安市!E$19</f>
        <v>1</v>
      </c>
      <c r="L25" s="82">
        <f>浦安市!F$19</f>
        <v>9</v>
      </c>
      <c r="M25" s="82">
        <f>浦安市!G$19</f>
        <v>304</v>
      </c>
      <c r="N25" s="82">
        <f>浦安市!H$19</f>
        <v>357</v>
      </c>
      <c r="O25" s="82">
        <f>浦安市!I$19</f>
        <v>21</v>
      </c>
      <c r="P25" s="222">
        <f>浦安市!J$19</f>
        <v>0</v>
      </c>
      <c r="Q25" s="251">
        <f>浦安市!K$19</f>
        <v>15701</v>
      </c>
    </row>
    <row r="26" spans="2:17" ht="15.75" customHeight="1" x14ac:dyDescent="0.2">
      <c r="B26" s="219"/>
      <c r="C26" s="123" t="s">
        <v>434</v>
      </c>
      <c r="D26" s="235">
        <f t="shared" ref="D26:Q26" si="2">SUM(D27:D35)</f>
        <v>8036</v>
      </c>
      <c r="E26" s="124">
        <f t="shared" si="2"/>
        <v>5955</v>
      </c>
      <c r="F26" s="124">
        <f t="shared" si="2"/>
        <v>1958</v>
      </c>
      <c r="G26" s="124">
        <f t="shared" si="2"/>
        <v>5049</v>
      </c>
      <c r="H26" s="124">
        <f t="shared" si="2"/>
        <v>10724</v>
      </c>
      <c r="I26" s="124">
        <f t="shared" si="2"/>
        <v>3905</v>
      </c>
      <c r="J26" s="124">
        <f t="shared" si="2"/>
        <v>85</v>
      </c>
      <c r="K26" s="124">
        <f t="shared" si="2"/>
        <v>22</v>
      </c>
      <c r="L26" s="124">
        <f t="shared" si="2"/>
        <v>84</v>
      </c>
      <c r="M26" s="124">
        <f t="shared" si="2"/>
        <v>1632</v>
      </c>
      <c r="N26" s="124">
        <f t="shared" si="2"/>
        <v>2238</v>
      </c>
      <c r="O26" s="124">
        <f t="shared" si="2"/>
        <v>105</v>
      </c>
      <c r="P26" s="220">
        <f t="shared" si="2"/>
        <v>0</v>
      </c>
      <c r="Q26" s="252">
        <f t="shared" si="2"/>
        <v>91275</v>
      </c>
    </row>
    <row r="27" spans="2:17" ht="15.75" customHeight="1" x14ac:dyDescent="0.2">
      <c r="B27" s="455" t="s">
        <v>469</v>
      </c>
      <c r="C27" s="456"/>
      <c r="D27" s="233">
        <f>成田市!G$12</f>
        <v>1354</v>
      </c>
      <c r="E27" s="81">
        <f>成田市!H$12</f>
        <v>997</v>
      </c>
      <c r="F27" s="81">
        <f>成田市!I$12</f>
        <v>380</v>
      </c>
      <c r="G27" s="81">
        <f>成田市!J$12</f>
        <v>941</v>
      </c>
      <c r="H27" s="81">
        <f>成田市!K$12</f>
        <v>1835</v>
      </c>
      <c r="I27" s="81">
        <f>成田市!C$19</f>
        <v>709</v>
      </c>
      <c r="J27" s="81">
        <f>成田市!D$19</f>
        <v>14</v>
      </c>
      <c r="K27" s="81">
        <f>成田市!E$19</f>
        <v>2</v>
      </c>
      <c r="L27" s="81">
        <f>成田市!F$19</f>
        <v>13</v>
      </c>
      <c r="M27" s="81">
        <f>成田市!G$19</f>
        <v>281</v>
      </c>
      <c r="N27" s="81">
        <f>成田市!H$19</f>
        <v>377</v>
      </c>
      <c r="O27" s="81">
        <f>成田市!I$19</f>
        <v>19</v>
      </c>
      <c r="P27" s="221">
        <f>成田市!J$19</f>
        <v>0</v>
      </c>
      <c r="Q27" s="250">
        <f>成田市!K$19</f>
        <v>15370</v>
      </c>
    </row>
    <row r="28" spans="2:17" ht="15.75" customHeight="1" x14ac:dyDescent="0.2">
      <c r="B28" s="455" t="s">
        <v>470</v>
      </c>
      <c r="C28" s="456"/>
      <c r="D28" s="233">
        <f>佐倉市!G$12</f>
        <v>1798</v>
      </c>
      <c r="E28" s="81">
        <f>佐倉市!H$12</f>
        <v>1513</v>
      </c>
      <c r="F28" s="81">
        <f>佐倉市!I$12</f>
        <v>499</v>
      </c>
      <c r="G28" s="81">
        <f>佐倉市!J$12</f>
        <v>1163</v>
      </c>
      <c r="H28" s="81">
        <f>佐倉市!K$12</f>
        <v>2761</v>
      </c>
      <c r="I28" s="81">
        <f>佐倉市!C$19</f>
        <v>913</v>
      </c>
      <c r="J28" s="81">
        <f>佐倉市!D$19</f>
        <v>12</v>
      </c>
      <c r="K28" s="81">
        <f>佐倉市!E$19</f>
        <v>3</v>
      </c>
      <c r="L28" s="81">
        <f>佐倉市!F$19</f>
        <v>19</v>
      </c>
      <c r="M28" s="81">
        <f>佐倉市!G$19</f>
        <v>403</v>
      </c>
      <c r="N28" s="81">
        <f>佐倉市!H$19</f>
        <v>557</v>
      </c>
      <c r="O28" s="81">
        <f>佐倉市!I$19</f>
        <v>27</v>
      </c>
      <c r="P28" s="221">
        <f>佐倉市!J$19</f>
        <v>0</v>
      </c>
      <c r="Q28" s="250">
        <f>佐倉市!K$19</f>
        <v>22698</v>
      </c>
    </row>
    <row r="29" spans="2:17" ht="15.75" customHeight="1" x14ac:dyDescent="0.2">
      <c r="B29" s="455" t="s">
        <v>471</v>
      </c>
      <c r="C29" s="456"/>
      <c r="D29" s="233">
        <f>四街道市!G$12</f>
        <v>1057</v>
      </c>
      <c r="E29" s="81">
        <f>四街道市!H$12</f>
        <v>645</v>
      </c>
      <c r="F29" s="81">
        <f>四街道市!I$12</f>
        <v>213</v>
      </c>
      <c r="G29" s="81">
        <f>四街道市!J$12</f>
        <v>560</v>
      </c>
      <c r="H29" s="81">
        <f>四街道市!K$12</f>
        <v>1256</v>
      </c>
      <c r="I29" s="81">
        <f>四街道市!C$19</f>
        <v>473</v>
      </c>
      <c r="J29" s="81">
        <f>四街道市!D$19</f>
        <v>8</v>
      </c>
      <c r="K29" s="81">
        <f>四街道市!E$19</f>
        <v>7</v>
      </c>
      <c r="L29" s="81">
        <f>四街道市!F$19</f>
        <v>11</v>
      </c>
      <c r="M29" s="81">
        <f>四街道市!G$19</f>
        <v>199</v>
      </c>
      <c r="N29" s="81">
        <f>四街道市!H$19</f>
        <v>262</v>
      </c>
      <c r="O29" s="81">
        <f>四街道市!I$19</f>
        <v>5</v>
      </c>
      <c r="P29" s="221">
        <f>四街道市!J$19</f>
        <v>0</v>
      </c>
      <c r="Q29" s="250">
        <f>四街道市!K$19</f>
        <v>10527</v>
      </c>
    </row>
    <row r="30" spans="2:17" ht="15.75" customHeight="1" x14ac:dyDescent="0.2">
      <c r="B30" s="455" t="s">
        <v>472</v>
      </c>
      <c r="C30" s="456"/>
      <c r="D30" s="233">
        <f>八街市!G$12</f>
        <v>994</v>
      </c>
      <c r="E30" s="81">
        <f>八街市!H$12</f>
        <v>563</v>
      </c>
      <c r="F30" s="81">
        <f>八街市!I$12</f>
        <v>135</v>
      </c>
      <c r="G30" s="81">
        <f>八街市!J$12</f>
        <v>540</v>
      </c>
      <c r="H30" s="81">
        <f>八街市!K$12</f>
        <v>1131</v>
      </c>
      <c r="I30" s="81">
        <f>八街市!C$19</f>
        <v>516</v>
      </c>
      <c r="J30" s="81">
        <f>八街市!D$19</f>
        <v>16</v>
      </c>
      <c r="K30" s="81">
        <f>八街市!E$19</f>
        <v>5</v>
      </c>
      <c r="L30" s="81">
        <f>八街市!F$19</f>
        <v>10</v>
      </c>
      <c r="M30" s="81">
        <f>八街市!G$19</f>
        <v>151</v>
      </c>
      <c r="N30" s="81">
        <f>八街市!H$19</f>
        <v>253</v>
      </c>
      <c r="O30" s="81">
        <f>八街市!I$19</f>
        <v>13</v>
      </c>
      <c r="P30" s="221">
        <f>八街市!J$19</f>
        <v>0</v>
      </c>
      <c r="Q30" s="250">
        <f>八街市!K$19</f>
        <v>10038</v>
      </c>
    </row>
    <row r="31" spans="2:17" ht="15.75" customHeight="1" x14ac:dyDescent="0.2">
      <c r="B31" s="455" t="s">
        <v>473</v>
      </c>
      <c r="C31" s="456"/>
      <c r="D31" s="233">
        <f>酒々井町!G$12</f>
        <v>204</v>
      </c>
      <c r="E31" s="81">
        <f>酒々井町!H$12</f>
        <v>147</v>
      </c>
      <c r="F31" s="81">
        <f>酒々井町!I$12</f>
        <v>47</v>
      </c>
      <c r="G31" s="81">
        <f>酒々井町!J$12</f>
        <v>147</v>
      </c>
      <c r="H31" s="81">
        <f>酒々井町!K$12</f>
        <v>326</v>
      </c>
      <c r="I31" s="81">
        <f>酒々井町!C$19</f>
        <v>90</v>
      </c>
      <c r="J31" s="81">
        <f>酒々井町!D$19</f>
        <v>3</v>
      </c>
      <c r="K31" s="81">
        <f>酒々井町!E$19</f>
        <v>0</v>
      </c>
      <c r="L31" s="81">
        <f>酒々井町!F$19</f>
        <v>3</v>
      </c>
      <c r="M31" s="81">
        <f>酒々井町!G$19</f>
        <v>42</v>
      </c>
      <c r="N31" s="81">
        <f>酒々井町!H$19</f>
        <v>97</v>
      </c>
      <c r="O31" s="81">
        <f>酒々井町!I$19</f>
        <v>4</v>
      </c>
      <c r="P31" s="221">
        <f>酒々井町!J$19</f>
        <v>0</v>
      </c>
      <c r="Q31" s="250">
        <f>酒々井町!K$19</f>
        <v>2495</v>
      </c>
    </row>
    <row r="32" spans="2:17" ht="15.75" customHeight="1" x14ac:dyDescent="0.2">
      <c r="B32" s="455" t="s">
        <v>755</v>
      </c>
      <c r="C32" s="456"/>
      <c r="D32" s="233">
        <f>富里市!G$12</f>
        <v>633</v>
      </c>
      <c r="E32" s="81">
        <f>富里市!H$12</f>
        <v>483</v>
      </c>
      <c r="F32" s="81">
        <f>富里市!I$12</f>
        <v>177</v>
      </c>
      <c r="G32" s="81">
        <f>富里市!J$12</f>
        <v>383</v>
      </c>
      <c r="H32" s="81">
        <f>富里市!K$12</f>
        <v>765</v>
      </c>
      <c r="I32" s="81">
        <f>富里市!C$19</f>
        <v>269</v>
      </c>
      <c r="J32" s="81">
        <f>富里市!D$19</f>
        <v>10</v>
      </c>
      <c r="K32" s="81">
        <f>富里市!E$19</f>
        <v>2</v>
      </c>
      <c r="L32" s="81">
        <f>富里市!F$19</f>
        <v>11</v>
      </c>
      <c r="M32" s="81">
        <f>富里市!G$19</f>
        <v>132</v>
      </c>
      <c r="N32" s="81">
        <f>富里市!H$19</f>
        <v>185</v>
      </c>
      <c r="O32" s="81">
        <f>富里市!I$19</f>
        <v>3</v>
      </c>
      <c r="P32" s="221">
        <f>富里市!J$19</f>
        <v>0</v>
      </c>
      <c r="Q32" s="250">
        <f>富里市!K$19</f>
        <v>6820</v>
      </c>
    </row>
    <row r="33" spans="2:17" ht="15.75" customHeight="1" x14ac:dyDescent="0.2">
      <c r="B33" s="455" t="s">
        <v>145</v>
      </c>
      <c r="C33" s="456"/>
      <c r="D33" s="233">
        <f>白井市!G$12</f>
        <v>648</v>
      </c>
      <c r="E33" s="81">
        <f>白井市!H$12</f>
        <v>471</v>
      </c>
      <c r="F33" s="81">
        <f>白井市!I$12</f>
        <v>146</v>
      </c>
      <c r="G33" s="81">
        <f>白井市!J$12</f>
        <v>381</v>
      </c>
      <c r="H33" s="81">
        <f>白井市!K$12</f>
        <v>680</v>
      </c>
      <c r="I33" s="81">
        <f>白井市!C$19</f>
        <v>301</v>
      </c>
      <c r="J33" s="81">
        <f>白井市!D$19</f>
        <v>5</v>
      </c>
      <c r="K33" s="81">
        <f>白井市!E$19</f>
        <v>1</v>
      </c>
      <c r="L33" s="81">
        <f>白井市!F$19</f>
        <v>8</v>
      </c>
      <c r="M33" s="81">
        <f>白井市!G$19</f>
        <v>145</v>
      </c>
      <c r="N33" s="81">
        <f>白井市!H$19</f>
        <v>160</v>
      </c>
      <c r="O33" s="81">
        <f>白井市!I$19</f>
        <v>12</v>
      </c>
      <c r="P33" s="221">
        <f>白井市!J$19</f>
        <v>0</v>
      </c>
      <c r="Q33" s="250">
        <f>白井市!K$19</f>
        <v>6904</v>
      </c>
    </row>
    <row r="34" spans="2:17" ht="15.75" customHeight="1" x14ac:dyDescent="0.2">
      <c r="B34" s="455" t="s">
        <v>475</v>
      </c>
      <c r="C34" s="456"/>
      <c r="D34" s="233">
        <f>印西市!G$12</f>
        <v>1098</v>
      </c>
      <c r="E34" s="81">
        <f>印西市!H$12</f>
        <v>874</v>
      </c>
      <c r="F34" s="81">
        <f>印西市!I$12</f>
        <v>262</v>
      </c>
      <c r="G34" s="81">
        <f>印西市!J$12</f>
        <v>779</v>
      </c>
      <c r="H34" s="81">
        <f>印西市!K$12</f>
        <v>1525</v>
      </c>
      <c r="I34" s="81">
        <f>印西市!C$19</f>
        <v>528</v>
      </c>
      <c r="J34" s="81">
        <f>印西市!D$19</f>
        <v>15</v>
      </c>
      <c r="K34" s="81">
        <f>印西市!E$19</f>
        <v>0</v>
      </c>
      <c r="L34" s="81">
        <f>印西市!F$19</f>
        <v>9</v>
      </c>
      <c r="M34" s="81">
        <f>印西市!G$19</f>
        <v>222</v>
      </c>
      <c r="N34" s="81">
        <f>印西市!H$19</f>
        <v>285</v>
      </c>
      <c r="O34" s="81">
        <f>印西市!I$19</f>
        <v>18</v>
      </c>
      <c r="P34" s="221">
        <f>印西市!J$19</f>
        <v>0</v>
      </c>
      <c r="Q34" s="250">
        <f>印西市!K$19</f>
        <v>13024</v>
      </c>
    </row>
    <row r="35" spans="2:17" ht="15.75" customHeight="1" x14ac:dyDescent="0.2">
      <c r="B35" s="464" t="s">
        <v>477</v>
      </c>
      <c r="C35" s="465"/>
      <c r="D35" s="234">
        <f>栄町!G$12</f>
        <v>250</v>
      </c>
      <c r="E35" s="82">
        <f>栄町!H$12</f>
        <v>262</v>
      </c>
      <c r="F35" s="82">
        <f>栄町!I$12</f>
        <v>99</v>
      </c>
      <c r="G35" s="82">
        <f>栄町!J$12</f>
        <v>155</v>
      </c>
      <c r="H35" s="82">
        <f>栄町!K$12</f>
        <v>445</v>
      </c>
      <c r="I35" s="82">
        <f>栄町!C$19</f>
        <v>106</v>
      </c>
      <c r="J35" s="82">
        <f>栄町!D$19</f>
        <v>2</v>
      </c>
      <c r="K35" s="82">
        <f>栄町!E$19</f>
        <v>2</v>
      </c>
      <c r="L35" s="82">
        <f>栄町!F$19</f>
        <v>0</v>
      </c>
      <c r="M35" s="82">
        <f>栄町!G$19</f>
        <v>57</v>
      </c>
      <c r="N35" s="82">
        <f>栄町!H$19</f>
        <v>62</v>
      </c>
      <c r="O35" s="82">
        <f>栄町!I$19</f>
        <v>4</v>
      </c>
      <c r="P35" s="222">
        <f>栄町!J$19</f>
        <v>0</v>
      </c>
      <c r="Q35" s="251">
        <f>栄町!K$19</f>
        <v>3399</v>
      </c>
    </row>
    <row r="36" spans="2:17" ht="15.75" customHeight="1" x14ac:dyDescent="0.2">
      <c r="B36" s="219"/>
      <c r="C36" s="123" t="s">
        <v>435</v>
      </c>
      <c r="D36" s="235">
        <f>SUM(D37:D43)</f>
        <v>1838</v>
      </c>
      <c r="E36" s="124">
        <f t="shared" ref="E36:Q36" si="3">SUM(E37:E43)</f>
        <v>1556</v>
      </c>
      <c r="F36" s="124">
        <f t="shared" si="3"/>
        <v>516</v>
      </c>
      <c r="G36" s="124">
        <f t="shared" si="3"/>
        <v>1086</v>
      </c>
      <c r="H36" s="124">
        <f t="shared" si="3"/>
        <v>2542</v>
      </c>
      <c r="I36" s="124">
        <f t="shared" si="3"/>
        <v>1030</v>
      </c>
      <c r="J36" s="124">
        <f t="shared" si="3"/>
        <v>18</v>
      </c>
      <c r="K36" s="124">
        <f t="shared" si="3"/>
        <v>3</v>
      </c>
      <c r="L36" s="124">
        <f t="shared" si="3"/>
        <v>27</v>
      </c>
      <c r="M36" s="124">
        <f t="shared" si="3"/>
        <v>375</v>
      </c>
      <c r="N36" s="124">
        <f t="shared" si="3"/>
        <v>519</v>
      </c>
      <c r="O36" s="124">
        <f>SUM(O37:O43)</f>
        <v>12</v>
      </c>
      <c r="P36" s="220">
        <f t="shared" si="3"/>
        <v>0</v>
      </c>
      <c r="Q36" s="252">
        <f t="shared" si="3"/>
        <v>22981</v>
      </c>
    </row>
    <row r="37" spans="2:17" ht="15.75" customHeight="1" x14ac:dyDescent="0.2">
      <c r="B37" s="455" t="s">
        <v>478</v>
      </c>
      <c r="C37" s="456"/>
      <c r="D37" s="233">
        <f>茂原市!G$12</f>
        <v>1031</v>
      </c>
      <c r="E37" s="81">
        <f>茂原市!H$12</f>
        <v>848</v>
      </c>
      <c r="F37" s="81">
        <f>茂原市!I$12</f>
        <v>277</v>
      </c>
      <c r="G37" s="81">
        <f>茂原市!J$12</f>
        <v>634</v>
      </c>
      <c r="H37" s="81">
        <f>茂原市!K$12</f>
        <v>1424</v>
      </c>
      <c r="I37" s="81">
        <f>茂原市!C$19</f>
        <v>586</v>
      </c>
      <c r="J37" s="81">
        <f>茂原市!D$19</f>
        <v>14</v>
      </c>
      <c r="K37" s="81">
        <f>茂原市!E$19</f>
        <v>3</v>
      </c>
      <c r="L37" s="81">
        <f>茂原市!F$19</f>
        <v>12</v>
      </c>
      <c r="M37" s="81">
        <f>茂原市!G$19</f>
        <v>219</v>
      </c>
      <c r="N37" s="81">
        <f>茂原市!H$19</f>
        <v>306</v>
      </c>
      <c r="O37" s="81">
        <f>茂原市!I$19</f>
        <v>5</v>
      </c>
      <c r="P37" s="221">
        <f>茂原市!J$19</f>
        <v>0</v>
      </c>
      <c r="Q37" s="250">
        <f>茂原市!K$19</f>
        <v>12931</v>
      </c>
    </row>
    <row r="38" spans="2:17" ht="15.75" customHeight="1" x14ac:dyDescent="0.2">
      <c r="B38" s="455" t="s">
        <v>479</v>
      </c>
      <c r="C38" s="456"/>
      <c r="D38" s="233">
        <f>一宮町!G$12</f>
        <v>203</v>
      </c>
      <c r="E38" s="81">
        <f>一宮町!H$12</f>
        <v>131</v>
      </c>
      <c r="F38" s="81">
        <f>一宮町!I$12</f>
        <v>41</v>
      </c>
      <c r="G38" s="81">
        <f>一宮町!J$12</f>
        <v>91</v>
      </c>
      <c r="H38" s="81">
        <f>一宮町!K$12</f>
        <v>220</v>
      </c>
      <c r="I38" s="81">
        <f>一宮町!C$19</f>
        <v>87</v>
      </c>
      <c r="J38" s="81">
        <f>一宮町!D$19</f>
        <v>3</v>
      </c>
      <c r="K38" s="81">
        <f>一宮町!E$19</f>
        <v>0</v>
      </c>
      <c r="L38" s="81">
        <f>一宮町!F$19</f>
        <v>3</v>
      </c>
      <c r="M38" s="81">
        <f>一宮町!G$19</f>
        <v>30</v>
      </c>
      <c r="N38" s="81">
        <f>一宮町!H$19</f>
        <v>55</v>
      </c>
      <c r="O38" s="81">
        <f>一宮町!I$19</f>
        <v>1</v>
      </c>
      <c r="P38" s="221">
        <f>一宮町!J$19</f>
        <v>0</v>
      </c>
      <c r="Q38" s="250">
        <f>一宮町!K$19</f>
        <v>1954</v>
      </c>
    </row>
    <row r="39" spans="2:17" ht="15.75" customHeight="1" x14ac:dyDescent="0.2">
      <c r="B39" s="455" t="s">
        <v>480</v>
      </c>
      <c r="C39" s="456"/>
      <c r="D39" s="233">
        <f>睦沢町!G$12</f>
        <v>81</v>
      </c>
      <c r="E39" s="81">
        <f>睦沢町!H$12</f>
        <v>89</v>
      </c>
      <c r="F39" s="81">
        <f>睦沢町!I$12</f>
        <v>36</v>
      </c>
      <c r="G39" s="81">
        <f>睦沢町!J$12</f>
        <v>45</v>
      </c>
      <c r="H39" s="81">
        <f>睦沢町!K$12</f>
        <v>117</v>
      </c>
      <c r="I39" s="81">
        <f>睦沢町!C$19</f>
        <v>55</v>
      </c>
      <c r="J39" s="81">
        <f>睦沢町!D$19</f>
        <v>0</v>
      </c>
      <c r="K39" s="81">
        <f>睦沢町!E$19</f>
        <v>0</v>
      </c>
      <c r="L39" s="81">
        <f>睦沢町!F$19</f>
        <v>0</v>
      </c>
      <c r="M39" s="81">
        <f>睦沢町!G$19</f>
        <v>11</v>
      </c>
      <c r="N39" s="81">
        <f>睦沢町!H$19</f>
        <v>17</v>
      </c>
      <c r="O39" s="81">
        <f>睦沢町!I$19</f>
        <v>0</v>
      </c>
      <c r="P39" s="221">
        <f>睦沢町!J$19</f>
        <v>0</v>
      </c>
      <c r="Q39" s="250">
        <f>睦沢町!K$19</f>
        <v>1181</v>
      </c>
    </row>
    <row r="40" spans="2:17" ht="15.75" customHeight="1" x14ac:dyDescent="0.2">
      <c r="B40" s="455" t="s">
        <v>481</v>
      </c>
      <c r="C40" s="456"/>
      <c r="D40" s="233">
        <f>長生村!G$12</f>
        <v>156</v>
      </c>
      <c r="E40" s="81">
        <f>長生村!H$12</f>
        <v>124</v>
      </c>
      <c r="F40" s="81">
        <f>長生村!I$12</f>
        <v>35</v>
      </c>
      <c r="G40" s="81">
        <f>長生村!J$12</f>
        <v>112</v>
      </c>
      <c r="H40" s="81">
        <f>長生村!K$12</f>
        <v>218</v>
      </c>
      <c r="I40" s="81">
        <f>長生村!C$19</f>
        <v>100</v>
      </c>
      <c r="J40" s="81">
        <f>長生村!D$19</f>
        <v>0</v>
      </c>
      <c r="K40" s="81">
        <f>長生村!E$19</f>
        <v>0</v>
      </c>
      <c r="L40" s="81">
        <f>長生村!F$19</f>
        <v>5</v>
      </c>
      <c r="M40" s="81">
        <f>長生村!G$19</f>
        <v>30</v>
      </c>
      <c r="N40" s="81">
        <f>長生村!H$19</f>
        <v>48</v>
      </c>
      <c r="O40" s="81">
        <f>長生村!I$19</f>
        <v>2</v>
      </c>
      <c r="P40" s="221">
        <f>長生村!J$19</f>
        <v>0</v>
      </c>
      <c r="Q40" s="250">
        <f>長生村!K$19</f>
        <v>2138</v>
      </c>
    </row>
    <row r="41" spans="2:17" ht="15.75" customHeight="1" x14ac:dyDescent="0.2">
      <c r="B41" s="455" t="s">
        <v>482</v>
      </c>
      <c r="C41" s="456"/>
      <c r="D41" s="233">
        <f>白子町!G$12</f>
        <v>171</v>
      </c>
      <c r="E41" s="81">
        <f>白子町!H$12</f>
        <v>163</v>
      </c>
      <c r="F41" s="81">
        <f>白子町!I$12</f>
        <v>53</v>
      </c>
      <c r="G41" s="81">
        <f>白子町!J$12</f>
        <v>93</v>
      </c>
      <c r="H41" s="81">
        <f>白子町!K$12</f>
        <v>248</v>
      </c>
      <c r="I41" s="81">
        <f>白子町!C$19</f>
        <v>86</v>
      </c>
      <c r="J41" s="81">
        <f>白子町!D$19</f>
        <v>1</v>
      </c>
      <c r="K41" s="81">
        <f>白子町!E$19</f>
        <v>0</v>
      </c>
      <c r="L41" s="81">
        <f>白子町!F$19</f>
        <v>5</v>
      </c>
      <c r="M41" s="81">
        <f>白子町!G$19</f>
        <v>38</v>
      </c>
      <c r="N41" s="81">
        <f>白子町!H$19</f>
        <v>39</v>
      </c>
      <c r="O41" s="81">
        <f>白子町!I$19</f>
        <v>3</v>
      </c>
      <c r="P41" s="221">
        <f>白子町!J$19</f>
        <v>0</v>
      </c>
      <c r="Q41" s="250">
        <f>白子町!K$19</f>
        <v>2130</v>
      </c>
    </row>
    <row r="42" spans="2:17" ht="15.75" customHeight="1" x14ac:dyDescent="0.2">
      <c r="B42" s="455" t="s">
        <v>483</v>
      </c>
      <c r="C42" s="456"/>
      <c r="D42" s="233">
        <f>長柄町!G$12</f>
        <v>99</v>
      </c>
      <c r="E42" s="81">
        <f>長柄町!H$12</f>
        <v>82</v>
      </c>
      <c r="F42" s="81">
        <f>長柄町!I$12</f>
        <v>31</v>
      </c>
      <c r="G42" s="81">
        <f>長柄町!J$12</f>
        <v>48</v>
      </c>
      <c r="H42" s="81">
        <f>長柄町!K$12</f>
        <v>165</v>
      </c>
      <c r="I42" s="81">
        <f>長柄町!C$19</f>
        <v>50</v>
      </c>
      <c r="J42" s="81">
        <f>長柄町!D$19</f>
        <v>0</v>
      </c>
      <c r="K42" s="81">
        <f>長柄町!E$19</f>
        <v>0</v>
      </c>
      <c r="L42" s="81">
        <f>長柄町!F$19</f>
        <v>1</v>
      </c>
      <c r="M42" s="81">
        <f>長柄町!G$19</f>
        <v>22</v>
      </c>
      <c r="N42" s="81">
        <f>長柄町!H$19</f>
        <v>21</v>
      </c>
      <c r="O42" s="81">
        <f>長柄町!I$19</f>
        <v>1</v>
      </c>
      <c r="P42" s="221">
        <f>長柄町!J$19</f>
        <v>0</v>
      </c>
      <c r="Q42" s="250">
        <f>長柄町!K$19</f>
        <v>1160</v>
      </c>
    </row>
    <row r="43" spans="2:17" ht="15.75" customHeight="1" x14ac:dyDescent="0.2">
      <c r="B43" s="464" t="s">
        <v>484</v>
      </c>
      <c r="C43" s="465"/>
      <c r="D43" s="234">
        <f>長南町!G$12</f>
        <v>97</v>
      </c>
      <c r="E43" s="82">
        <f>長南町!H$12</f>
        <v>119</v>
      </c>
      <c r="F43" s="82">
        <f>長南町!I$12</f>
        <v>43</v>
      </c>
      <c r="G43" s="82">
        <f>長南町!J$12</f>
        <v>63</v>
      </c>
      <c r="H43" s="82">
        <f>長南町!K$12</f>
        <v>150</v>
      </c>
      <c r="I43" s="82">
        <f>長南町!C$19</f>
        <v>66</v>
      </c>
      <c r="J43" s="82">
        <f>長南町!D$19</f>
        <v>0</v>
      </c>
      <c r="K43" s="82">
        <f>長南町!E$19</f>
        <v>0</v>
      </c>
      <c r="L43" s="82">
        <f>長南町!F$19</f>
        <v>1</v>
      </c>
      <c r="M43" s="82">
        <f>長南町!G$19</f>
        <v>25</v>
      </c>
      <c r="N43" s="82">
        <f>長南町!H$19</f>
        <v>33</v>
      </c>
      <c r="O43" s="82">
        <f>長南町!I$19</f>
        <v>0</v>
      </c>
      <c r="P43" s="222">
        <f>長南町!J$19</f>
        <v>0</v>
      </c>
      <c r="Q43" s="251">
        <f>長南町!K$19</f>
        <v>1487</v>
      </c>
    </row>
    <row r="44" spans="2:17" ht="15.75" customHeight="1" x14ac:dyDescent="0.2">
      <c r="B44" s="219"/>
      <c r="C44" s="123" t="s">
        <v>436</v>
      </c>
      <c r="D44" s="235">
        <f>SUM(D45:D50)</f>
        <v>2628</v>
      </c>
      <c r="E44" s="124">
        <f t="shared" ref="E44:Q44" si="4">SUM(E45:E50)</f>
        <v>2183</v>
      </c>
      <c r="F44" s="124">
        <f t="shared" si="4"/>
        <v>732</v>
      </c>
      <c r="G44" s="124">
        <f t="shared" si="4"/>
        <v>1374</v>
      </c>
      <c r="H44" s="124">
        <f t="shared" si="4"/>
        <v>3312</v>
      </c>
      <c r="I44" s="124">
        <f t="shared" si="4"/>
        <v>1400</v>
      </c>
      <c r="J44" s="124">
        <f t="shared" si="4"/>
        <v>19</v>
      </c>
      <c r="K44" s="124">
        <f t="shared" si="4"/>
        <v>3</v>
      </c>
      <c r="L44" s="124">
        <f t="shared" si="4"/>
        <v>19</v>
      </c>
      <c r="M44" s="124">
        <f t="shared" si="4"/>
        <v>599</v>
      </c>
      <c r="N44" s="124">
        <f t="shared" si="4"/>
        <v>782</v>
      </c>
      <c r="O44" s="124">
        <f>SUM(O45:O50)</f>
        <v>18</v>
      </c>
      <c r="P44" s="220">
        <f t="shared" si="4"/>
        <v>3</v>
      </c>
      <c r="Q44" s="252">
        <f t="shared" si="4"/>
        <v>30910</v>
      </c>
    </row>
    <row r="45" spans="2:17" ht="15.75" customHeight="1" x14ac:dyDescent="0.2">
      <c r="B45" s="455" t="s">
        <v>485</v>
      </c>
      <c r="C45" s="456"/>
      <c r="D45" s="233">
        <f>東金市!G$12</f>
        <v>714</v>
      </c>
      <c r="E45" s="81">
        <f>東金市!H$12</f>
        <v>593</v>
      </c>
      <c r="F45" s="81">
        <f>東金市!I$12</f>
        <v>171</v>
      </c>
      <c r="G45" s="81">
        <f>東金市!J$12</f>
        <v>405</v>
      </c>
      <c r="H45" s="81">
        <f>東金市!K$12</f>
        <v>966</v>
      </c>
      <c r="I45" s="81">
        <f>東金市!C$19</f>
        <v>385</v>
      </c>
      <c r="J45" s="81">
        <f>東金市!D$19</f>
        <v>1</v>
      </c>
      <c r="K45" s="81">
        <f>東金市!E$19</f>
        <v>1</v>
      </c>
      <c r="L45" s="81">
        <f>東金市!F$19</f>
        <v>6</v>
      </c>
      <c r="M45" s="81">
        <f>東金市!G$19</f>
        <v>191</v>
      </c>
      <c r="N45" s="81">
        <f>東金市!H$19</f>
        <v>227</v>
      </c>
      <c r="O45" s="81">
        <f>東金市!I$19</f>
        <v>5</v>
      </c>
      <c r="P45" s="221">
        <f>東金市!J$19</f>
        <v>1</v>
      </c>
      <c r="Q45" s="250">
        <f>東金市!K$19</f>
        <v>8349</v>
      </c>
    </row>
    <row r="46" spans="2:17" ht="15.75" customHeight="1" x14ac:dyDescent="0.2">
      <c r="B46" s="455" t="s">
        <v>1021</v>
      </c>
      <c r="C46" s="456"/>
      <c r="D46" s="233">
        <f>大網白里市!G$12</f>
        <v>677</v>
      </c>
      <c r="E46" s="81">
        <f>大網白里市!H$12</f>
        <v>546</v>
      </c>
      <c r="F46" s="81">
        <f>大網白里市!I$12</f>
        <v>199</v>
      </c>
      <c r="G46" s="81">
        <f>大網白里市!J$12</f>
        <v>309</v>
      </c>
      <c r="H46" s="81">
        <f>大網白里市!K$12</f>
        <v>779</v>
      </c>
      <c r="I46" s="81">
        <f>大網白里市!C$19</f>
        <v>384</v>
      </c>
      <c r="J46" s="81">
        <f>大網白里市!D$19</f>
        <v>2</v>
      </c>
      <c r="K46" s="81">
        <f>大網白里市!E$19</f>
        <v>0</v>
      </c>
      <c r="L46" s="81">
        <f>大網白里市!F$19</f>
        <v>5</v>
      </c>
      <c r="M46" s="81">
        <f>大網白里市!G$19</f>
        <v>138</v>
      </c>
      <c r="N46" s="81">
        <f>大網白里市!H$19</f>
        <v>167</v>
      </c>
      <c r="O46" s="81">
        <f>大網白里市!I$19</f>
        <v>7</v>
      </c>
      <c r="P46" s="221">
        <f>大網白里市!J$19</f>
        <v>1</v>
      </c>
      <c r="Q46" s="250">
        <f>大網白里市!K$19</f>
        <v>7450</v>
      </c>
    </row>
    <row r="47" spans="2:17" ht="15.75" customHeight="1" x14ac:dyDescent="0.2">
      <c r="B47" s="455" t="s">
        <v>486</v>
      </c>
      <c r="C47" s="456"/>
      <c r="D47" s="233">
        <f>九十九里町!G$12</f>
        <v>173</v>
      </c>
      <c r="E47" s="81">
        <f>九十九里町!H$12</f>
        <v>179</v>
      </c>
      <c r="F47" s="81">
        <f>九十九里町!I$12</f>
        <v>65</v>
      </c>
      <c r="G47" s="81">
        <f>九十九里町!J$12</f>
        <v>101</v>
      </c>
      <c r="H47" s="81">
        <f>九十九里町!K$12</f>
        <v>309</v>
      </c>
      <c r="I47" s="81">
        <f>九十九里町!C$19</f>
        <v>82</v>
      </c>
      <c r="J47" s="81">
        <f>九十九里町!D$19</f>
        <v>1</v>
      </c>
      <c r="K47" s="81">
        <f>九十九里町!E$19</f>
        <v>0</v>
      </c>
      <c r="L47" s="81">
        <f>九十九里町!F$19</f>
        <v>0</v>
      </c>
      <c r="M47" s="81">
        <f>九十九里町!G$19</f>
        <v>47</v>
      </c>
      <c r="N47" s="81">
        <f>九十九里町!H$19</f>
        <v>56</v>
      </c>
      <c r="O47" s="81">
        <f>九十九里町!I$19</f>
        <v>2</v>
      </c>
      <c r="P47" s="221">
        <f>九十九里町!J$19</f>
        <v>1</v>
      </c>
      <c r="Q47" s="250">
        <f>九十九里町!K$19</f>
        <v>2396</v>
      </c>
    </row>
    <row r="48" spans="2:17" ht="15.75" customHeight="1" x14ac:dyDescent="0.2">
      <c r="B48" s="455" t="s">
        <v>492</v>
      </c>
      <c r="C48" s="456"/>
      <c r="D48" s="233">
        <f>芝山町!G$12</f>
        <v>93</v>
      </c>
      <c r="E48" s="81">
        <f>芝山町!H$12</f>
        <v>85</v>
      </c>
      <c r="F48" s="81">
        <f>芝山町!I$12</f>
        <v>24</v>
      </c>
      <c r="G48" s="81">
        <f>芝山町!J$12</f>
        <v>41</v>
      </c>
      <c r="H48" s="81">
        <f>芝山町!K$12</f>
        <v>101</v>
      </c>
      <c r="I48" s="81">
        <f>芝山町!C$19</f>
        <v>51</v>
      </c>
      <c r="J48" s="81">
        <f>芝山町!D$19</f>
        <v>1</v>
      </c>
      <c r="K48" s="81">
        <f>芝山町!E$19</f>
        <v>0</v>
      </c>
      <c r="L48" s="81">
        <f>芝山町!F$19</f>
        <v>2</v>
      </c>
      <c r="M48" s="81">
        <f>芝山町!G$19</f>
        <v>22</v>
      </c>
      <c r="N48" s="81">
        <f>芝山町!H$19</f>
        <v>18</v>
      </c>
      <c r="O48" s="81">
        <f>芝山町!I$19</f>
        <v>0</v>
      </c>
      <c r="P48" s="221">
        <f>芝山町!J$19</f>
        <v>0</v>
      </c>
      <c r="Q48" s="250">
        <f>芝山町!K$19</f>
        <v>1094</v>
      </c>
    </row>
    <row r="49" spans="2:17" ht="15.75" customHeight="1" x14ac:dyDescent="0.2">
      <c r="B49" s="455" t="s">
        <v>714</v>
      </c>
      <c r="C49" s="456"/>
      <c r="D49" s="233">
        <f>山武市!G$12</f>
        <v>667</v>
      </c>
      <c r="E49" s="81">
        <f>山武市!H$12</f>
        <v>479</v>
      </c>
      <c r="F49" s="81">
        <f>山武市!I$12</f>
        <v>130</v>
      </c>
      <c r="G49" s="81">
        <f>山武市!J$12</f>
        <v>368</v>
      </c>
      <c r="H49" s="81">
        <f>山武市!K$12</f>
        <v>789</v>
      </c>
      <c r="I49" s="81">
        <f>山武市!C$19</f>
        <v>370</v>
      </c>
      <c r="J49" s="81">
        <f>山武市!D$19</f>
        <v>12</v>
      </c>
      <c r="K49" s="81">
        <f>山武市!E$19</f>
        <v>2</v>
      </c>
      <c r="L49" s="81">
        <f>山武市!F$19</f>
        <v>4</v>
      </c>
      <c r="M49" s="81">
        <f>山武市!G$19</f>
        <v>142</v>
      </c>
      <c r="N49" s="81">
        <f>山武市!H$19</f>
        <v>223</v>
      </c>
      <c r="O49" s="81">
        <f>山武市!I$19</f>
        <v>2</v>
      </c>
      <c r="P49" s="221">
        <f>山武市!J$19</f>
        <v>0</v>
      </c>
      <c r="Q49" s="250">
        <f>山武市!K$19</f>
        <v>8007</v>
      </c>
    </row>
    <row r="50" spans="2:17" ht="15.75" customHeight="1" thickBot="1" x14ac:dyDescent="0.25">
      <c r="B50" s="466" t="s">
        <v>543</v>
      </c>
      <c r="C50" s="467"/>
      <c r="D50" s="236">
        <f>横芝光町!G$12</f>
        <v>304</v>
      </c>
      <c r="E50" s="223">
        <f>横芝光町!H$12</f>
        <v>301</v>
      </c>
      <c r="F50" s="223">
        <f>横芝光町!I$12</f>
        <v>143</v>
      </c>
      <c r="G50" s="223">
        <f>横芝光町!J$12</f>
        <v>150</v>
      </c>
      <c r="H50" s="223">
        <f>横芝光町!K$12</f>
        <v>368</v>
      </c>
      <c r="I50" s="223">
        <f>横芝光町!C$19</f>
        <v>128</v>
      </c>
      <c r="J50" s="223">
        <f>横芝光町!D$19</f>
        <v>2</v>
      </c>
      <c r="K50" s="223">
        <f>横芝光町!E$19</f>
        <v>0</v>
      </c>
      <c r="L50" s="223">
        <f>横芝光町!F$19</f>
        <v>2</v>
      </c>
      <c r="M50" s="223">
        <f>横芝光町!G$19</f>
        <v>59</v>
      </c>
      <c r="N50" s="223">
        <f>横芝光町!H$19</f>
        <v>91</v>
      </c>
      <c r="O50" s="223">
        <f>横芝光町!I$19</f>
        <v>2</v>
      </c>
      <c r="P50" s="224">
        <f>横芝光町!J$19</f>
        <v>0</v>
      </c>
      <c r="Q50" s="253">
        <f>横芝光町!K$19</f>
        <v>3614</v>
      </c>
    </row>
    <row r="51" spans="2:17" ht="5.25" customHeight="1" x14ac:dyDescent="0.2"/>
  </sheetData>
  <mergeCells count="42">
    <mergeCell ref="B8:C9"/>
    <mergeCell ref="B10:C10"/>
    <mergeCell ref="B46:C46"/>
    <mergeCell ref="B47:C47"/>
    <mergeCell ref="B48:C48"/>
    <mergeCell ref="B28:C28"/>
    <mergeCell ref="B29:C29"/>
    <mergeCell ref="B30:C30"/>
    <mergeCell ref="B31:C31"/>
    <mergeCell ref="B19:C19"/>
    <mergeCell ref="B20:C20"/>
    <mergeCell ref="B21:C21"/>
    <mergeCell ref="B22:C22"/>
    <mergeCell ref="B23:C23"/>
    <mergeCell ref="B24:C24"/>
    <mergeCell ref="B12:C12"/>
    <mergeCell ref="B49:C49"/>
    <mergeCell ref="B43:C43"/>
    <mergeCell ref="B45:C45"/>
    <mergeCell ref="B32:C32"/>
    <mergeCell ref="B33:C33"/>
    <mergeCell ref="B50:C50"/>
    <mergeCell ref="B3:C3"/>
    <mergeCell ref="B4:C4"/>
    <mergeCell ref="B5:C5"/>
    <mergeCell ref="B6:C6"/>
    <mergeCell ref="B7:C7"/>
    <mergeCell ref="B39:C39"/>
    <mergeCell ref="B40:C40"/>
    <mergeCell ref="B41:C41"/>
    <mergeCell ref="B42:C42"/>
    <mergeCell ref="B34:C34"/>
    <mergeCell ref="B35:C35"/>
    <mergeCell ref="B37:C37"/>
    <mergeCell ref="B38:C38"/>
    <mergeCell ref="B25:C25"/>
    <mergeCell ref="B27:C27"/>
    <mergeCell ref="B13:C13"/>
    <mergeCell ref="B14:C14"/>
    <mergeCell ref="B15:C15"/>
    <mergeCell ref="B17:C17"/>
    <mergeCell ref="B18:C18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>
    <oddFooter>&amp;C16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9F510-8172-4B44-B38C-EA01C7C6468F}">
  <sheetPr codeName="Sheet95">
    <tabColor rgb="FFFF0000"/>
    <pageSetUpPr fitToPage="1"/>
  </sheetPr>
  <dimension ref="B1:Q39"/>
  <sheetViews>
    <sheetView zoomScale="80" zoomScaleNormal="80" workbookViewId="0">
      <selection activeCell="D13" sqref="D13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2.33203125" customWidth="1"/>
    <col min="18" max="18" width="0.88671875" customWidth="1"/>
  </cols>
  <sheetData>
    <row r="1" spans="2:17" ht="5.25" customHeight="1" x14ac:dyDescent="0.2"/>
    <row r="2" spans="2:17" ht="16.8" thickBot="1" x14ac:dyDescent="0.25">
      <c r="B2" s="95"/>
      <c r="C2" s="95"/>
    </row>
    <row r="3" spans="2:17" ht="12.75" customHeight="1" x14ac:dyDescent="0.2">
      <c r="B3" s="457"/>
      <c r="C3" s="458"/>
      <c r="D3" s="3" t="s">
        <v>579</v>
      </c>
      <c r="E3" s="212" t="s">
        <v>580</v>
      </c>
      <c r="F3" s="241" t="s">
        <v>581</v>
      </c>
      <c r="G3" s="212" t="s">
        <v>582</v>
      </c>
      <c r="H3" s="212" t="s">
        <v>583</v>
      </c>
      <c r="I3" s="212" t="s">
        <v>584</v>
      </c>
      <c r="J3" s="212" t="s">
        <v>585</v>
      </c>
      <c r="K3" s="212" t="s">
        <v>586</v>
      </c>
      <c r="L3" s="212" t="s">
        <v>587</v>
      </c>
      <c r="M3" s="212" t="s">
        <v>588</v>
      </c>
      <c r="N3" s="212" t="s">
        <v>589</v>
      </c>
      <c r="O3" s="212" t="s">
        <v>446</v>
      </c>
      <c r="P3" s="254" t="s">
        <v>590</v>
      </c>
      <c r="Q3" s="244"/>
    </row>
    <row r="4" spans="2:17" ht="12.75" customHeight="1" x14ac:dyDescent="0.2">
      <c r="B4" s="474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 t="s">
        <v>591</v>
      </c>
      <c r="N4" s="15"/>
      <c r="O4" s="15"/>
      <c r="P4" s="255" t="s">
        <v>592</v>
      </c>
      <c r="Q4" s="245"/>
    </row>
    <row r="5" spans="2:17" ht="12.75" customHeight="1" x14ac:dyDescent="0.2">
      <c r="B5" s="474" t="s">
        <v>972</v>
      </c>
      <c r="C5" s="434"/>
      <c r="D5" s="203" t="s">
        <v>593</v>
      </c>
      <c r="E5" s="15" t="s">
        <v>594</v>
      </c>
      <c r="F5" s="15" t="s">
        <v>595</v>
      </c>
      <c r="G5" s="16" t="s">
        <v>596</v>
      </c>
      <c r="H5" s="15" t="s">
        <v>597</v>
      </c>
      <c r="I5" s="15" t="s">
        <v>886</v>
      </c>
      <c r="J5" s="15" t="s">
        <v>598</v>
      </c>
      <c r="K5" s="15" t="s">
        <v>599</v>
      </c>
      <c r="L5" s="15" t="s">
        <v>600</v>
      </c>
      <c r="M5" s="15" t="s">
        <v>601</v>
      </c>
      <c r="N5" s="15" t="s">
        <v>602</v>
      </c>
      <c r="O5" s="15" t="s">
        <v>545</v>
      </c>
      <c r="P5" s="217" t="s">
        <v>603</v>
      </c>
      <c r="Q5" s="246"/>
    </row>
    <row r="6" spans="2:17" ht="12.75" customHeight="1" x14ac:dyDescent="0.2">
      <c r="B6" s="477"/>
      <c r="C6" s="478"/>
      <c r="D6" s="203"/>
      <c r="E6" s="15"/>
      <c r="F6" s="15"/>
      <c r="G6" s="16"/>
      <c r="H6" s="15"/>
      <c r="I6" s="15"/>
      <c r="J6" s="15"/>
      <c r="K6" s="15"/>
      <c r="L6" s="15"/>
      <c r="M6" s="15" t="s">
        <v>604</v>
      </c>
      <c r="N6" s="15"/>
      <c r="O6" s="15" t="s">
        <v>447</v>
      </c>
      <c r="P6" s="256"/>
      <c r="Q6" s="247" t="s">
        <v>384</v>
      </c>
    </row>
    <row r="7" spans="2:17" ht="12.75" customHeight="1" x14ac:dyDescent="0.2">
      <c r="B7" s="477"/>
      <c r="C7" s="478"/>
      <c r="D7" s="203" t="s">
        <v>605</v>
      </c>
      <c r="E7" s="15" t="s">
        <v>605</v>
      </c>
      <c r="F7" s="15" t="s">
        <v>606</v>
      </c>
      <c r="G7" s="16" t="s">
        <v>607</v>
      </c>
      <c r="H7" s="15" t="s">
        <v>608</v>
      </c>
      <c r="I7" s="15" t="s">
        <v>887</v>
      </c>
      <c r="J7" s="15" t="s">
        <v>609</v>
      </c>
      <c r="K7" s="15" t="s">
        <v>610</v>
      </c>
      <c r="L7" s="15" t="s">
        <v>611</v>
      </c>
      <c r="M7" s="15" t="s">
        <v>612</v>
      </c>
      <c r="N7" s="15" t="s">
        <v>613</v>
      </c>
      <c r="O7" s="15" t="s">
        <v>547</v>
      </c>
      <c r="P7" s="217" t="s">
        <v>614</v>
      </c>
      <c r="Q7" s="247"/>
    </row>
    <row r="8" spans="2:17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 t="s">
        <v>615</v>
      </c>
      <c r="N8" s="15"/>
      <c r="O8" s="15"/>
      <c r="P8" s="217"/>
      <c r="Q8" s="247"/>
    </row>
    <row r="9" spans="2:17" ht="12.75" customHeight="1" thickBot="1" x14ac:dyDescent="0.25">
      <c r="B9" s="466"/>
      <c r="C9" s="467"/>
      <c r="D9" s="210"/>
      <c r="E9" s="238"/>
      <c r="F9" s="238"/>
      <c r="G9" s="239"/>
      <c r="H9" s="238" t="s">
        <v>605</v>
      </c>
      <c r="I9" s="238"/>
      <c r="J9" s="238"/>
      <c r="K9" s="238"/>
      <c r="L9" s="238" t="s">
        <v>616</v>
      </c>
      <c r="M9" s="238" t="s">
        <v>617</v>
      </c>
      <c r="N9" s="238" t="s">
        <v>618</v>
      </c>
      <c r="O9" s="238"/>
      <c r="P9" s="240" t="s">
        <v>619</v>
      </c>
      <c r="Q9" s="183"/>
    </row>
    <row r="10" spans="2:17" ht="15.75" customHeight="1" x14ac:dyDescent="0.2">
      <c r="B10" s="225"/>
      <c r="C10" s="202" t="s">
        <v>437</v>
      </c>
      <c r="D10" s="232">
        <f t="shared" ref="D10:Q10" si="0">SUM(D11:D14)</f>
        <v>1351</v>
      </c>
      <c r="E10" s="226">
        <f t="shared" si="0"/>
        <v>1121</v>
      </c>
      <c r="F10" s="226">
        <f t="shared" si="0"/>
        <v>344</v>
      </c>
      <c r="G10" s="226">
        <f t="shared" si="0"/>
        <v>718</v>
      </c>
      <c r="H10" s="226">
        <f t="shared" si="0"/>
        <v>1811</v>
      </c>
      <c r="I10" s="226">
        <f t="shared" si="0"/>
        <v>696</v>
      </c>
      <c r="J10" s="226">
        <f t="shared" si="0"/>
        <v>13</v>
      </c>
      <c r="K10" s="226">
        <f t="shared" si="0"/>
        <v>1</v>
      </c>
      <c r="L10" s="226">
        <f t="shared" si="0"/>
        <v>11</v>
      </c>
      <c r="M10" s="226">
        <f t="shared" si="0"/>
        <v>273</v>
      </c>
      <c r="N10" s="226">
        <f t="shared" si="0"/>
        <v>355</v>
      </c>
      <c r="O10" s="226">
        <f t="shared" si="0"/>
        <v>17</v>
      </c>
      <c r="P10" s="227">
        <f t="shared" si="0"/>
        <v>2</v>
      </c>
      <c r="Q10" s="249">
        <f t="shared" si="0"/>
        <v>16609</v>
      </c>
    </row>
    <row r="11" spans="2:17" ht="15.75" customHeight="1" x14ac:dyDescent="0.2">
      <c r="B11" s="455" t="s">
        <v>712</v>
      </c>
      <c r="C11" s="456"/>
      <c r="D11" s="233">
        <f>香取市!G$12</f>
        <v>947</v>
      </c>
      <c r="E11" s="81">
        <f>香取市!H$12</f>
        <v>784</v>
      </c>
      <c r="F11" s="81">
        <f>香取市!I$12</f>
        <v>248</v>
      </c>
      <c r="G11" s="81">
        <f>香取市!J$12</f>
        <v>519</v>
      </c>
      <c r="H11" s="81">
        <f>香取市!K$12</f>
        <v>1293</v>
      </c>
      <c r="I11" s="81">
        <f>香取市!C$19</f>
        <v>509</v>
      </c>
      <c r="J11" s="81">
        <f>香取市!D$19</f>
        <v>12</v>
      </c>
      <c r="K11" s="81">
        <f>香取市!E$19</f>
        <v>0</v>
      </c>
      <c r="L11" s="81">
        <f>香取市!F$19</f>
        <v>9</v>
      </c>
      <c r="M11" s="81">
        <f>香取市!G$19</f>
        <v>183</v>
      </c>
      <c r="N11" s="81">
        <f>香取市!H$19</f>
        <v>268</v>
      </c>
      <c r="O11" s="81">
        <f>香取市!I$19</f>
        <v>9</v>
      </c>
      <c r="P11" s="221">
        <f>香取市!J$19</f>
        <v>1</v>
      </c>
      <c r="Q11" s="250">
        <f>香取市!K$19</f>
        <v>11554</v>
      </c>
    </row>
    <row r="12" spans="2:17" ht="15.75" customHeight="1" x14ac:dyDescent="0.2">
      <c r="B12" s="455" t="s">
        <v>495</v>
      </c>
      <c r="C12" s="456"/>
      <c r="D12" s="233">
        <f>神崎町!G$12</f>
        <v>64</v>
      </c>
      <c r="E12" s="81">
        <f>神崎町!H$12</f>
        <v>55</v>
      </c>
      <c r="F12" s="81">
        <f>神崎町!I$12</f>
        <v>13</v>
      </c>
      <c r="G12" s="81">
        <f>神崎町!J$12</f>
        <v>30</v>
      </c>
      <c r="H12" s="81">
        <f>神崎町!K$12</f>
        <v>67</v>
      </c>
      <c r="I12" s="81">
        <f>神崎町!C$19</f>
        <v>24</v>
      </c>
      <c r="J12" s="81">
        <f>神崎町!D$19</f>
        <v>0</v>
      </c>
      <c r="K12" s="81">
        <f>神崎町!E$19</f>
        <v>0</v>
      </c>
      <c r="L12" s="81">
        <f>神崎町!F$19</f>
        <v>0</v>
      </c>
      <c r="M12" s="81">
        <f>神崎町!G$19</f>
        <v>13</v>
      </c>
      <c r="N12" s="81">
        <f>神崎町!H$19</f>
        <v>10</v>
      </c>
      <c r="O12" s="81">
        <f>神崎町!I$19</f>
        <v>0</v>
      </c>
      <c r="P12" s="221">
        <f>神崎町!J$19</f>
        <v>0</v>
      </c>
      <c r="Q12" s="250">
        <f>神崎町!K$19</f>
        <v>744</v>
      </c>
    </row>
    <row r="13" spans="2:17" ht="15.75" customHeight="1" x14ac:dyDescent="0.2">
      <c r="B13" s="455" t="s">
        <v>499</v>
      </c>
      <c r="C13" s="456"/>
      <c r="D13" s="233">
        <f>多古町!G$12</f>
        <v>184</v>
      </c>
      <c r="E13" s="81">
        <f>多古町!H$12</f>
        <v>163</v>
      </c>
      <c r="F13" s="81">
        <f>多古町!I$12</f>
        <v>57</v>
      </c>
      <c r="G13" s="81">
        <f>多古町!J$12</f>
        <v>86</v>
      </c>
      <c r="H13" s="81">
        <f>多古町!K$12</f>
        <v>251</v>
      </c>
      <c r="I13" s="81">
        <f>多古町!C$19</f>
        <v>90</v>
      </c>
      <c r="J13" s="81">
        <f>多古町!D$19</f>
        <v>1</v>
      </c>
      <c r="K13" s="81">
        <f>多古町!E$19</f>
        <v>0</v>
      </c>
      <c r="L13" s="81">
        <f>多古町!F$19</f>
        <v>1</v>
      </c>
      <c r="M13" s="81">
        <f>多古町!G$19</f>
        <v>40</v>
      </c>
      <c r="N13" s="81">
        <f>多古町!H$19</f>
        <v>46</v>
      </c>
      <c r="O13" s="81">
        <f>多古町!I$19</f>
        <v>6</v>
      </c>
      <c r="P13" s="221">
        <f>多古町!J$19</f>
        <v>1</v>
      </c>
      <c r="Q13" s="250">
        <f>多古町!K$19</f>
        <v>2261</v>
      </c>
    </row>
    <row r="14" spans="2:17" ht="15.75" customHeight="1" x14ac:dyDescent="0.2">
      <c r="B14" s="464" t="s">
        <v>501</v>
      </c>
      <c r="C14" s="465"/>
      <c r="D14" s="234">
        <f>東庄町!G$12</f>
        <v>156</v>
      </c>
      <c r="E14" s="82">
        <f>東庄町!H$12</f>
        <v>119</v>
      </c>
      <c r="F14" s="82">
        <f>東庄町!I$12</f>
        <v>26</v>
      </c>
      <c r="G14" s="82">
        <f>東庄町!J$12</f>
        <v>83</v>
      </c>
      <c r="H14" s="82">
        <f>東庄町!K$12</f>
        <v>200</v>
      </c>
      <c r="I14" s="82">
        <f>東庄町!C$19</f>
        <v>73</v>
      </c>
      <c r="J14" s="82">
        <f>東庄町!D$19</f>
        <v>0</v>
      </c>
      <c r="K14" s="82">
        <f>東庄町!E$19</f>
        <v>1</v>
      </c>
      <c r="L14" s="82">
        <f>東庄町!F$19</f>
        <v>1</v>
      </c>
      <c r="M14" s="82">
        <f>東庄町!G$19</f>
        <v>37</v>
      </c>
      <c r="N14" s="82">
        <f>東庄町!H$19</f>
        <v>31</v>
      </c>
      <c r="O14" s="82">
        <f>東庄町!I$19</f>
        <v>2</v>
      </c>
      <c r="P14" s="222">
        <f>東庄町!J$19</f>
        <v>0</v>
      </c>
      <c r="Q14" s="251">
        <f>東庄町!K$19</f>
        <v>2050</v>
      </c>
    </row>
    <row r="15" spans="2:17" ht="15.75" customHeight="1" x14ac:dyDescent="0.2">
      <c r="B15" s="187"/>
      <c r="C15" s="123" t="s">
        <v>412</v>
      </c>
      <c r="D15" s="235">
        <f t="shared" ref="D15:Q15" si="1">SUM(D16:D17)</f>
        <v>1508</v>
      </c>
      <c r="E15" s="124">
        <f t="shared" si="1"/>
        <v>1078</v>
      </c>
      <c r="F15" s="124">
        <f t="shared" si="1"/>
        <v>341</v>
      </c>
      <c r="G15" s="124">
        <f t="shared" si="1"/>
        <v>924</v>
      </c>
      <c r="H15" s="124">
        <f t="shared" si="1"/>
        <v>2179</v>
      </c>
      <c r="I15" s="124">
        <f t="shared" si="1"/>
        <v>682</v>
      </c>
      <c r="J15" s="124">
        <f t="shared" si="1"/>
        <v>10</v>
      </c>
      <c r="K15" s="124">
        <f t="shared" si="1"/>
        <v>2</v>
      </c>
      <c r="L15" s="124">
        <f t="shared" si="1"/>
        <v>18</v>
      </c>
      <c r="M15" s="124">
        <f t="shared" si="1"/>
        <v>342</v>
      </c>
      <c r="N15" s="124">
        <f t="shared" si="1"/>
        <v>408</v>
      </c>
      <c r="O15" s="124">
        <f t="shared" si="1"/>
        <v>18</v>
      </c>
      <c r="P15" s="220">
        <f t="shared" si="1"/>
        <v>0</v>
      </c>
      <c r="Q15" s="252">
        <f t="shared" si="1"/>
        <v>18784</v>
      </c>
    </row>
    <row r="16" spans="2:17" ht="15.75" customHeight="1" x14ac:dyDescent="0.2">
      <c r="B16" s="455" t="s">
        <v>502</v>
      </c>
      <c r="C16" s="456"/>
      <c r="D16" s="233">
        <f>銚子市!G$12</f>
        <v>766</v>
      </c>
      <c r="E16" s="81">
        <f>銚子市!H$12</f>
        <v>511</v>
      </c>
      <c r="F16" s="81">
        <f>銚子市!I$12</f>
        <v>151</v>
      </c>
      <c r="G16" s="81">
        <f>銚子市!J$12</f>
        <v>426</v>
      </c>
      <c r="H16" s="81">
        <f>銚子市!K$12</f>
        <v>1052</v>
      </c>
      <c r="I16" s="81">
        <f>銚子市!C$19</f>
        <v>340</v>
      </c>
      <c r="J16" s="81">
        <f>銚子市!D$19</f>
        <v>0</v>
      </c>
      <c r="K16" s="81">
        <f>銚子市!E$19</f>
        <v>1</v>
      </c>
      <c r="L16" s="81">
        <f>銚子市!F$19</f>
        <v>9</v>
      </c>
      <c r="M16" s="81">
        <f>銚子市!G$19</f>
        <v>172</v>
      </c>
      <c r="N16" s="81">
        <f>銚子市!H$19</f>
        <v>192</v>
      </c>
      <c r="O16" s="81">
        <f>銚子市!I$19</f>
        <v>11</v>
      </c>
      <c r="P16" s="221">
        <f>銚子市!J$19</f>
        <v>0</v>
      </c>
      <c r="Q16" s="250">
        <f>銚子市!K$19</f>
        <v>9195</v>
      </c>
    </row>
    <row r="17" spans="2:17" ht="15.75" customHeight="1" x14ac:dyDescent="0.2">
      <c r="B17" s="464" t="s">
        <v>503</v>
      </c>
      <c r="C17" s="465"/>
      <c r="D17" s="234">
        <f>旭市!G$12</f>
        <v>742</v>
      </c>
      <c r="E17" s="82">
        <f>旭市!H$12</f>
        <v>567</v>
      </c>
      <c r="F17" s="82">
        <f>旭市!I$12</f>
        <v>190</v>
      </c>
      <c r="G17" s="82">
        <f>旭市!J$12</f>
        <v>498</v>
      </c>
      <c r="H17" s="82">
        <f>旭市!K$12</f>
        <v>1127</v>
      </c>
      <c r="I17" s="82">
        <f>旭市!C$19</f>
        <v>342</v>
      </c>
      <c r="J17" s="82">
        <f>旭市!D$19</f>
        <v>10</v>
      </c>
      <c r="K17" s="82">
        <f>旭市!E$19</f>
        <v>1</v>
      </c>
      <c r="L17" s="82">
        <f>旭市!F$19</f>
        <v>9</v>
      </c>
      <c r="M17" s="82">
        <f>旭市!G$19</f>
        <v>170</v>
      </c>
      <c r="N17" s="82">
        <f>旭市!H$19</f>
        <v>216</v>
      </c>
      <c r="O17" s="82">
        <f>旭市!I$19</f>
        <v>7</v>
      </c>
      <c r="P17" s="222">
        <f>旭市!J$19</f>
        <v>0</v>
      </c>
      <c r="Q17" s="251">
        <f>旭市!K$19</f>
        <v>9589</v>
      </c>
    </row>
    <row r="18" spans="2:17" ht="15.75" customHeight="1" x14ac:dyDescent="0.2">
      <c r="B18" s="219"/>
      <c r="C18" s="123" t="s">
        <v>413</v>
      </c>
      <c r="D18" s="235">
        <f t="shared" ref="D18:Q18" si="2">SUM(D19:D19)</f>
        <v>458</v>
      </c>
      <c r="E18" s="124">
        <f t="shared" si="2"/>
        <v>385</v>
      </c>
      <c r="F18" s="124">
        <f t="shared" si="2"/>
        <v>143</v>
      </c>
      <c r="G18" s="124">
        <f t="shared" si="2"/>
        <v>236</v>
      </c>
      <c r="H18" s="124">
        <f t="shared" si="2"/>
        <v>777</v>
      </c>
      <c r="I18" s="124">
        <f t="shared" si="2"/>
        <v>212</v>
      </c>
      <c r="J18" s="124">
        <f t="shared" si="2"/>
        <v>1</v>
      </c>
      <c r="K18" s="124">
        <f t="shared" si="2"/>
        <v>1</v>
      </c>
      <c r="L18" s="124">
        <f t="shared" si="2"/>
        <v>4</v>
      </c>
      <c r="M18" s="124">
        <f t="shared" si="2"/>
        <v>107</v>
      </c>
      <c r="N18" s="124">
        <f t="shared" si="2"/>
        <v>135</v>
      </c>
      <c r="O18" s="124">
        <f t="shared" si="2"/>
        <v>9</v>
      </c>
      <c r="P18" s="220">
        <f t="shared" si="2"/>
        <v>0</v>
      </c>
      <c r="Q18" s="252">
        <f t="shared" si="2"/>
        <v>5792</v>
      </c>
    </row>
    <row r="19" spans="2:17" ht="15.75" customHeight="1" x14ac:dyDescent="0.2">
      <c r="B19" s="464" t="s">
        <v>710</v>
      </c>
      <c r="C19" s="465"/>
      <c r="D19" s="234">
        <f>匝瑳市!G$12</f>
        <v>458</v>
      </c>
      <c r="E19" s="82">
        <f>匝瑳市!H$12</f>
        <v>385</v>
      </c>
      <c r="F19" s="82">
        <f>匝瑳市!I$12</f>
        <v>143</v>
      </c>
      <c r="G19" s="82">
        <f>匝瑳市!J$12</f>
        <v>236</v>
      </c>
      <c r="H19" s="82">
        <f>匝瑳市!K$12</f>
        <v>777</v>
      </c>
      <c r="I19" s="82">
        <f>匝瑳市!C$19</f>
        <v>212</v>
      </c>
      <c r="J19" s="82">
        <f>匝瑳市!D$19</f>
        <v>1</v>
      </c>
      <c r="K19" s="82">
        <f>匝瑳市!E$19</f>
        <v>1</v>
      </c>
      <c r="L19" s="82">
        <f>匝瑳市!F$19</f>
        <v>4</v>
      </c>
      <c r="M19" s="82">
        <f>匝瑳市!G$19</f>
        <v>107</v>
      </c>
      <c r="N19" s="82">
        <f>匝瑳市!H$19</f>
        <v>135</v>
      </c>
      <c r="O19" s="82">
        <f>匝瑳市!I$19</f>
        <v>9</v>
      </c>
      <c r="P19" s="222">
        <f>匝瑳市!J$19</f>
        <v>0</v>
      </c>
      <c r="Q19" s="251">
        <f>匝瑳市!K$19</f>
        <v>5792</v>
      </c>
    </row>
    <row r="20" spans="2:17" ht="15.75" customHeight="1" x14ac:dyDescent="0.2">
      <c r="B20" s="219"/>
      <c r="C20" s="123" t="s">
        <v>438</v>
      </c>
      <c r="D20" s="235">
        <f>SUM(D21:D24)</f>
        <v>3309</v>
      </c>
      <c r="E20" s="124">
        <f t="shared" ref="E20:Q20" si="3">SUM(E21:E24)</f>
        <v>2776</v>
      </c>
      <c r="F20" s="124">
        <f t="shared" si="3"/>
        <v>861</v>
      </c>
      <c r="G20" s="124">
        <f t="shared" si="3"/>
        <v>2255</v>
      </c>
      <c r="H20" s="124">
        <f t="shared" si="3"/>
        <v>4822</v>
      </c>
      <c r="I20" s="124">
        <f t="shared" si="3"/>
        <v>2246</v>
      </c>
      <c r="J20" s="124">
        <f t="shared" si="3"/>
        <v>32</v>
      </c>
      <c r="K20" s="124">
        <f t="shared" si="3"/>
        <v>2</v>
      </c>
      <c r="L20" s="124">
        <f t="shared" si="3"/>
        <v>47</v>
      </c>
      <c r="M20" s="124">
        <f t="shared" si="3"/>
        <v>786</v>
      </c>
      <c r="N20" s="124">
        <f t="shared" si="3"/>
        <v>986</v>
      </c>
      <c r="O20" s="124">
        <f>SUM(O21:O24)</f>
        <v>39</v>
      </c>
      <c r="P20" s="220">
        <f t="shared" si="3"/>
        <v>1</v>
      </c>
      <c r="Q20" s="252">
        <f t="shared" si="3"/>
        <v>42490</v>
      </c>
    </row>
    <row r="21" spans="2:17" ht="15.75" customHeight="1" x14ac:dyDescent="0.2">
      <c r="B21" s="455" t="s">
        <v>508</v>
      </c>
      <c r="C21" s="456"/>
      <c r="D21" s="233">
        <f>木更津市!G$12</f>
        <v>1298</v>
      </c>
      <c r="E21" s="81">
        <f>木更津市!H$12</f>
        <v>989</v>
      </c>
      <c r="F21" s="81">
        <f>木更津市!I$12</f>
        <v>315</v>
      </c>
      <c r="G21" s="81">
        <f>木更津市!J$12</f>
        <v>974</v>
      </c>
      <c r="H21" s="81">
        <f>木更津市!K$12</f>
        <v>1769</v>
      </c>
      <c r="I21" s="81">
        <f>木更津市!C$19</f>
        <v>934</v>
      </c>
      <c r="J21" s="81">
        <f>木更津市!D$19</f>
        <v>16</v>
      </c>
      <c r="K21" s="81">
        <f>木更津市!E$19</f>
        <v>2</v>
      </c>
      <c r="L21" s="81">
        <f>木更津市!F$19</f>
        <v>17</v>
      </c>
      <c r="M21" s="81">
        <f>木更津市!G$19</f>
        <v>289</v>
      </c>
      <c r="N21" s="81">
        <f>木更津市!H$19</f>
        <v>368</v>
      </c>
      <c r="O21" s="81">
        <f>木更津市!I$19</f>
        <v>9</v>
      </c>
      <c r="P21" s="221">
        <f>木更津市!J$19</f>
        <v>0</v>
      </c>
      <c r="Q21" s="250">
        <f>木更津市!K$19</f>
        <v>16446</v>
      </c>
    </row>
    <row r="22" spans="2:17" ht="15.75" customHeight="1" x14ac:dyDescent="0.2">
      <c r="B22" s="455" t="s">
        <v>509</v>
      </c>
      <c r="C22" s="456"/>
      <c r="D22" s="233">
        <f>君津市!G$12</f>
        <v>870</v>
      </c>
      <c r="E22" s="81">
        <f>君津市!H$12</f>
        <v>727</v>
      </c>
      <c r="F22" s="81">
        <f>君津市!I$12</f>
        <v>225</v>
      </c>
      <c r="G22" s="81">
        <f>君津市!J$12</f>
        <v>561</v>
      </c>
      <c r="H22" s="81">
        <f>君津市!K$12</f>
        <v>1281</v>
      </c>
      <c r="I22" s="81">
        <f>君津市!C$19</f>
        <v>568</v>
      </c>
      <c r="J22" s="81">
        <f>君津市!D$19</f>
        <v>7</v>
      </c>
      <c r="K22" s="81">
        <f>君津市!E$19</f>
        <v>0</v>
      </c>
      <c r="L22" s="81">
        <f>君津市!F$19</f>
        <v>14</v>
      </c>
      <c r="M22" s="81">
        <f>君津市!G$19</f>
        <v>224</v>
      </c>
      <c r="N22" s="81">
        <f>君津市!H$19</f>
        <v>284</v>
      </c>
      <c r="O22" s="81">
        <f>君津市!I$19</f>
        <v>19</v>
      </c>
      <c r="P22" s="221">
        <f>君津市!J$19</f>
        <v>0</v>
      </c>
      <c r="Q22" s="250">
        <f>君津市!K$19</f>
        <v>11345</v>
      </c>
    </row>
    <row r="23" spans="2:17" ht="15.75" customHeight="1" x14ac:dyDescent="0.2">
      <c r="B23" s="455" t="s">
        <v>510</v>
      </c>
      <c r="C23" s="456"/>
      <c r="D23" s="233">
        <f>富津市!G$12</f>
        <v>453</v>
      </c>
      <c r="E23" s="81">
        <f>富津市!H$12</f>
        <v>463</v>
      </c>
      <c r="F23" s="81">
        <f>富津市!I$12</f>
        <v>111</v>
      </c>
      <c r="G23" s="81">
        <f>富津市!J$12</f>
        <v>301</v>
      </c>
      <c r="H23" s="81">
        <f>富津市!K$12</f>
        <v>840</v>
      </c>
      <c r="I23" s="81">
        <f>富津市!C$19</f>
        <v>300</v>
      </c>
      <c r="J23" s="81">
        <f>富津市!D$19</f>
        <v>2</v>
      </c>
      <c r="K23" s="81">
        <f>富津市!E$19</f>
        <v>0</v>
      </c>
      <c r="L23" s="81">
        <f>富津市!F$19</f>
        <v>10</v>
      </c>
      <c r="M23" s="81">
        <f>富津市!G$19</f>
        <v>93</v>
      </c>
      <c r="N23" s="81">
        <f>富津市!H$19</f>
        <v>138</v>
      </c>
      <c r="O23" s="81">
        <f>富津市!I$19</f>
        <v>3</v>
      </c>
      <c r="P23" s="221">
        <f>富津市!J$19</f>
        <v>0</v>
      </c>
      <c r="Q23" s="250">
        <f>富津市!K$19</f>
        <v>6356</v>
      </c>
    </row>
    <row r="24" spans="2:17" ht="15.75" customHeight="1" x14ac:dyDescent="0.2">
      <c r="B24" s="464" t="s">
        <v>804</v>
      </c>
      <c r="C24" s="465"/>
      <c r="D24" s="234">
        <f>袖ケ浦市!G$12</f>
        <v>688</v>
      </c>
      <c r="E24" s="82">
        <f>袖ケ浦市!H$12</f>
        <v>597</v>
      </c>
      <c r="F24" s="82">
        <f>袖ケ浦市!I$12</f>
        <v>210</v>
      </c>
      <c r="G24" s="82">
        <f>袖ケ浦市!J$12</f>
        <v>419</v>
      </c>
      <c r="H24" s="82">
        <f>袖ケ浦市!K$12</f>
        <v>932</v>
      </c>
      <c r="I24" s="82">
        <f>袖ケ浦市!C$19</f>
        <v>444</v>
      </c>
      <c r="J24" s="82">
        <f>袖ケ浦市!D$19</f>
        <v>7</v>
      </c>
      <c r="K24" s="82">
        <f>袖ケ浦市!E$19</f>
        <v>0</v>
      </c>
      <c r="L24" s="82">
        <f>袖ケ浦市!F$19</f>
        <v>6</v>
      </c>
      <c r="M24" s="82">
        <f>袖ケ浦市!G$19</f>
        <v>180</v>
      </c>
      <c r="N24" s="82">
        <f>袖ケ浦市!H$19</f>
        <v>196</v>
      </c>
      <c r="O24" s="82">
        <f>袖ケ浦市!I$19</f>
        <v>8</v>
      </c>
      <c r="P24" s="222">
        <f>袖ケ浦市!J$19</f>
        <v>1</v>
      </c>
      <c r="Q24" s="251">
        <f>袖ケ浦市!K$19</f>
        <v>8343</v>
      </c>
    </row>
    <row r="25" spans="2:17" ht="15.75" customHeight="1" x14ac:dyDescent="0.2">
      <c r="B25" s="219"/>
      <c r="C25" s="123" t="s">
        <v>439</v>
      </c>
      <c r="D25" s="235">
        <f>SUM(D26:D29)</f>
        <v>815</v>
      </c>
      <c r="E25" s="124">
        <f t="shared" ref="E25:Q25" si="4">SUM(E26:E29)</f>
        <v>683</v>
      </c>
      <c r="F25" s="124">
        <f t="shared" si="4"/>
        <v>206</v>
      </c>
      <c r="G25" s="124">
        <f t="shared" si="4"/>
        <v>458</v>
      </c>
      <c r="H25" s="124">
        <f t="shared" si="4"/>
        <v>1256</v>
      </c>
      <c r="I25" s="124">
        <f t="shared" si="4"/>
        <v>457</v>
      </c>
      <c r="J25" s="124">
        <f t="shared" si="4"/>
        <v>9</v>
      </c>
      <c r="K25" s="124">
        <f t="shared" si="4"/>
        <v>1</v>
      </c>
      <c r="L25" s="124">
        <f t="shared" si="4"/>
        <v>7</v>
      </c>
      <c r="M25" s="124">
        <f t="shared" si="4"/>
        <v>177</v>
      </c>
      <c r="N25" s="124">
        <f t="shared" si="4"/>
        <v>320</v>
      </c>
      <c r="O25" s="124">
        <f>SUM(O26:O29)</f>
        <v>6</v>
      </c>
      <c r="P25" s="220">
        <f t="shared" si="4"/>
        <v>0</v>
      </c>
      <c r="Q25" s="252">
        <f t="shared" si="4"/>
        <v>10285</v>
      </c>
    </row>
    <row r="26" spans="2:17" ht="15.75" customHeight="1" x14ac:dyDescent="0.2">
      <c r="B26" s="455" t="s">
        <v>512</v>
      </c>
      <c r="C26" s="456"/>
      <c r="D26" s="233">
        <f>勝浦市!G$12</f>
        <v>186</v>
      </c>
      <c r="E26" s="81">
        <f>勝浦市!H$12</f>
        <v>165</v>
      </c>
      <c r="F26" s="81">
        <f>勝浦市!I$12</f>
        <v>46</v>
      </c>
      <c r="G26" s="81">
        <f>勝浦市!J$12</f>
        <v>103</v>
      </c>
      <c r="H26" s="81">
        <f>勝浦市!K$12</f>
        <v>283</v>
      </c>
      <c r="I26" s="81">
        <f>勝浦市!C$19</f>
        <v>110</v>
      </c>
      <c r="J26" s="81">
        <f>勝浦市!D$19</f>
        <v>3</v>
      </c>
      <c r="K26" s="81">
        <f>勝浦市!E$19</f>
        <v>0</v>
      </c>
      <c r="L26" s="81">
        <f>勝浦市!F$19</f>
        <v>3</v>
      </c>
      <c r="M26" s="81">
        <f>勝浦市!G$19</f>
        <v>44</v>
      </c>
      <c r="N26" s="81">
        <f>勝浦市!H$19</f>
        <v>70</v>
      </c>
      <c r="O26" s="81">
        <f>勝浦市!I$19</f>
        <v>1</v>
      </c>
      <c r="P26" s="221">
        <f>勝浦市!J$19</f>
        <v>0</v>
      </c>
      <c r="Q26" s="250">
        <f>勝浦市!K$19</f>
        <v>2468</v>
      </c>
    </row>
    <row r="27" spans="2:17" ht="15.75" customHeight="1" x14ac:dyDescent="0.2">
      <c r="B27" s="455" t="s">
        <v>513</v>
      </c>
      <c r="C27" s="456"/>
      <c r="D27" s="233">
        <f>大多喜町!G$12</f>
        <v>88</v>
      </c>
      <c r="E27" s="81">
        <f>大多喜町!H$12</f>
        <v>76</v>
      </c>
      <c r="F27" s="81">
        <f>大多喜町!I$12</f>
        <v>12</v>
      </c>
      <c r="G27" s="81">
        <f>大多喜町!J$12</f>
        <v>46</v>
      </c>
      <c r="H27" s="81">
        <f>大多喜町!K$12</f>
        <v>184</v>
      </c>
      <c r="I27" s="81">
        <f>大多喜町!C$19</f>
        <v>52</v>
      </c>
      <c r="J27" s="81">
        <f>大多喜町!D$19</f>
        <v>1</v>
      </c>
      <c r="K27" s="81">
        <f>大多喜町!E$19</f>
        <v>0</v>
      </c>
      <c r="L27" s="81">
        <f>大多喜町!F$19</f>
        <v>1</v>
      </c>
      <c r="M27" s="81">
        <f>大多喜町!G$19</f>
        <v>13</v>
      </c>
      <c r="N27" s="81">
        <f>大多喜町!H$19</f>
        <v>44</v>
      </c>
      <c r="O27" s="81">
        <f>大多喜町!I$19</f>
        <v>0</v>
      </c>
      <c r="P27" s="221">
        <f>大多喜町!J$19</f>
        <v>0</v>
      </c>
      <c r="Q27" s="250">
        <f>大多喜町!K$19</f>
        <v>1243</v>
      </c>
    </row>
    <row r="28" spans="2:17" ht="15.75" customHeight="1" x14ac:dyDescent="0.2">
      <c r="B28" s="477" t="s">
        <v>971</v>
      </c>
      <c r="C28" s="478"/>
      <c r="D28" s="233">
        <f>御宿町!G$12</f>
        <v>74</v>
      </c>
      <c r="E28" s="81">
        <f>御宿町!H$12</f>
        <v>68</v>
      </c>
      <c r="F28" s="81">
        <f>御宿町!I$12</f>
        <v>21</v>
      </c>
      <c r="G28" s="81">
        <f>御宿町!J$12</f>
        <v>41</v>
      </c>
      <c r="H28" s="81">
        <f>御宿町!K$12</f>
        <v>140</v>
      </c>
      <c r="I28" s="81">
        <f>御宿町!C$19</f>
        <v>49</v>
      </c>
      <c r="J28" s="81">
        <f>御宿町!D$19</f>
        <v>0</v>
      </c>
      <c r="K28" s="81">
        <f>御宿町!E$19</f>
        <v>0</v>
      </c>
      <c r="L28" s="81">
        <f>御宿町!F$19</f>
        <v>0</v>
      </c>
      <c r="M28" s="81">
        <f>御宿町!G$19</f>
        <v>24</v>
      </c>
      <c r="N28" s="81">
        <f>御宿町!H$19</f>
        <v>33</v>
      </c>
      <c r="O28" s="81">
        <f>御宿町!I$19</f>
        <v>1</v>
      </c>
      <c r="P28" s="221">
        <f>御宿町!J$19</f>
        <v>0</v>
      </c>
      <c r="Q28" s="250">
        <f>御宿町!K$19</f>
        <v>1090</v>
      </c>
    </row>
    <row r="29" spans="2:17" ht="15.75" customHeight="1" x14ac:dyDescent="0.2">
      <c r="B29" s="464" t="s">
        <v>713</v>
      </c>
      <c r="C29" s="465"/>
      <c r="D29" s="234">
        <f>いすみ市!G$12</f>
        <v>467</v>
      </c>
      <c r="E29" s="82">
        <f>いすみ市!H$12</f>
        <v>374</v>
      </c>
      <c r="F29" s="82">
        <f>いすみ市!I$12</f>
        <v>127</v>
      </c>
      <c r="G29" s="82">
        <f>いすみ市!J$12</f>
        <v>268</v>
      </c>
      <c r="H29" s="82">
        <f>いすみ市!K$12</f>
        <v>649</v>
      </c>
      <c r="I29" s="82">
        <f>いすみ市!C$19</f>
        <v>246</v>
      </c>
      <c r="J29" s="82">
        <f>いすみ市!D$19</f>
        <v>5</v>
      </c>
      <c r="K29" s="82">
        <f>いすみ市!E$19</f>
        <v>1</v>
      </c>
      <c r="L29" s="82">
        <f>いすみ市!F$19</f>
        <v>3</v>
      </c>
      <c r="M29" s="82">
        <f>いすみ市!G$19</f>
        <v>96</v>
      </c>
      <c r="N29" s="82">
        <f>いすみ市!H$19</f>
        <v>173</v>
      </c>
      <c r="O29" s="82">
        <f>いすみ市!I$19</f>
        <v>4</v>
      </c>
      <c r="P29" s="222">
        <f>いすみ市!J$19</f>
        <v>0</v>
      </c>
      <c r="Q29" s="251">
        <f>いすみ市!K$19</f>
        <v>5484</v>
      </c>
    </row>
    <row r="30" spans="2:17" ht="15.75" customHeight="1" x14ac:dyDescent="0.2">
      <c r="B30" s="219"/>
      <c r="C30" s="123" t="s">
        <v>440</v>
      </c>
      <c r="D30" s="235">
        <f t="shared" ref="D30:Q30" si="5">SUM(D31:D34)</f>
        <v>1438</v>
      </c>
      <c r="E30" s="124">
        <f t="shared" si="5"/>
        <v>1191</v>
      </c>
      <c r="F30" s="124">
        <f t="shared" si="5"/>
        <v>388</v>
      </c>
      <c r="G30" s="124">
        <f t="shared" si="5"/>
        <v>819</v>
      </c>
      <c r="H30" s="124">
        <f t="shared" si="5"/>
        <v>2337</v>
      </c>
      <c r="I30" s="124">
        <f t="shared" si="5"/>
        <v>767</v>
      </c>
      <c r="J30" s="124">
        <f t="shared" si="5"/>
        <v>10</v>
      </c>
      <c r="K30" s="124">
        <f t="shared" si="5"/>
        <v>5</v>
      </c>
      <c r="L30" s="124">
        <f t="shared" si="5"/>
        <v>16</v>
      </c>
      <c r="M30" s="124">
        <f t="shared" si="5"/>
        <v>364</v>
      </c>
      <c r="N30" s="124">
        <f t="shared" si="5"/>
        <v>441</v>
      </c>
      <c r="O30" s="124">
        <f t="shared" si="5"/>
        <v>16</v>
      </c>
      <c r="P30" s="220">
        <f t="shared" si="5"/>
        <v>0</v>
      </c>
      <c r="Q30" s="252">
        <f t="shared" si="5"/>
        <v>19348</v>
      </c>
    </row>
    <row r="31" spans="2:17" ht="15.75" customHeight="1" x14ac:dyDescent="0.2">
      <c r="B31" s="455" t="s">
        <v>518</v>
      </c>
      <c r="C31" s="456"/>
      <c r="D31" s="233">
        <f>館山市!G$12</f>
        <v>532</v>
      </c>
      <c r="E31" s="81">
        <f>館山市!H$12</f>
        <v>476</v>
      </c>
      <c r="F31" s="81">
        <f>館山市!I$12</f>
        <v>156</v>
      </c>
      <c r="G31" s="81">
        <f>館山市!J$12</f>
        <v>344</v>
      </c>
      <c r="H31" s="81">
        <f>館山市!K$12</f>
        <v>903</v>
      </c>
      <c r="I31" s="81">
        <f>館山市!C$19</f>
        <v>313</v>
      </c>
      <c r="J31" s="81">
        <f>館山市!D$19</f>
        <v>5</v>
      </c>
      <c r="K31" s="81">
        <f>館山市!E$19</f>
        <v>0</v>
      </c>
      <c r="L31" s="81">
        <f>館山市!F$19</f>
        <v>7</v>
      </c>
      <c r="M31" s="81">
        <f>館山市!G$19</f>
        <v>149</v>
      </c>
      <c r="N31" s="81">
        <f>館山市!H$19</f>
        <v>172</v>
      </c>
      <c r="O31" s="81">
        <f>館山市!I$19</f>
        <v>7</v>
      </c>
      <c r="P31" s="221">
        <f>館山市!J$19</f>
        <v>0</v>
      </c>
      <c r="Q31" s="250">
        <f>館山市!K$19</f>
        <v>7509</v>
      </c>
    </row>
    <row r="32" spans="2:17" ht="15.75" customHeight="1" x14ac:dyDescent="0.2">
      <c r="B32" s="455" t="s">
        <v>519</v>
      </c>
      <c r="C32" s="456"/>
      <c r="D32" s="233">
        <f>鴨川市!G$12</f>
        <v>368</v>
      </c>
      <c r="E32" s="81">
        <f>鴨川市!H$12</f>
        <v>224</v>
      </c>
      <c r="F32" s="81">
        <f>鴨川市!I$12</f>
        <v>59</v>
      </c>
      <c r="G32" s="81">
        <f>鴨川市!J$12</f>
        <v>177</v>
      </c>
      <c r="H32" s="81">
        <f>鴨川市!K$12</f>
        <v>498</v>
      </c>
      <c r="I32" s="81">
        <f>鴨川市!C$19</f>
        <v>165</v>
      </c>
      <c r="J32" s="81">
        <f>鴨川市!D$19</f>
        <v>1</v>
      </c>
      <c r="K32" s="81">
        <f>鴨川市!E$19</f>
        <v>0</v>
      </c>
      <c r="L32" s="81">
        <f>鴨川市!F$19</f>
        <v>5</v>
      </c>
      <c r="M32" s="81">
        <f>鴨川市!G$19</f>
        <v>75</v>
      </c>
      <c r="N32" s="81">
        <f>鴨川市!H$19</f>
        <v>97</v>
      </c>
      <c r="O32" s="81">
        <f>鴨川市!I$19</f>
        <v>3</v>
      </c>
      <c r="P32" s="221">
        <f>鴨川市!J$19</f>
        <v>0</v>
      </c>
      <c r="Q32" s="250">
        <f>鴨川市!K$19</f>
        <v>3969</v>
      </c>
    </row>
    <row r="33" spans="2:17" ht="15.75" customHeight="1" x14ac:dyDescent="0.2">
      <c r="B33" s="455" t="s">
        <v>711</v>
      </c>
      <c r="C33" s="456"/>
      <c r="D33" s="233">
        <f>南房総市!G$12</f>
        <v>461</v>
      </c>
      <c r="E33" s="81">
        <f>南房総市!H$12</f>
        <v>411</v>
      </c>
      <c r="F33" s="81">
        <f>南房総市!I$12</f>
        <v>155</v>
      </c>
      <c r="G33" s="81">
        <f>南房総市!J$12</f>
        <v>247</v>
      </c>
      <c r="H33" s="81">
        <f>南房総市!K$12</f>
        <v>783</v>
      </c>
      <c r="I33" s="81">
        <f>南房総市!C$19</f>
        <v>243</v>
      </c>
      <c r="J33" s="81">
        <f>南房総市!D$19</f>
        <v>4</v>
      </c>
      <c r="K33" s="81">
        <f>南房総市!E$19</f>
        <v>4</v>
      </c>
      <c r="L33" s="81">
        <f>南房総市!F$19</f>
        <v>4</v>
      </c>
      <c r="M33" s="81">
        <f>南房総市!G$19</f>
        <v>118</v>
      </c>
      <c r="N33" s="81">
        <f>南房総市!H$19</f>
        <v>151</v>
      </c>
      <c r="O33" s="81">
        <f>南房総市!I$19</f>
        <v>4</v>
      </c>
      <c r="P33" s="221">
        <f>南房総市!J$19</f>
        <v>0</v>
      </c>
      <c r="Q33" s="250">
        <f>南房総市!K$19</f>
        <v>6576</v>
      </c>
    </row>
    <row r="34" spans="2:17" ht="15.75" customHeight="1" thickBot="1" x14ac:dyDescent="0.25">
      <c r="B34" s="466" t="s">
        <v>548</v>
      </c>
      <c r="C34" s="467"/>
      <c r="D34" s="236">
        <f>鋸南町!G$12</f>
        <v>77</v>
      </c>
      <c r="E34" s="223">
        <f>鋸南町!H$12</f>
        <v>80</v>
      </c>
      <c r="F34" s="223">
        <f>鋸南町!I$12</f>
        <v>18</v>
      </c>
      <c r="G34" s="223">
        <f>鋸南町!J$12</f>
        <v>51</v>
      </c>
      <c r="H34" s="223">
        <f>鋸南町!K$12</f>
        <v>153</v>
      </c>
      <c r="I34" s="223">
        <f>鋸南町!C$19</f>
        <v>46</v>
      </c>
      <c r="J34" s="223">
        <f>鋸南町!D$19</f>
        <v>0</v>
      </c>
      <c r="K34" s="223">
        <f>鋸南町!E$19</f>
        <v>1</v>
      </c>
      <c r="L34" s="223">
        <f>鋸南町!F$19</f>
        <v>0</v>
      </c>
      <c r="M34" s="223">
        <f>鋸南町!G$19</f>
        <v>22</v>
      </c>
      <c r="N34" s="223">
        <f>鋸南町!H$19</f>
        <v>21</v>
      </c>
      <c r="O34" s="223">
        <f>鋸南町!I$19</f>
        <v>2</v>
      </c>
      <c r="P34" s="224">
        <f>鋸南町!J$19</f>
        <v>0</v>
      </c>
      <c r="Q34" s="253">
        <f>鋸南町!K$19</f>
        <v>1294</v>
      </c>
    </row>
    <row r="39" spans="2:17" ht="5.25" customHeight="1" x14ac:dyDescent="0.2"/>
  </sheetData>
  <mergeCells count="25">
    <mergeCell ref="B33:C33"/>
    <mergeCell ref="B34:C34"/>
    <mergeCell ref="B8:C9"/>
    <mergeCell ref="B26:C26"/>
    <mergeCell ref="B27:C27"/>
    <mergeCell ref="B28:C28"/>
    <mergeCell ref="B29:C29"/>
    <mergeCell ref="B31:C31"/>
    <mergeCell ref="B32:C32"/>
    <mergeCell ref="B17:C17"/>
    <mergeCell ref="B21:C21"/>
    <mergeCell ref="B22:C22"/>
    <mergeCell ref="B23:C23"/>
    <mergeCell ref="B24:C24"/>
    <mergeCell ref="B11:C11"/>
    <mergeCell ref="B12:C12"/>
    <mergeCell ref="B19:C19"/>
    <mergeCell ref="B13:C13"/>
    <mergeCell ref="B14:C14"/>
    <mergeCell ref="B16:C16"/>
    <mergeCell ref="B3:C3"/>
    <mergeCell ref="B4:C4"/>
    <mergeCell ref="B5:C5"/>
    <mergeCell ref="B6:C6"/>
    <mergeCell ref="B7:C7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1B89-58DA-42C6-9F9B-4A80EE9856F4}">
  <sheetPr codeName="Sheet96">
    <tabColor rgb="FFFFFF00"/>
    <pageSetUpPr fitToPage="1"/>
  </sheetPr>
  <dimension ref="B1:Q40"/>
  <sheetViews>
    <sheetView topLeftCell="A8" zoomScaleNormal="100" workbookViewId="0">
      <selection activeCell="D12" sqref="D12:N12"/>
    </sheetView>
  </sheetViews>
  <sheetFormatPr defaultColWidth="9" defaultRowHeight="13.2" x14ac:dyDescent="0.2"/>
  <cols>
    <col min="1" max="1" width="8.6640625" customWidth="1"/>
    <col min="2" max="2" width="14" customWidth="1"/>
    <col min="3" max="3" width="1" customWidth="1"/>
    <col min="7" max="7" width="11.109375" customWidth="1"/>
    <col min="8" max="8" width="4.33203125" customWidth="1"/>
    <col min="9" max="9" width="4.77734375" customWidth="1"/>
    <col min="10" max="10" width="8.33203125" customWidth="1"/>
    <col min="11" max="11" width="1" customWidth="1"/>
    <col min="15" max="15" width="11.109375" customWidth="1"/>
    <col min="16" max="16" width="4.33203125" customWidth="1"/>
    <col min="17" max="17" width="2.33203125" customWidth="1"/>
  </cols>
  <sheetData>
    <row r="1" spans="2:16" ht="18.75" customHeight="1" x14ac:dyDescent="0.2">
      <c r="B1" s="420" t="s">
        <v>639</v>
      </c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</row>
    <row r="2" spans="2:16" ht="7.8" customHeight="1" x14ac:dyDescent="0.2"/>
    <row r="3" spans="2:16" ht="18.75" customHeight="1" x14ac:dyDescent="0.2">
      <c r="B3" s="38" t="s">
        <v>652</v>
      </c>
    </row>
    <row r="4" spans="2:16" ht="18.75" customHeight="1" x14ac:dyDescent="0.2">
      <c r="B4" s="418" t="s">
        <v>640</v>
      </c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</row>
    <row r="5" spans="2:16" ht="18.75" customHeight="1" x14ac:dyDescent="0.2">
      <c r="B5" s="38" t="s">
        <v>644</v>
      </c>
    </row>
    <row r="6" spans="2:16" ht="18.75" customHeight="1" x14ac:dyDescent="0.2">
      <c r="B6" s="38" t="s">
        <v>653</v>
      </c>
    </row>
    <row r="7" spans="2:16" ht="18.75" customHeight="1" x14ac:dyDescent="0.2">
      <c r="B7" s="418" t="s">
        <v>1198</v>
      </c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</row>
    <row r="8" spans="2:16" ht="18.75" customHeight="1" x14ac:dyDescent="0.2">
      <c r="B8" s="419" t="s">
        <v>654</v>
      </c>
      <c r="C8" s="419"/>
      <c r="D8" s="419"/>
      <c r="E8" s="419"/>
    </row>
    <row r="9" spans="2:16" ht="18.75" customHeight="1" x14ac:dyDescent="0.2">
      <c r="B9" s="38" t="s">
        <v>1173</v>
      </c>
    </row>
    <row r="10" spans="2:16" ht="18.75" customHeight="1" x14ac:dyDescent="0.2">
      <c r="B10" s="38" t="s">
        <v>1172</v>
      </c>
    </row>
    <row r="11" spans="2:16" ht="9.75" customHeight="1" x14ac:dyDescent="0.2">
      <c r="B11" s="38"/>
    </row>
    <row r="12" spans="2:16" ht="20.25" customHeight="1" x14ac:dyDescent="0.2">
      <c r="D12" s="421" t="s">
        <v>655</v>
      </c>
      <c r="E12" s="421"/>
      <c r="F12" s="421"/>
      <c r="G12" s="421"/>
      <c r="H12" s="421"/>
      <c r="I12" s="421"/>
      <c r="J12" s="421"/>
      <c r="K12" s="421"/>
      <c r="L12" s="421"/>
      <c r="M12" s="421"/>
      <c r="N12" s="421"/>
    </row>
    <row r="13" spans="2:16" ht="19.5" customHeight="1" x14ac:dyDescent="0.2">
      <c r="B13" s="33"/>
      <c r="C13" s="33"/>
      <c r="D13" s="1"/>
      <c r="E13" s="35"/>
      <c r="F13" s="35"/>
      <c r="G13" s="1"/>
      <c r="H13" s="1"/>
      <c r="I13" s="1"/>
      <c r="J13" s="33"/>
      <c r="K13" s="33"/>
      <c r="L13" s="1"/>
      <c r="M13" s="35"/>
      <c r="N13" s="35"/>
      <c r="O13" s="1"/>
      <c r="P13" s="1"/>
    </row>
    <row r="14" spans="2:16" ht="19.5" customHeight="1" x14ac:dyDescent="0.2">
      <c r="B14" s="418" t="s">
        <v>692</v>
      </c>
      <c r="C14" s="418"/>
      <c r="D14" s="418"/>
      <c r="E14" s="418"/>
      <c r="F14" s="418"/>
      <c r="G14" s="418"/>
      <c r="H14" s="39">
        <v>1</v>
      </c>
      <c r="I14" s="36"/>
      <c r="J14" s="38" t="s">
        <v>641</v>
      </c>
      <c r="K14" s="38"/>
      <c r="L14" s="38"/>
      <c r="M14" s="38"/>
      <c r="N14" s="38"/>
      <c r="O14" s="38"/>
      <c r="P14" s="39"/>
    </row>
    <row r="15" spans="2:16" ht="19.5" customHeight="1" x14ac:dyDescent="0.2">
      <c r="B15" s="38" t="s">
        <v>1088</v>
      </c>
      <c r="C15" s="40"/>
      <c r="D15" s="418" t="s">
        <v>691</v>
      </c>
      <c r="E15" s="418"/>
      <c r="F15" s="418"/>
      <c r="G15" s="418"/>
      <c r="H15" s="39">
        <v>4</v>
      </c>
      <c r="I15" s="11"/>
      <c r="J15" s="38" t="s">
        <v>666</v>
      </c>
      <c r="K15" s="40"/>
      <c r="L15" s="38" t="s">
        <v>685</v>
      </c>
      <c r="M15" s="38"/>
      <c r="N15" s="38"/>
      <c r="O15" s="38"/>
      <c r="P15" s="39">
        <v>40</v>
      </c>
    </row>
    <row r="16" spans="2:16" ht="19.5" customHeight="1" x14ac:dyDescent="0.2">
      <c r="B16" s="41" t="s">
        <v>1089</v>
      </c>
      <c r="C16" s="40"/>
      <c r="D16" s="418" t="s">
        <v>673</v>
      </c>
      <c r="E16" s="418"/>
      <c r="F16" s="418"/>
      <c r="G16" s="418"/>
      <c r="H16" s="39">
        <v>5</v>
      </c>
      <c r="I16" s="11"/>
      <c r="J16" s="38" t="s">
        <v>667</v>
      </c>
      <c r="K16" s="40"/>
      <c r="L16" s="38" t="s">
        <v>686</v>
      </c>
      <c r="M16" s="38"/>
      <c r="N16" s="38"/>
      <c r="O16" s="38"/>
      <c r="P16" s="39">
        <v>41</v>
      </c>
    </row>
    <row r="17" spans="2:17" ht="19.5" customHeight="1" x14ac:dyDescent="0.2">
      <c r="B17" s="42" t="s">
        <v>1090</v>
      </c>
      <c r="C17" s="40"/>
      <c r="D17" s="418" t="s">
        <v>456</v>
      </c>
      <c r="E17" s="418"/>
      <c r="F17" s="418"/>
      <c r="G17" s="418"/>
      <c r="H17" s="39">
        <v>6</v>
      </c>
      <c r="I17" s="11"/>
      <c r="J17" s="38" t="s">
        <v>668</v>
      </c>
      <c r="K17" s="45"/>
      <c r="L17" s="38" t="s">
        <v>687</v>
      </c>
      <c r="M17" s="38"/>
      <c r="N17" s="38"/>
      <c r="O17" s="38"/>
      <c r="P17" s="39">
        <v>42</v>
      </c>
    </row>
    <row r="18" spans="2:17" ht="19.5" customHeight="1" x14ac:dyDescent="0.2">
      <c r="B18" s="38" t="s">
        <v>656</v>
      </c>
      <c r="C18" s="40"/>
      <c r="D18" s="418" t="s">
        <v>674</v>
      </c>
      <c r="E18" s="418"/>
      <c r="F18" s="418"/>
      <c r="G18" s="418"/>
      <c r="H18" s="39">
        <v>7</v>
      </c>
      <c r="I18" s="11"/>
      <c r="J18" s="38" t="s">
        <v>669</v>
      </c>
      <c r="K18" s="40"/>
      <c r="L18" s="38" t="s">
        <v>688</v>
      </c>
      <c r="M18" s="38"/>
      <c r="N18" s="38"/>
      <c r="O18" s="38"/>
      <c r="P18" s="39">
        <v>43</v>
      </c>
    </row>
    <row r="19" spans="2:17" ht="19.5" customHeight="1" x14ac:dyDescent="0.2">
      <c r="B19" s="38" t="s">
        <v>657</v>
      </c>
      <c r="C19" s="40"/>
      <c r="D19" s="418" t="s">
        <v>675</v>
      </c>
      <c r="E19" s="418"/>
      <c r="F19" s="418"/>
      <c r="G19" s="418"/>
      <c r="H19" s="39">
        <v>8</v>
      </c>
      <c r="I19" s="11"/>
      <c r="J19" s="38" t="s">
        <v>670</v>
      </c>
      <c r="K19" s="40"/>
      <c r="L19" s="38" t="s">
        <v>689</v>
      </c>
      <c r="M19" s="38"/>
      <c r="N19" s="38"/>
      <c r="O19" s="38"/>
      <c r="P19" s="39">
        <v>44</v>
      </c>
    </row>
    <row r="20" spans="2:17" ht="19.5" customHeight="1" x14ac:dyDescent="0.2">
      <c r="B20" s="38" t="s">
        <v>658</v>
      </c>
      <c r="C20" s="40"/>
      <c r="D20" s="418" t="s">
        <v>676</v>
      </c>
      <c r="E20" s="418"/>
      <c r="F20" s="418"/>
      <c r="G20" s="418"/>
      <c r="H20" s="39">
        <v>8</v>
      </c>
      <c r="I20" s="11"/>
      <c r="J20" s="38" t="s">
        <v>671</v>
      </c>
      <c r="K20" s="40"/>
      <c r="L20" s="38" t="s">
        <v>690</v>
      </c>
      <c r="M20" s="38"/>
      <c r="N20" s="38"/>
      <c r="O20" s="38"/>
      <c r="P20" s="39">
        <v>45</v>
      </c>
    </row>
    <row r="21" spans="2:17" ht="19.5" customHeight="1" x14ac:dyDescent="0.2">
      <c r="B21" s="38" t="s">
        <v>659</v>
      </c>
      <c r="C21" s="40"/>
      <c r="D21" s="418" t="s">
        <v>677</v>
      </c>
      <c r="E21" s="418"/>
      <c r="F21" s="418"/>
      <c r="G21" s="418"/>
      <c r="H21" s="39">
        <v>9</v>
      </c>
      <c r="I21" s="11"/>
    </row>
    <row r="22" spans="2:17" ht="19.5" customHeight="1" x14ac:dyDescent="0.2">
      <c r="B22" s="38" t="s">
        <v>642</v>
      </c>
      <c r="C22" s="40"/>
      <c r="D22" s="418" t="s">
        <v>678</v>
      </c>
      <c r="E22" s="418"/>
      <c r="F22" s="418"/>
      <c r="G22" s="418"/>
      <c r="H22" s="39">
        <v>11</v>
      </c>
      <c r="I22" s="11"/>
    </row>
    <row r="23" spans="2:17" ht="7.8" customHeight="1" x14ac:dyDescent="0.2">
      <c r="B23" s="38"/>
      <c r="C23" s="40"/>
      <c r="D23" s="38"/>
      <c r="E23" s="38"/>
      <c r="F23" s="38"/>
      <c r="G23" s="38"/>
      <c r="H23" s="39"/>
      <c r="I23" s="11"/>
    </row>
    <row r="24" spans="2:17" ht="19.5" customHeight="1" x14ac:dyDescent="0.2">
      <c r="B24" s="116" t="s">
        <v>643</v>
      </c>
      <c r="C24" s="116"/>
      <c r="D24" s="116"/>
      <c r="E24" s="116"/>
      <c r="F24" s="116"/>
      <c r="G24" s="116"/>
      <c r="H24" s="39"/>
      <c r="I24" s="11"/>
    </row>
    <row r="25" spans="2:17" ht="19.5" customHeight="1" x14ac:dyDescent="0.2">
      <c r="B25" s="38" t="s">
        <v>660</v>
      </c>
      <c r="C25" s="40"/>
      <c r="D25" s="38" t="s">
        <v>679</v>
      </c>
      <c r="E25" s="38"/>
      <c r="F25" s="38"/>
      <c r="G25" s="38"/>
      <c r="H25" s="39">
        <v>14</v>
      </c>
      <c r="I25" s="11"/>
      <c r="J25" s="38"/>
    </row>
    <row r="26" spans="2:17" ht="19.5" customHeight="1" x14ac:dyDescent="0.25">
      <c r="B26" s="38" t="s">
        <v>661</v>
      </c>
      <c r="C26" s="43"/>
      <c r="D26" s="38" t="s">
        <v>680</v>
      </c>
      <c r="E26" s="38"/>
      <c r="F26" s="38"/>
      <c r="G26" s="38"/>
      <c r="H26" s="39">
        <v>18</v>
      </c>
      <c r="I26" s="11"/>
      <c r="Q26" s="34"/>
    </row>
    <row r="27" spans="2:17" ht="19.5" customHeight="1" x14ac:dyDescent="0.2">
      <c r="B27" s="38" t="s">
        <v>662</v>
      </c>
      <c r="C27" s="40"/>
      <c r="D27" s="38" t="s">
        <v>681</v>
      </c>
      <c r="E27" s="38"/>
      <c r="F27" s="38"/>
      <c r="G27" s="38"/>
      <c r="H27" s="39">
        <v>22</v>
      </c>
      <c r="I27" s="11"/>
    </row>
    <row r="28" spans="2:17" ht="19.5" customHeight="1" x14ac:dyDescent="0.2">
      <c r="B28" s="38" t="s">
        <v>663</v>
      </c>
      <c r="C28" s="40"/>
      <c r="D28" s="38" t="s">
        <v>682</v>
      </c>
      <c r="E28" s="38"/>
      <c r="F28" s="38"/>
      <c r="G28" s="38"/>
      <c r="H28" s="39">
        <v>26</v>
      </c>
      <c r="I28" s="11"/>
    </row>
    <row r="29" spans="2:17" ht="19.5" customHeight="1" x14ac:dyDescent="0.2">
      <c r="B29" s="38" t="s">
        <v>664</v>
      </c>
      <c r="C29" s="40"/>
      <c r="D29" s="38" t="s">
        <v>683</v>
      </c>
      <c r="E29" s="38"/>
      <c r="F29" s="38"/>
      <c r="G29" s="38"/>
      <c r="H29" s="39">
        <v>30</v>
      </c>
      <c r="I29" s="11"/>
      <c r="J29" s="38"/>
    </row>
    <row r="30" spans="2:17" ht="19.5" customHeight="1" x14ac:dyDescent="0.2">
      <c r="B30" s="38" t="s">
        <v>665</v>
      </c>
      <c r="C30" s="44"/>
      <c r="D30" s="38" t="s">
        <v>684</v>
      </c>
      <c r="E30" s="38"/>
      <c r="F30" s="38"/>
      <c r="G30" s="38"/>
      <c r="H30" s="39">
        <v>34</v>
      </c>
      <c r="I30" s="11"/>
    </row>
    <row r="31" spans="2:17" ht="19.5" customHeight="1" x14ac:dyDescent="0.2">
      <c r="I31" s="11"/>
    </row>
    <row r="32" spans="2:17" ht="19.5" customHeight="1" x14ac:dyDescent="0.2">
      <c r="I32" s="11"/>
    </row>
    <row r="33" spans="9:16" ht="19.5" customHeight="1" x14ac:dyDescent="0.2">
      <c r="I33" s="11"/>
    </row>
    <row r="34" spans="9:16" ht="19.5" customHeight="1" x14ac:dyDescent="0.2">
      <c r="I34" s="11"/>
      <c r="J34" s="38"/>
      <c r="K34" s="40"/>
      <c r="L34" s="418"/>
      <c r="M34" s="418"/>
      <c r="N34" s="418"/>
      <c r="O34" s="418"/>
      <c r="P34" s="39"/>
    </row>
    <row r="35" spans="9:16" ht="19.5" customHeight="1" x14ac:dyDescent="0.2">
      <c r="I35" s="11"/>
    </row>
    <row r="36" spans="9:16" ht="19.5" customHeight="1" x14ac:dyDescent="0.2">
      <c r="I36" s="37"/>
    </row>
    <row r="37" spans="9:16" ht="19.5" customHeight="1" x14ac:dyDescent="0.2">
      <c r="I37" s="11"/>
    </row>
    <row r="38" spans="9:16" ht="19.5" customHeight="1" x14ac:dyDescent="0.2">
      <c r="I38" s="11"/>
    </row>
    <row r="39" spans="9:16" ht="19.5" customHeight="1" x14ac:dyDescent="0.2">
      <c r="I39" s="11"/>
    </row>
    <row r="40" spans="9:16" ht="19.5" customHeight="1" x14ac:dyDescent="0.2">
      <c r="I40" s="11"/>
    </row>
  </sheetData>
  <mergeCells count="15">
    <mergeCell ref="L34:O34"/>
    <mergeCell ref="B7:O7"/>
    <mergeCell ref="B4:P4"/>
    <mergeCell ref="B8:E8"/>
    <mergeCell ref="B1:N1"/>
    <mergeCell ref="D22:G22"/>
    <mergeCell ref="B14:G14"/>
    <mergeCell ref="D12:N12"/>
    <mergeCell ref="D18:G18"/>
    <mergeCell ref="D19:G19"/>
    <mergeCell ref="D20:G20"/>
    <mergeCell ref="D21:G21"/>
    <mergeCell ref="D15:G15"/>
    <mergeCell ref="D16:G16"/>
    <mergeCell ref="D17:G17"/>
  </mergeCells>
  <phoneticPr fontId="2"/>
  <pageMargins left="1.0236220472440944" right="0.55118110236220474" top="0.6692913385826772" bottom="0.62992125984251968" header="0.19685039370078741" footer="0.19685039370078741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51C23-0ED2-4A42-A924-8DC803B0B01A}">
  <sheetPr codeName="Sheet30">
    <tabColor rgb="FFFF0000"/>
  </sheetPr>
  <dimension ref="B1:P50"/>
  <sheetViews>
    <sheetView zoomScale="80" zoomScaleNormal="80" zoomScaleSheetLayoutView="100" workbookViewId="0">
      <selection activeCell="S15" sqref="S15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</cols>
  <sheetData>
    <row r="1" spans="2:16" ht="16.8" thickBot="1" x14ac:dyDescent="0.25">
      <c r="B1" s="95" t="s">
        <v>620</v>
      </c>
      <c r="C1" s="95"/>
      <c r="I1" s="22"/>
    </row>
    <row r="2" spans="2:16" ht="12.75" customHeight="1" x14ac:dyDescent="0.2">
      <c r="B2" s="457"/>
      <c r="C2" s="458"/>
      <c r="D2" s="3" t="s">
        <v>385</v>
      </c>
      <c r="E2" s="213" t="s">
        <v>556</v>
      </c>
      <c r="F2" s="212" t="s">
        <v>386</v>
      </c>
      <c r="G2" s="212" t="s">
        <v>387</v>
      </c>
      <c r="H2" s="212" t="s">
        <v>388</v>
      </c>
      <c r="I2" s="213" t="s">
        <v>557</v>
      </c>
      <c r="J2" s="212" t="s">
        <v>389</v>
      </c>
      <c r="K2" s="212" t="s">
        <v>390</v>
      </c>
      <c r="L2" s="212" t="s">
        <v>391</v>
      </c>
      <c r="M2" s="212" t="s">
        <v>392</v>
      </c>
      <c r="N2" s="212" t="s">
        <v>393</v>
      </c>
      <c r="O2" s="213" t="s">
        <v>558</v>
      </c>
      <c r="P2" s="214" t="s">
        <v>559</v>
      </c>
    </row>
    <row r="3" spans="2:16" ht="12.75" customHeight="1" x14ac:dyDescent="0.2">
      <c r="B3" s="474" t="s">
        <v>973</v>
      </c>
      <c r="C3" s="434"/>
      <c r="D3" s="203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215" t="s">
        <v>560</v>
      </c>
    </row>
    <row r="4" spans="2:16" ht="12.75" customHeight="1" x14ac:dyDescent="0.2">
      <c r="B4" s="474" t="s">
        <v>972</v>
      </c>
      <c r="C4" s="434"/>
      <c r="D4" s="203" t="s">
        <v>561</v>
      </c>
      <c r="E4" s="15"/>
      <c r="F4" s="15"/>
      <c r="G4" s="16" t="s">
        <v>562</v>
      </c>
      <c r="H4" s="15" t="s">
        <v>563</v>
      </c>
      <c r="I4" s="15"/>
      <c r="J4" s="15" t="s">
        <v>564</v>
      </c>
      <c r="K4" s="15"/>
      <c r="L4" s="15" t="s">
        <v>565</v>
      </c>
      <c r="M4" s="15" t="s">
        <v>566</v>
      </c>
      <c r="N4" s="15" t="s">
        <v>567</v>
      </c>
      <c r="O4" s="15"/>
      <c r="P4" s="216" t="s">
        <v>568</v>
      </c>
    </row>
    <row r="5" spans="2:16" ht="12.75" customHeight="1" x14ac:dyDescent="0.2">
      <c r="B5" s="474"/>
      <c r="C5" s="434"/>
      <c r="D5" s="203"/>
      <c r="E5" s="15" t="s">
        <v>975</v>
      </c>
      <c r="F5" s="15" t="s">
        <v>976</v>
      </c>
      <c r="G5" s="16"/>
      <c r="H5" s="15"/>
      <c r="I5" s="15" t="s">
        <v>977</v>
      </c>
      <c r="J5" s="15"/>
      <c r="K5" s="15" t="s">
        <v>399</v>
      </c>
      <c r="L5" s="15"/>
      <c r="M5" s="15"/>
      <c r="N5" s="15"/>
      <c r="O5" s="16" t="s">
        <v>569</v>
      </c>
      <c r="P5" s="217"/>
    </row>
    <row r="6" spans="2:16" ht="12.75" customHeight="1" x14ac:dyDescent="0.2">
      <c r="B6" s="474"/>
      <c r="C6" s="434"/>
      <c r="D6" s="203" t="s">
        <v>570</v>
      </c>
      <c r="E6" s="15"/>
      <c r="F6" s="15"/>
      <c r="G6" s="16" t="s">
        <v>571</v>
      </c>
      <c r="H6" s="15" t="s">
        <v>572</v>
      </c>
      <c r="I6" s="15"/>
      <c r="J6" s="15" t="s">
        <v>573</v>
      </c>
      <c r="K6" s="15"/>
      <c r="L6" s="15" t="s">
        <v>574</v>
      </c>
      <c r="M6" s="15" t="s">
        <v>575</v>
      </c>
      <c r="N6" s="15" t="s">
        <v>576</v>
      </c>
      <c r="O6" s="15"/>
      <c r="P6" s="217" t="s">
        <v>577</v>
      </c>
    </row>
    <row r="7" spans="2:16" ht="12.75" customHeight="1" x14ac:dyDescent="0.2">
      <c r="B7" s="455" t="s">
        <v>974</v>
      </c>
      <c r="C7" s="456"/>
      <c r="D7" s="203"/>
      <c r="E7" s="15"/>
      <c r="F7" s="15"/>
      <c r="G7" s="16"/>
      <c r="H7" s="15"/>
      <c r="I7" s="15"/>
      <c r="J7" s="15"/>
      <c r="K7" s="15"/>
      <c r="L7" s="15"/>
      <c r="M7" s="15"/>
      <c r="N7" s="15"/>
      <c r="O7" s="15"/>
      <c r="P7" s="217"/>
    </row>
    <row r="8" spans="2:16" ht="12.75" customHeight="1" thickBot="1" x14ac:dyDescent="0.25">
      <c r="B8" s="455"/>
      <c r="C8" s="456"/>
      <c r="D8" s="203"/>
      <c r="E8" s="15"/>
      <c r="F8" s="15"/>
      <c r="G8" s="16" t="s">
        <v>82</v>
      </c>
      <c r="H8" s="15"/>
      <c r="I8" s="15"/>
      <c r="J8" s="15"/>
      <c r="K8" s="15"/>
      <c r="L8" s="15"/>
      <c r="M8" s="15" t="s">
        <v>576</v>
      </c>
      <c r="N8" s="15"/>
      <c r="O8" s="15"/>
      <c r="P8" s="217"/>
    </row>
    <row r="9" spans="2:16" ht="15.75" customHeight="1" thickBot="1" x14ac:dyDescent="0.25">
      <c r="B9" s="475" t="s">
        <v>451</v>
      </c>
      <c r="C9" s="476"/>
      <c r="D9" s="231">
        <f>SUM(D10,D15,D25,D35,D43,'表７（その１－２）'!D10,'表７（その１－２）'!D15,'表７（その１－２）'!D18,'表７（その１－２）'!D20,'表７（その１－２）'!D25,'表７（その１－２）'!D30)</f>
        <v>241</v>
      </c>
      <c r="E9" s="228">
        <f>SUM(E10,E15,E25,E35,E43,'表７（その１－２）'!E10,'表７（その１－２）'!E15,'表７（その１－２）'!E18,'表７（その１－２）'!E20,'表７（その１－２）'!E25,'表７（その１－２）'!E30)</f>
        <v>11</v>
      </c>
      <c r="F9" s="228">
        <f>SUM(F10,F15,F25,F35,F43,'表７（その１－２）'!F10,'表７（その１－２）'!F15,'表７（その１－２）'!F18,'表７（その１－２）'!F20,'表７（その１－２）'!F25,'表７（その１－２）'!F30)</f>
        <v>2515</v>
      </c>
      <c r="G9" s="228">
        <f>SUM(G10,G15,G25,G35,G43,'表７（その１－２）'!G10,'表７（その１－２）'!G15,'表７（その１－２）'!G18,'表７（その１－２）'!G20,'表７（その１－２）'!G25,'表７（その１－２）'!G30)</f>
        <v>166</v>
      </c>
      <c r="H9" s="228">
        <f>SUM(H10,H15,H25,H35,H43,'表７（その１－２）'!H10,'表７（その１－２）'!H15,'表７（その１－２）'!H18,'表７（その１－２）'!H20,'表７（その１－２）'!H25,'表７（その１－２）'!H30)</f>
        <v>336</v>
      </c>
      <c r="I9" s="228">
        <f>SUM(I10,I15,I25,I35,I43,'表７（その１－２）'!I10,'表７（その１－２）'!I15,'表７（その１－２）'!I18,'表７（その１－２）'!I20,'表７（その１－２）'!I25,'表７（その１－２）'!I30)</f>
        <v>232</v>
      </c>
      <c r="J9" s="228">
        <f>SUM(J10,J15,J25,J35,J43,'表７（その１－２）'!J10,'表７（その１－２）'!J15,'表７（その１－２）'!J18,'表７（その１－２）'!J20,'表７（その１－２）'!J25,'表７（その１－２）'!J30)</f>
        <v>3235</v>
      </c>
      <c r="K9" s="228">
        <f>SUM(K10,K15,K25,K35,K43,'表７（その１－２）'!K10,'表７（その１－２）'!K15,'表７（その１－２）'!K18,'表７（その１－２）'!K20,'表７（その１－２）'!K25,'表７（その１－２）'!K30)</f>
        <v>1798</v>
      </c>
      <c r="L9" s="228">
        <f>SUM(L10,L15,L25,L35,L43,'表７（その１－２）'!L10,'表７（その１－２）'!L15,'表７（その１－２）'!L18,'表７（その１－２）'!L20,'表７（その１－２）'!L25,'表７（その１－２）'!L30)</f>
        <v>455</v>
      </c>
      <c r="M9" s="228">
        <f>SUM(M10,M15,M25,M35,M43,'表７（その１－２）'!M10,'表７（その１－２）'!M15,'表７（その１－２）'!M18,'表７（その１－２）'!M20,'表７（その１－２）'!M25,'表７（その１－２）'!M30)</f>
        <v>68</v>
      </c>
      <c r="N9" s="228">
        <f>SUM(N10,N15,N25,N35,N43,'表７（その１－２）'!N10,'表７（その１－２）'!N15,'表７（その１－２）'!N18,'表７（その１－２）'!N20,'表７（その１－２）'!N25,'表７（その１－２）'!N30)</f>
        <v>2497</v>
      </c>
      <c r="O9" s="228">
        <f>SUM(O10,O15,O25,O35,O43,'表７（その１－２）'!O10,'表７（その１－２）'!O15,'表７（その１－２）'!O18,'表７（その１－２）'!O20,'表７（その１－２）'!O25,'表７（その１－２）'!O30)</f>
        <v>90</v>
      </c>
      <c r="P9" s="229">
        <f>SUM(P10,P15,P25,P35,P43,'表７（その１－２）'!P10,'表７（その１－２）'!P15,'表７（その１－２）'!P18,'表７（その１－２）'!P20,'表７（その１－２）'!P25,'表７（その１－２）'!P30)</f>
        <v>912</v>
      </c>
    </row>
    <row r="10" spans="2:16" ht="15.75" customHeight="1" x14ac:dyDescent="0.2">
      <c r="B10" s="225"/>
      <c r="C10" s="202" t="s">
        <v>433</v>
      </c>
      <c r="D10" s="232">
        <f>SUM(D11:D14)</f>
        <v>50</v>
      </c>
      <c r="E10" s="226">
        <f t="shared" ref="E10:P10" si="0">SUM(E11:E14)</f>
        <v>5</v>
      </c>
      <c r="F10" s="226">
        <f t="shared" si="0"/>
        <v>614</v>
      </c>
      <c r="G10" s="226">
        <f t="shared" si="0"/>
        <v>40</v>
      </c>
      <c r="H10" s="226">
        <f t="shared" si="0"/>
        <v>74</v>
      </c>
      <c r="I10" s="226">
        <f t="shared" si="0"/>
        <v>58</v>
      </c>
      <c r="J10" s="226">
        <f t="shared" si="0"/>
        <v>710</v>
      </c>
      <c r="K10" s="226">
        <f t="shared" si="0"/>
        <v>425</v>
      </c>
      <c r="L10" s="226">
        <f t="shared" si="0"/>
        <v>108</v>
      </c>
      <c r="M10" s="226">
        <f t="shared" si="0"/>
        <v>18</v>
      </c>
      <c r="N10" s="226">
        <f t="shared" si="0"/>
        <v>608</v>
      </c>
      <c r="O10" s="226">
        <f t="shared" si="0"/>
        <v>25</v>
      </c>
      <c r="P10" s="227">
        <f t="shared" si="0"/>
        <v>217</v>
      </c>
    </row>
    <row r="11" spans="2:16" ht="15.75" customHeight="1" x14ac:dyDescent="0.2">
      <c r="B11" s="455" t="s">
        <v>452</v>
      </c>
      <c r="C11" s="456"/>
      <c r="D11" s="233">
        <f>千葉市!C7</f>
        <v>29</v>
      </c>
      <c r="E11" s="81">
        <f>千葉市!D7</f>
        <v>4</v>
      </c>
      <c r="F11" s="81">
        <f>千葉市!E7</f>
        <v>379</v>
      </c>
      <c r="G11" s="81">
        <f>千葉市!F7</f>
        <v>24</v>
      </c>
      <c r="H11" s="81">
        <f>千葉市!G7</f>
        <v>46</v>
      </c>
      <c r="I11" s="81">
        <f>千葉市!H7</f>
        <v>35</v>
      </c>
      <c r="J11" s="81">
        <f>千葉市!I7</f>
        <v>399</v>
      </c>
      <c r="K11" s="81">
        <f>千葉市!J7</f>
        <v>244</v>
      </c>
      <c r="L11" s="81">
        <f>千葉市!K7</f>
        <v>62</v>
      </c>
      <c r="M11" s="81">
        <f>千葉市!C14</f>
        <v>6</v>
      </c>
      <c r="N11" s="81">
        <f>千葉市!D14</f>
        <v>350</v>
      </c>
      <c r="O11" s="81">
        <f>千葉市!E14</f>
        <v>17</v>
      </c>
      <c r="P11" s="221">
        <f>千葉市!F14</f>
        <v>116</v>
      </c>
    </row>
    <row r="12" spans="2:16" ht="15.75" customHeight="1" x14ac:dyDescent="0.2">
      <c r="B12" s="455" t="s">
        <v>453</v>
      </c>
      <c r="C12" s="456"/>
      <c r="D12" s="233">
        <f>習志野市!C7</f>
        <v>5</v>
      </c>
      <c r="E12" s="81">
        <f>習志野市!D7</f>
        <v>0</v>
      </c>
      <c r="F12" s="81">
        <f>習志野市!E7</f>
        <v>55</v>
      </c>
      <c r="G12" s="81">
        <f>習志野市!F7</f>
        <v>3</v>
      </c>
      <c r="H12" s="81">
        <f>習志野市!G7</f>
        <v>7</v>
      </c>
      <c r="I12" s="81">
        <f>習志野市!H7</f>
        <v>5</v>
      </c>
      <c r="J12" s="81">
        <f>習志野市!I7</f>
        <v>70</v>
      </c>
      <c r="K12" s="81">
        <f>習志野市!J7</f>
        <v>42</v>
      </c>
      <c r="L12" s="81">
        <f>習志野市!K7</f>
        <v>9</v>
      </c>
      <c r="M12" s="81">
        <f>習志野市!C14</f>
        <v>6</v>
      </c>
      <c r="N12" s="81">
        <f>習志野市!D14</f>
        <v>49</v>
      </c>
      <c r="O12" s="81">
        <f>習志野市!E14</f>
        <v>1</v>
      </c>
      <c r="P12" s="221">
        <f>習志野市!F14</f>
        <v>16</v>
      </c>
    </row>
    <row r="13" spans="2:16" ht="15.75" customHeight="1" x14ac:dyDescent="0.2">
      <c r="B13" s="455" t="s">
        <v>454</v>
      </c>
      <c r="C13" s="456"/>
      <c r="D13" s="233">
        <f>市原市!C7</f>
        <v>11</v>
      </c>
      <c r="E13" s="81">
        <f>市原市!D7</f>
        <v>1</v>
      </c>
      <c r="F13" s="81">
        <f>市原市!E7</f>
        <v>114</v>
      </c>
      <c r="G13" s="81">
        <f>市原市!F7</f>
        <v>7</v>
      </c>
      <c r="H13" s="81">
        <f>市原市!G7</f>
        <v>16</v>
      </c>
      <c r="I13" s="81">
        <f>市原市!H7</f>
        <v>14</v>
      </c>
      <c r="J13" s="81">
        <f>市原市!I7</f>
        <v>131</v>
      </c>
      <c r="K13" s="81">
        <f>市原市!J7</f>
        <v>88</v>
      </c>
      <c r="L13" s="81">
        <f>市原市!K7</f>
        <v>25</v>
      </c>
      <c r="M13" s="81">
        <f>市原市!C14</f>
        <v>5</v>
      </c>
      <c r="N13" s="81">
        <f>市原市!D14</f>
        <v>126</v>
      </c>
      <c r="O13" s="81">
        <f>市原市!E14</f>
        <v>3</v>
      </c>
      <c r="P13" s="221">
        <f>市原市!F14</f>
        <v>45</v>
      </c>
    </row>
    <row r="14" spans="2:16" ht="15.75" customHeight="1" x14ac:dyDescent="0.2">
      <c r="B14" s="464" t="s">
        <v>455</v>
      </c>
      <c r="C14" s="465"/>
      <c r="D14" s="234">
        <f>八千代市!C7</f>
        <v>5</v>
      </c>
      <c r="E14" s="82">
        <f>八千代市!D7</f>
        <v>0</v>
      </c>
      <c r="F14" s="82">
        <f>八千代市!E7</f>
        <v>66</v>
      </c>
      <c r="G14" s="82">
        <f>八千代市!F7</f>
        <v>6</v>
      </c>
      <c r="H14" s="82">
        <f>八千代市!G7</f>
        <v>5</v>
      </c>
      <c r="I14" s="82">
        <f>八千代市!H7</f>
        <v>4</v>
      </c>
      <c r="J14" s="82">
        <f>八千代市!I7</f>
        <v>110</v>
      </c>
      <c r="K14" s="82">
        <f>八千代市!J7</f>
        <v>51</v>
      </c>
      <c r="L14" s="82">
        <f>八千代市!K7</f>
        <v>12</v>
      </c>
      <c r="M14" s="82">
        <f>八千代市!C14</f>
        <v>1</v>
      </c>
      <c r="N14" s="82">
        <f>八千代市!D14</f>
        <v>83</v>
      </c>
      <c r="O14" s="82">
        <f>八千代市!E14</f>
        <v>4</v>
      </c>
      <c r="P14" s="222">
        <f>八千代市!F14</f>
        <v>40</v>
      </c>
    </row>
    <row r="15" spans="2:16" ht="15.75" customHeight="1" x14ac:dyDescent="0.2">
      <c r="B15" s="219"/>
      <c r="C15" s="230" t="s">
        <v>411</v>
      </c>
      <c r="D15" s="235">
        <f t="shared" ref="D15:P15" si="1">SUM(D16:D24)</f>
        <v>112</v>
      </c>
      <c r="E15" s="124">
        <f t="shared" si="1"/>
        <v>4</v>
      </c>
      <c r="F15" s="124">
        <f t="shared" si="1"/>
        <v>1010</v>
      </c>
      <c r="G15" s="124">
        <f t="shared" si="1"/>
        <v>67</v>
      </c>
      <c r="H15" s="124">
        <f t="shared" si="1"/>
        <v>137</v>
      </c>
      <c r="I15" s="124">
        <f t="shared" si="1"/>
        <v>95</v>
      </c>
      <c r="J15" s="124">
        <f t="shared" si="1"/>
        <v>1204</v>
      </c>
      <c r="K15" s="124">
        <f t="shared" si="1"/>
        <v>681</v>
      </c>
      <c r="L15" s="124">
        <f t="shared" si="1"/>
        <v>162</v>
      </c>
      <c r="M15" s="124">
        <f t="shared" si="1"/>
        <v>27</v>
      </c>
      <c r="N15" s="124">
        <f t="shared" si="1"/>
        <v>974</v>
      </c>
      <c r="O15" s="124">
        <f t="shared" si="1"/>
        <v>36</v>
      </c>
      <c r="P15" s="220">
        <f t="shared" si="1"/>
        <v>358</v>
      </c>
    </row>
    <row r="16" spans="2:16" ht="15.75" customHeight="1" x14ac:dyDescent="0.2">
      <c r="B16" s="455" t="s">
        <v>458</v>
      </c>
      <c r="C16" s="456"/>
      <c r="D16" s="233">
        <f>市川市!C7</f>
        <v>17</v>
      </c>
      <c r="E16" s="81">
        <f>市川市!D7</f>
        <v>0</v>
      </c>
      <c r="F16" s="81">
        <f>市川市!E7</f>
        <v>157</v>
      </c>
      <c r="G16" s="81">
        <f>市川市!F7</f>
        <v>8</v>
      </c>
      <c r="H16" s="81">
        <f>市川市!G7</f>
        <v>15</v>
      </c>
      <c r="I16" s="81">
        <f>市川市!H7</f>
        <v>13</v>
      </c>
      <c r="J16" s="81">
        <f>市川市!I7</f>
        <v>195</v>
      </c>
      <c r="K16" s="81">
        <f>市川市!J7</f>
        <v>79</v>
      </c>
      <c r="L16" s="81">
        <f>市川市!K7</f>
        <v>28</v>
      </c>
      <c r="M16" s="81">
        <f>市川市!C14</f>
        <v>0</v>
      </c>
      <c r="N16" s="81">
        <f>市川市!D14</f>
        <v>162</v>
      </c>
      <c r="O16" s="81">
        <f>市川市!E14</f>
        <v>5</v>
      </c>
      <c r="P16" s="221">
        <f>市川市!F14</f>
        <v>57</v>
      </c>
    </row>
    <row r="17" spans="2:16" ht="15.75" customHeight="1" x14ac:dyDescent="0.2">
      <c r="B17" s="455" t="s">
        <v>459</v>
      </c>
      <c r="C17" s="456"/>
      <c r="D17" s="233">
        <f>船橋市!C7</f>
        <v>25</v>
      </c>
      <c r="E17" s="81">
        <f>船橋市!D7</f>
        <v>3</v>
      </c>
      <c r="F17" s="81">
        <f>船橋市!E7</f>
        <v>228</v>
      </c>
      <c r="G17" s="81">
        <f>船橋市!F7</f>
        <v>15</v>
      </c>
      <c r="H17" s="81">
        <f>船橋市!G7</f>
        <v>37</v>
      </c>
      <c r="I17" s="81">
        <f>船橋市!H7</f>
        <v>27</v>
      </c>
      <c r="J17" s="81">
        <f>船橋市!I7</f>
        <v>294</v>
      </c>
      <c r="K17" s="81">
        <f>船橋市!J7</f>
        <v>151</v>
      </c>
      <c r="L17" s="81">
        <f>船橋市!K7</f>
        <v>40</v>
      </c>
      <c r="M17" s="81">
        <f>船橋市!C14</f>
        <v>5</v>
      </c>
      <c r="N17" s="81">
        <f>船橋市!D14</f>
        <v>182</v>
      </c>
      <c r="O17" s="81">
        <f>船橋市!E14</f>
        <v>8</v>
      </c>
      <c r="P17" s="221">
        <f>船橋市!F14</f>
        <v>75</v>
      </c>
    </row>
    <row r="18" spans="2:16" ht="15.75" customHeight="1" x14ac:dyDescent="0.2">
      <c r="B18" s="455" t="s">
        <v>460</v>
      </c>
      <c r="C18" s="456"/>
      <c r="D18" s="233">
        <f>松戸市!C7</f>
        <v>22</v>
      </c>
      <c r="E18" s="81">
        <f>松戸市!D7</f>
        <v>1</v>
      </c>
      <c r="F18" s="81">
        <f>松戸市!E7</f>
        <v>202</v>
      </c>
      <c r="G18" s="81">
        <f>松戸市!F7</f>
        <v>10</v>
      </c>
      <c r="H18" s="81">
        <f>松戸市!G7</f>
        <v>29</v>
      </c>
      <c r="I18" s="81">
        <f>松戸市!H7</f>
        <v>18</v>
      </c>
      <c r="J18" s="81">
        <f>松戸市!I7</f>
        <v>197</v>
      </c>
      <c r="K18" s="81">
        <f>松戸市!J7</f>
        <v>109</v>
      </c>
      <c r="L18" s="81">
        <f>松戸市!K7</f>
        <v>27</v>
      </c>
      <c r="M18" s="81">
        <f>松戸市!C14</f>
        <v>8</v>
      </c>
      <c r="N18" s="81">
        <f>松戸市!D14</f>
        <v>197</v>
      </c>
      <c r="O18" s="81">
        <f>松戸市!E14</f>
        <v>6</v>
      </c>
      <c r="P18" s="221">
        <f>松戸市!F14</f>
        <v>71</v>
      </c>
    </row>
    <row r="19" spans="2:16" ht="15.75" customHeight="1" x14ac:dyDescent="0.2">
      <c r="B19" s="455" t="s">
        <v>461</v>
      </c>
      <c r="C19" s="456"/>
      <c r="D19" s="233">
        <f>野田市!C7</f>
        <v>6</v>
      </c>
      <c r="E19" s="81">
        <f>野田市!D7</f>
        <v>0</v>
      </c>
      <c r="F19" s="81">
        <f>野田市!E7</f>
        <v>67</v>
      </c>
      <c r="G19" s="81">
        <f>野田市!F7</f>
        <v>4</v>
      </c>
      <c r="H19" s="81">
        <f>野田市!G7</f>
        <v>11</v>
      </c>
      <c r="I19" s="81">
        <f>野田市!H7</f>
        <v>8</v>
      </c>
      <c r="J19" s="81">
        <f>野田市!I7</f>
        <v>106</v>
      </c>
      <c r="K19" s="81">
        <f>野田市!J7</f>
        <v>82</v>
      </c>
      <c r="L19" s="81">
        <f>野田市!K7</f>
        <v>20</v>
      </c>
      <c r="M19" s="81">
        <f>野田市!C14</f>
        <v>4</v>
      </c>
      <c r="N19" s="81">
        <f>野田市!D14</f>
        <v>70</v>
      </c>
      <c r="O19" s="81">
        <f>野田市!E14</f>
        <v>3</v>
      </c>
      <c r="P19" s="221">
        <f>野田市!F14</f>
        <v>26</v>
      </c>
    </row>
    <row r="20" spans="2:16" ht="15.75" customHeight="1" x14ac:dyDescent="0.2">
      <c r="B20" s="455" t="s">
        <v>462</v>
      </c>
      <c r="C20" s="456"/>
      <c r="D20" s="233">
        <f>柏市!C7</f>
        <v>22</v>
      </c>
      <c r="E20" s="81">
        <f>柏市!D7</f>
        <v>0</v>
      </c>
      <c r="F20" s="81">
        <f>柏市!E7</f>
        <v>165</v>
      </c>
      <c r="G20" s="81">
        <f>柏市!F7</f>
        <v>15</v>
      </c>
      <c r="H20" s="81">
        <f>柏市!G7</f>
        <v>19</v>
      </c>
      <c r="I20" s="81">
        <f>柏市!H7</f>
        <v>12</v>
      </c>
      <c r="J20" s="81">
        <f>柏市!I7</f>
        <v>187</v>
      </c>
      <c r="K20" s="81">
        <f>柏市!J7</f>
        <v>107</v>
      </c>
      <c r="L20" s="81">
        <f>柏市!K7</f>
        <v>20</v>
      </c>
      <c r="M20" s="81">
        <f>柏市!C14</f>
        <v>1</v>
      </c>
      <c r="N20" s="81">
        <f>柏市!D14</f>
        <v>156</v>
      </c>
      <c r="O20" s="81">
        <f>柏市!E14</f>
        <v>5</v>
      </c>
      <c r="P20" s="221">
        <f>柏市!F14</f>
        <v>55</v>
      </c>
    </row>
    <row r="21" spans="2:16" ht="15.75" customHeight="1" x14ac:dyDescent="0.2">
      <c r="B21" s="455" t="s">
        <v>463</v>
      </c>
      <c r="C21" s="456"/>
      <c r="D21" s="233">
        <f>流山市!C7</f>
        <v>4</v>
      </c>
      <c r="E21" s="81">
        <f>流山市!D7</f>
        <v>0</v>
      </c>
      <c r="F21" s="81">
        <f>流山市!E7</f>
        <v>52</v>
      </c>
      <c r="G21" s="81">
        <f>流山市!F7</f>
        <v>4</v>
      </c>
      <c r="H21" s="81">
        <f>流山市!G7</f>
        <v>13</v>
      </c>
      <c r="I21" s="81">
        <f>流山市!H7</f>
        <v>10</v>
      </c>
      <c r="J21" s="81">
        <f>流山市!I7</f>
        <v>62</v>
      </c>
      <c r="K21" s="81">
        <f>流山市!J7</f>
        <v>49</v>
      </c>
      <c r="L21" s="81">
        <f>流山市!K7</f>
        <v>7</v>
      </c>
      <c r="M21" s="81">
        <f>流山市!C14</f>
        <v>3</v>
      </c>
      <c r="N21" s="81">
        <f>流山市!D14</f>
        <v>66</v>
      </c>
      <c r="O21" s="81">
        <f>流山市!E14</f>
        <v>2</v>
      </c>
      <c r="P21" s="221">
        <f>流山市!F14</f>
        <v>24</v>
      </c>
    </row>
    <row r="22" spans="2:16" ht="15.75" customHeight="1" x14ac:dyDescent="0.2">
      <c r="B22" s="455" t="s">
        <v>464</v>
      </c>
      <c r="C22" s="456"/>
      <c r="D22" s="233">
        <f>我孫子市!C7</f>
        <v>5</v>
      </c>
      <c r="E22" s="81">
        <f>我孫子市!D7</f>
        <v>0</v>
      </c>
      <c r="F22" s="81">
        <f>我孫子市!E7</f>
        <v>53</v>
      </c>
      <c r="G22" s="81">
        <f>我孫子市!F7</f>
        <v>2</v>
      </c>
      <c r="H22" s="81">
        <f>我孫子市!G7</f>
        <v>2</v>
      </c>
      <c r="I22" s="81">
        <f>我孫子市!H7</f>
        <v>0</v>
      </c>
      <c r="J22" s="81">
        <f>我孫子市!I7</f>
        <v>65</v>
      </c>
      <c r="K22" s="81">
        <f>我孫子市!J7</f>
        <v>44</v>
      </c>
      <c r="L22" s="81">
        <f>我孫子市!K7</f>
        <v>4</v>
      </c>
      <c r="M22" s="81">
        <f>我孫子市!C14</f>
        <v>0</v>
      </c>
      <c r="N22" s="81">
        <f>我孫子市!D14</f>
        <v>53</v>
      </c>
      <c r="O22" s="81">
        <f>我孫子市!E14</f>
        <v>3</v>
      </c>
      <c r="P22" s="221">
        <f>我孫子市!F14</f>
        <v>23</v>
      </c>
    </row>
    <row r="23" spans="2:16" ht="15.75" customHeight="1" x14ac:dyDescent="0.2">
      <c r="B23" s="455" t="s">
        <v>805</v>
      </c>
      <c r="C23" s="456"/>
      <c r="D23" s="233">
        <f>鎌ケ谷市!C7</f>
        <v>4</v>
      </c>
      <c r="E23" s="81">
        <f>鎌ケ谷市!D7</f>
        <v>0</v>
      </c>
      <c r="F23" s="81">
        <f>鎌ケ谷市!E7</f>
        <v>35</v>
      </c>
      <c r="G23" s="81">
        <f>鎌ケ谷市!F7</f>
        <v>2</v>
      </c>
      <c r="H23" s="81">
        <f>鎌ケ谷市!G7</f>
        <v>6</v>
      </c>
      <c r="I23" s="81">
        <f>鎌ケ谷市!H7</f>
        <v>4</v>
      </c>
      <c r="J23" s="81">
        <f>鎌ケ谷市!I7</f>
        <v>56</v>
      </c>
      <c r="K23" s="81">
        <f>鎌ケ谷市!J7</f>
        <v>38</v>
      </c>
      <c r="L23" s="81">
        <f>鎌ケ谷市!K7</f>
        <v>9</v>
      </c>
      <c r="M23" s="81">
        <f>鎌ケ谷市!C14</f>
        <v>3</v>
      </c>
      <c r="N23" s="81">
        <f>鎌ケ谷市!D14</f>
        <v>43</v>
      </c>
      <c r="O23" s="81">
        <f>鎌ケ谷市!E14</f>
        <v>3</v>
      </c>
      <c r="P23" s="221">
        <f>鎌ケ谷市!F14</f>
        <v>14</v>
      </c>
    </row>
    <row r="24" spans="2:16" ht="15.75" customHeight="1" x14ac:dyDescent="0.2">
      <c r="B24" s="464" t="s">
        <v>466</v>
      </c>
      <c r="C24" s="465"/>
      <c r="D24" s="234">
        <f>浦安市!C7</f>
        <v>7</v>
      </c>
      <c r="E24" s="82">
        <f>浦安市!D7</f>
        <v>0</v>
      </c>
      <c r="F24" s="82">
        <f>浦安市!E7</f>
        <v>51</v>
      </c>
      <c r="G24" s="82">
        <f>浦安市!F7</f>
        <v>7</v>
      </c>
      <c r="H24" s="82">
        <f>浦安市!G7</f>
        <v>5</v>
      </c>
      <c r="I24" s="82">
        <f>浦安市!H7</f>
        <v>3</v>
      </c>
      <c r="J24" s="82">
        <f>浦安市!I7</f>
        <v>42</v>
      </c>
      <c r="K24" s="82">
        <f>浦安市!J7</f>
        <v>22</v>
      </c>
      <c r="L24" s="82">
        <f>浦安市!K7</f>
        <v>7</v>
      </c>
      <c r="M24" s="82">
        <f>浦安市!C14</f>
        <v>3</v>
      </c>
      <c r="N24" s="82">
        <f>浦安市!D14</f>
        <v>45</v>
      </c>
      <c r="O24" s="82">
        <f>浦安市!E14</f>
        <v>1</v>
      </c>
      <c r="P24" s="222">
        <f>浦安市!F14</f>
        <v>13</v>
      </c>
    </row>
    <row r="25" spans="2:16" ht="15.75" customHeight="1" x14ac:dyDescent="0.2">
      <c r="B25" s="219"/>
      <c r="C25" s="123" t="s">
        <v>434</v>
      </c>
      <c r="D25" s="235">
        <f t="shared" ref="D25:P25" si="2">SUM(D26:D34)</f>
        <v>32</v>
      </c>
      <c r="E25" s="124">
        <f t="shared" si="2"/>
        <v>1</v>
      </c>
      <c r="F25" s="124">
        <f t="shared" si="2"/>
        <v>307</v>
      </c>
      <c r="G25" s="124">
        <f t="shared" si="2"/>
        <v>22</v>
      </c>
      <c r="H25" s="124">
        <f t="shared" si="2"/>
        <v>45</v>
      </c>
      <c r="I25" s="124">
        <f t="shared" si="2"/>
        <v>26</v>
      </c>
      <c r="J25" s="124">
        <f t="shared" si="2"/>
        <v>432</v>
      </c>
      <c r="K25" s="124">
        <f t="shared" si="2"/>
        <v>239</v>
      </c>
      <c r="L25" s="124">
        <f t="shared" si="2"/>
        <v>68</v>
      </c>
      <c r="M25" s="124">
        <f t="shared" si="2"/>
        <v>12</v>
      </c>
      <c r="N25" s="124">
        <f t="shared" si="2"/>
        <v>340</v>
      </c>
      <c r="O25" s="124">
        <f t="shared" si="2"/>
        <v>9</v>
      </c>
      <c r="P25" s="220">
        <f t="shared" si="2"/>
        <v>123</v>
      </c>
    </row>
    <row r="26" spans="2:16" ht="15.75" customHeight="1" x14ac:dyDescent="0.2">
      <c r="B26" s="455" t="s">
        <v>469</v>
      </c>
      <c r="C26" s="456"/>
      <c r="D26" s="233">
        <f>成田市!C7</f>
        <v>8</v>
      </c>
      <c r="E26" s="81">
        <f>成田市!D7</f>
        <v>0</v>
      </c>
      <c r="F26" s="81">
        <f>成田市!E7</f>
        <v>53</v>
      </c>
      <c r="G26" s="81">
        <f>成田市!F7</f>
        <v>6</v>
      </c>
      <c r="H26" s="81">
        <f>成田市!G7</f>
        <v>5</v>
      </c>
      <c r="I26" s="81">
        <f>成田市!H7</f>
        <v>2</v>
      </c>
      <c r="J26" s="81">
        <f>成田市!I7</f>
        <v>97</v>
      </c>
      <c r="K26" s="81">
        <f>成田市!J7</f>
        <v>38</v>
      </c>
      <c r="L26" s="81">
        <f>成田市!K7</f>
        <v>5</v>
      </c>
      <c r="M26" s="81">
        <f>成田市!C14</f>
        <v>2</v>
      </c>
      <c r="N26" s="81">
        <f>成田市!D14</f>
        <v>60</v>
      </c>
      <c r="O26" s="81">
        <f>成田市!E14</f>
        <v>0</v>
      </c>
      <c r="P26" s="221">
        <f>成田市!F14</f>
        <v>21</v>
      </c>
    </row>
    <row r="27" spans="2:16" ht="15.75" customHeight="1" x14ac:dyDescent="0.2">
      <c r="B27" s="455" t="s">
        <v>470</v>
      </c>
      <c r="C27" s="456"/>
      <c r="D27" s="233">
        <f>佐倉市!C7</f>
        <v>4</v>
      </c>
      <c r="E27" s="81">
        <f>佐倉市!D7</f>
        <v>1</v>
      </c>
      <c r="F27" s="81">
        <f>佐倉市!E7</f>
        <v>67</v>
      </c>
      <c r="G27" s="81">
        <f>佐倉市!F7</f>
        <v>3</v>
      </c>
      <c r="H27" s="81">
        <f>佐倉市!G7</f>
        <v>9</v>
      </c>
      <c r="I27" s="81">
        <f>佐倉市!H7</f>
        <v>5</v>
      </c>
      <c r="J27" s="81">
        <f>佐倉市!I7</f>
        <v>105</v>
      </c>
      <c r="K27" s="81">
        <f>佐倉市!J7</f>
        <v>46</v>
      </c>
      <c r="L27" s="81">
        <f>佐倉市!K7</f>
        <v>17</v>
      </c>
      <c r="M27" s="81">
        <f>佐倉市!C14</f>
        <v>4</v>
      </c>
      <c r="N27" s="81">
        <f>佐倉市!D14</f>
        <v>82</v>
      </c>
      <c r="O27" s="81">
        <f>佐倉市!E14</f>
        <v>4</v>
      </c>
      <c r="P27" s="221">
        <f>佐倉市!F14</f>
        <v>32</v>
      </c>
    </row>
    <row r="28" spans="2:16" ht="15.75" customHeight="1" x14ac:dyDescent="0.2">
      <c r="B28" s="455" t="s">
        <v>471</v>
      </c>
      <c r="C28" s="456"/>
      <c r="D28" s="233">
        <f>四街道市!C7</f>
        <v>6</v>
      </c>
      <c r="E28" s="81">
        <f>四街道市!D7</f>
        <v>0</v>
      </c>
      <c r="F28" s="81">
        <f>四街道市!E7</f>
        <v>44</v>
      </c>
      <c r="G28" s="81">
        <f>四街道市!F7</f>
        <v>5</v>
      </c>
      <c r="H28" s="81">
        <f>四街道市!G7</f>
        <v>3</v>
      </c>
      <c r="I28" s="81">
        <f>四街道市!H7</f>
        <v>0</v>
      </c>
      <c r="J28" s="81">
        <f>四街道市!I7</f>
        <v>48</v>
      </c>
      <c r="K28" s="81">
        <f>四街道市!J7</f>
        <v>29</v>
      </c>
      <c r="L28" s="81">
        <f>四街道市!K7</f>
        <v>9</v>
      </c>
      <c r="M28" s="81">
        <f>四街道市!C14</f>
        <v>2</v>
      </c>
      <c r="N28" s="81">
        <f>四街道市!D14</f>
        <v>41</v>
      </c>
      <c r="O28" s="81">
        <f>四街道市!E14</f>
        <v>0</v>
      </c>
      <c r="P28" s="221">
        <f>四街道市!F14</f>
        <v>13</v>
      </c>
    </row>
    <row r="29" spans="2:16" ht="15.75" customHeight="1" x14ac:dyDescent="0.2">
      <c r="B29" s="455" t="s">
        <v>472</v>
      </c>
      <c r="C29" s="456"/>
      <c r="D29" s="233">
        <f>八街市!C7</f>
        <v>5</v>
      </c>
      <c r="E29" s="81">
        <f>八街市!D7</f>
        <v>0</v>
      </c>
      <c r="F29" s="81">
        <f>八街市!E7</f>
        <v>37</v>
      </c>
      <c r="G29" s="81">
        <f>八街市!F7</f>
        <v>3</v>
      </c>
      <c r="H29" s="81">
        <f>八街市!G7</f>
        <v>7</v>
      </c>
      <c r="I29" s="81">
        <f>八街市!H7</f>
        <v>6</v>
      </c>
      <c r="J29" s="81">
        <f>八街市!I7</f>
        <v>47</v>
      </c>
      <c r="K29" s="81">
        <f>八街市!J7</f>
        <v>37</v>
      </c>
      <c r="L29" s="81">
        <f>八街市!K7</f>
        <v>10</v>
      </c>
      <c r="M29" s="81">
        <f>八街市!C14</f>
        <v>2</v>
      </c>
      <c r="N29" s="81">
        <f>八街市!D14</f>
        <v>40</v>
      </c>
      <c r="O29" s="81">
        <f>八街市!E14</f>
        <v>0</v>
      </c>
      <c r="P29" s="221">
        <f>八街市!F14</f>
        <v>14</v>
      </c>
    </row>
    <row r="30" spans="2:16" ht="15.75" customHeight="1" x14ac:dyDescent="0.2">
      <c r="B30" s="455" t="s">
        <v>473</v>
      </c>
      <c r="C30" s="456"/>
      <c r="D30" s="233">
        <f>酒々井町!C7</f>
        <v>0</v>
      </c>
      <c r="E30" s="81">
        <f>酒々井町!D7</f>
        <v>0</v>
      </c>
      <c r="F30" s="81">
        <f>酒々井町!E7</f>
        <v>8</v>
      </c>
      <c r="G30" s="81">
        <f>酒々井町!F7</f>
        <v>0</v>
      </c>
      <c r="H30" s="81">
        <f>酒々井町!G7</f>
        <v>2</v>
      </c>
      <c r="I30" s="81">
        <f>酒々井町!H7</f>
        <v>2</v>
      </c>
      <c r="J30" s="81">
        <f>酒々井町!I7</f>
        <v>14</v>
      </c>
      <c r="K30" s="81">
        <f>酒々井町!J7</f>
        <v>9</v>
      </c>
      <c r="L30" s="81">
        <f>酒々井町!K7</f>
        <v>2</v>
      </c>
      <c r="M30" s="81">
        <f>酒々井町!C14</f>
        <v>0</v>
      </c>
      <c r="N30" s="81">
        <f>酒々井町!D14</f>
        <v>11</v>
      </c>
      <c r="O30" s="81">
        <f>酒々井町!E14</f>
        <v>0</v>
      </c>
      <c r="P30" s="221">
        <f>酒々井町!F14</f>
        <v>3</v>
      </c>
    </row>
    <row r="31" spans="2:16" ht="15.75" customHeight="1" x14ac:dyDescent="0.2">
      <c r="B31" s="455" t="s">
        <v>755</v>
      </c>
      <c r="C31" s="456"/>
      <c r="D31" s="233">
        <f>富里市!C7</f>
        <v>1</v>
      </c>
      <c r="E31" s="81">
        <f>富里市!D7</f>
        <v>0</v>
      </c>
      <c r="F31" s="81">
        <f>富里市!E7</f>
        <v>21</v>
      </c>
      <c r="G31" s="81">
        <f>富里市!F7</f>
        <v>2</v>
      </c>
      <c r="H31" s="81">
        <f>富里市!G7</f>
        <v>0</v>
      </c>
      <c r="I31" s="81">
        <f>富里市!H7</f>
        <v>0</v>
      </c>
      <c r="J31" s="81">
        <f>富里市!I7</f>
        <v>30</v>
      </c>
      <c r="K31" s="81">
        <f>富里市!J7</f>
        <v>21</v>
      </c>
      <c r="L31" s="81">
        <f>富里市!K7</f>
        <v>3</v>
      </c>
      <c r="M31" s="81">
        <f>富里市!C14</f>
        <v>1</v>
      </c>
      <c r="N31" s="81">
        <f>富里市!D14</f>
        <v>30</v>
      </c>
      <c r="O31" s="81">
        <f>富里市!E14</f>
        <v>2</v>
      </c>
      <c r="P31" s="221">
        <f>富里市!F14</f>
        <v>13</v>
      </c>
    </row>
    <row r="32" spans="2:16" ht="15.75" customHeight="1" x14ac:dyDescent="0.2">
      <c r="B32" s="455" t="s">
        <v>145</v>
      </c>
      <c r="C32" s="456"/>
      <c r="D32" s="233">
        <f>白井市!C7</f>
        <v>1</v>
      </c>
      <c r="E32" s="81">
        <f>白井市!D7</f>
        <v>0</v>
      </c>
      <c r="F32" s="81">
        <f>白井市!E7</f>
        <v>27</v>
      </c>
      <c r="G32" s="81">
        <f>白井市!F7</f>
        <v>1</v>
      </c>
      <c r="H32" s="81">
        <f>白井市!G7</f>
        <v>4</v>
      </c>
      <c r="I32" s="81">
        <f>白井市!H7</f>
        <v>2</v>
      </c>
      <c r="J32" s="81">
        <f>白井市!I7</f>
        <v>28</v>
      </c>
      <c r="K32" s="81">
        <f>白井市!J7</f>
        <v>14</v>
      </c>
      <c r="L32" s="81">
        <f>白井市!K7</f>
        <v>9</v>
      </c>
      <c r="M32" s="81">
        <f>白井市!C14</f>
        <v>1</v>
      </c>
      <c r="N32" s="81">
        <f>白井市!D14</f>
        <v>19</v>
      </c>
      <c r="O32" s="81">
        <f>白井市!E14</f>
        <v>1</v>
      </c>
      <c r="P32" s="221">
        <f>白井市!F14</f>
        <v>9</v>
      </c>
    </row>
    <row r="33" spans="2:16" ht="15.75" customHeight="1" x14ac:dyDescent="0.2">
      <c r="B33" s="455" t="s">
        <v>475</v>
      </c>
      <c r="C33" s="456"/>
      <c r="D33" s="233">
        <f>印西市!C7</f>
        <v>6</v>
      </c>
      <c r="E33" s="81">
        <f>印西市!D7</f>
        <v>0</v>
      </c>
      <c r="F33" s="81">
        <f>印西市!E7</f>
        <v>40</v>
      </c>
      <c r="G33" s="81">
        <f>印西市!F7</f>
        <v>2</v>
      </c>
      <c r="H33" s="81">
        <f>印西市!G7</f>
        <v>13</v>
      </c>
      <c r="I33" s="81">
        <f>印西市!H7</f>
        <v>8</v>
      </c>
      <c r="J33" s="81">
        <f>印西市!I7</f>
        <v>47</v>
      </c>
      <c r="K33" s="81">
        <f>印西市!J7</f>
        <v>37</v>
      </c>
      <c r="L33" s="81">
        <f>印西市!K7</f>
        <v>11</v>
      </c>
      <c r="M33" s="81">
        <f>印西市!C14</f>
        <v>0</v>
      </c>
      <c r="N33" s="81">
        <f>印西市!D14</f>
        <v>41</v>
      </c>
      <c r="O33" s="81">
        <f>印西市!E14</f>
        <v>2</v>
      </c>
      <c r="P33" s="221">
        <f>印西市!F14</f>
        <v>12</v>
      </c>
    </row>
    <row r="34" spans="2:16" ht="15.75" customHeight="1" x14ac:dyDescent="0.2">
      <c r="B34" s="464" t="s">
        <v>477</v>
      </c>
      <c r="C34" s="465"/>
      <c r="D34" s="234">
        <f>栄町!C7</f>
        <v>1</v>
      </c>
      <c r="E34" s="82">
        <f>栄町!D7</f>
        <v>0</v>
      </c>
      <c r="F34" s="82">
        <f>栄町!E7</f>
        <v>10</v>
      </c>
      <c r="G34" s="82">
        <f>栄町!F7</f>
        <v>0</v>
      </c>
      <c r="H34" s="82">
        <f>栄町!G7</f>
        <v>2</v>
      </c>
      <c r="I34" s="82">
        <f>栄町!H7</f>
        <v>1</v>
      </c>
      <c r="J34" s="82">
        <f>栄町!I7</f>
        <v>16</v>
      </c>
      <c r="K34" s="82">
        <f>栄町!J7</f>
        <v>8</v>
      </c>
      <c r="L34" s="82">
        <f>栄町!K7</f>
        <v>2</v>
      </c>
      <c r="M34" s="82">
        <f>栄町!C14</f>
        <v>0</v>
      </c>
      <c r="N34" s="82">
        <f>栄町!D14</f>
        <v>16</v>
      </c>
      <c r="O34" s="82">
        <f>栄町!E14</f>
        <v>0</v>
      </c>
      <c r="P34" s="222">
        <f>栄町!F14</f>
        <v>6</v>
      </c>
    </row>
    <row r="35" spans="2:16" ht="15.75" customHeight="1" x14ac:dyDescent="0.2">
      <c r="B35" s="219"/>
      <c r="C35" s="123" t="s">
        <v>435</v>
      </c>
      <c r="D35" s="235">
        <f>SUM(D36:D42)</f>
        <v>6</v>
      </c>
      <c r="E35" s="124">
        <f t="shared" ref="E35:P35" si="3">SUM(E36:E42)</f>
        <v>0</v>
      </c>
      <c r="F35" s="124">
        <f t="shared" si="3"/>
        <v>95</v>
      </c>
      <c r="G35" s="124">
        <f t="shared" si="3"/>
        <v>5</v>
      </c>
      <c r="H35" s="124">
        <f t="shared" si="3"/>
        <v>16</v>
      </c>
      <c r="I35" s="124">
        <f t="shared" si="3"/>
        <v>8</v>
      </c>
      <c r="J35" s="124">
        <f t="shared" si="3"/>
        <v>105</v>
      </c>
      <c r="K35" s="124">
        <f t="shared" si="3"/>
        <v>52</v>
      </c>
      <c r="L35" s="124">
        <f t="shared" si="3"/>
        <v>12</v>
      </c>
      <c r="M35" s="124">
        <f t="shared" si="3"/>
        <v>2</v>
      </c>
      <c r="N35" s="124">
        <f t="shared" si="3"/>
        <v>85</v>
      </c>
      <c r="O35" s="124">
        <f t="shared" si="3"/>
        <v>2</v>
      </c>
      <c r="P35" s="220">
        <f t="shared" si="3"/>
        <v>33</v>
      </c>
    </row>
    <row r="36" spans="2:16" ht="15.75" customHeight="1" x14ac:dyDescent="0.2">
      <c r="B36" s="455" t="s">
        <v>478</v>
      </c>
      <c r="C36" s="456"/>
      <c r="D36" s="233">
        <f>茂原市!C7</f>
        <v>2</v>
      </c>
      <c r="E36" s="81">
        <f>茂原市!D7</f>
        <v>0</v>
      </c>
      <c r="F36" s="81">
        <f>茂原市!E7</f>
        <v>56</v>
      </c>
      <c r="G36" s="81">
        <f>茂原市!F7</f>
        <v>1</v>
      </c>
      <c r="H36" s="81">
        <f>茂原市!G7</f>
        <v>6</v>
      </c>
      <c r="I36" s="81">
        <f>茂原市!H7</f>
        <v>4</v>
      </c>
      <c r="J36" s="81">
        <f>茂原市!I7</f>
        <v>68</v>
      </c>
      <c r="K36" s="81">
        <f>茂原市!J7</f>
        <v>30</v>
      </c>
      <c r="L36" s="81">
        <f>茂原市!K7</f>
        <v>10</v>
      </c>
      <c r="M36" s="81">
        <f>茂原市!C14</f>
        <v>0</v>
      </c>
      <c r="N36" s="81">
        <f>茂原市!D14</f>
        <v>43</v>
      </c>
      <c r="O36" s="81">
        <f>茂原市!E14</f>
        <v>2</v>
      </c>
      <c r="P36" s="221">
        <f>茂原市!F14</f>
        <v>19</v>
      </c>
    </row>
    <row r="37" spans="2:16" ht="15.75" customHeight="1" x14ac:dyDescent="0.2">
      <c r="B37" s="455" t="s">
        <v>479</v>
      </c>
      <c r="C37" s="456"/>
      <c r="D37" s="233">
        <f>一宮町!C7</f>
        <v>1</v>
      </c>
      <c r="E37" s="81">
        <f>一宮町!D7</f>
        <v>0</v>
      </c>
      <c r="F37" s="81">
        <f>一宮町!E7</f>
        <v>11</v>
      </c>
      <c r="G37" s="81">
        <f>一宮町!F7</f>
        <v>2</v>
      </c>
      <c r="H37" s="81">
        <f>一宮町!G7</f>
        <v>3</v>
      </c>
      <c r="I37" s="81">
        <f>一宮町!H7</f>
        <v>1</v>
      </c>
      <c r="J37" s="81">
        <f>一宮町!I7</f>
        <v>11</v>
      </c>
      <c r="K37" s="81">
        <f>一宮町!J7</f>
        <v>3</v>
      </c>
      <c r="L37" s="81">
        <f>一宮町!K7</f>
        <v>1</v>
      </c>
      <c r="M37" s="81">
        <f>一宮町!C14</f>
        <v>1</v>
      </c>
      <c r="N37" s="81">
        <f>一宮町!D14</f>
        <v>5</v>
      </c>
      <c r="O37" s="81">
        <f>一宮町!E14</f>
        <v>0</v>
      </c>
      <c r="P37" s="221">
        <f>一宮町!F14</f>
        <v>2</v>
      </c>
    </row>
    <row r="38" spans="2:16" ht="15.75" customHeight="1" x14ac:dyDescent="0.2">
      <c r="B38" s="455" t="s">
        <v>480</v>
      </c>
      <c r="C38" s="456"/>
      <c r="D38" s="233">
        <f>睦沢町!C7</f>
        <v>0</v>
      </c>
      <c r="E38" s="81">
        <f>睦沢町!D7</f>
        <v>0</v>
      </c>
      <c r="F38" s="81">
        <f>睦沢町!E7</f>
        <v>2</v>
      </c>
      <c r="G38" s="81">
        <f>睦沢町!F7</f>
        <v>0</v>
      </c>
      <c r="H38" s="81">
        <f>睦沢町!G7</f>
        <v>1</v>
      </c>
      <c r="I38" s="81">
        <f>睦沢町!H7</f>
        <v>1</v>
      </c>
      <c r="J38" s="81">
        <f>睦沢町!I7</f>
        <v>6</v>
      </c>
      <c r="K38" s="81">
        <f>睦沢町!J7</f>
        <v>6</v>
      </c>
      <c r="L38" s="81">
        <f>睦沢町!K7</f>
        <v>0</v>
      </c>
      <c r="M38" s="81">
        <f>睦沢町!C14</f>
        <v>0</v>
      </c>
      <c r="N38" s="81">
        <f>睦沢町!D14</f>
        <v>5</v>
      </c>
      <c r="O38" s="81">
        <f>睦沢町!E14</f>
        <v>0</v>
      </c>
      <c r="P38" s="221">
        <f>睦沢町!F14</f>
        <v>1</v>
      </c>
    </row>
    <row r="39" spans="2:16" ht="15.75" customHeight="1" x14ac:dyDescent="0.2">
      <c r="B39" s="455" t="s">
        <v>481</v>
      </c>
      <c r="C39" s="456"/>
      <c r="D39" s="233">
        <f>長生村!C7</f>
        <v>1</v>
      </c>
      <c r="E39" s="81">
        <f>長生村!D7</f>
        <v>0</v>
      </c>
      <c r="F39" s="81">
        <f>長生村!E7</f>
        <v>9</v>
      </c>
      <c r="G39" s="81">
        <f>長生村!F7</f>
        <v>1</v>
      </c>
      <c r="H39" s="81">
        <f>長生村!G7</f>
        <v>2</v>
      </c>
      <c r="I39" s="81">
        <f>長生村!H7</f>
        <v>2</v>
      </c>
      <c r="J39" s="81">
        <f>長生村!I7</f>
        <v>8</v>
      </c>
      <c r="K39" s="81">
        <f>長生村!J7</f>
        <v>7</v>
      </c>
      <c r="L39" s="81">
        <f>長生村!K7</f>
        <v>1</v>
      </c>
      <c r="M39" s="81">
        <f>長生村!C14</f>
        <v>1</v>
      </c>
      <c r="N39" s="81">
        <f>長生村!D14</f>
        <v>18</v>
      </c>
      <c r="O39" s="81">
        <f>長生村!E14</f>
        <v>0</v>
      </c>
      <c r="P39" s="221">
        <f>長生村!F14</f>
        <v>7</v>
      </c>
    </row>
    <row r="40" spans="2:16" ht="15.75" customHeight="1" x14ac:dyDescent="0.2">
      <c r="B40" s="455" t="s">
        <v>482</v>
      </c>
      <c r="C40" s="456"/>
      <c r="D40" s="233">
        <f>白子町!C7</f>
        <v>0</v>
      </c>
      <c r="E40" s="81">
        <f>白子町!D7</f>
        <v>0</v>
      </c>
      <c r="F40" s="81">
        <f>白子町!E7</f>
        <v>5</v>
      </c>
      <c r="G40" s="81">
        <f>白子町!F7</f>
        <v>1</v>
      </c>
      <c r="H40" s="81">
        <f>白子町!G7</f>
        <v>2</v>
      </c>
      <c r="I40" s="81">
        <f>白子町!H7</f>
        <v>0</v>
      </c>
      <c r="J40" s="81">
        <f>白子町!I7</f>
        <v>5</v>
      </c>
      <c r="K40" s="81">
        <f>白子町!J7</f>
        <v>2</v>
      </c>
      <c r="L40" s="81">
        <f>白子町!K7</f>
        <v>0</v>
      </c>
      <c r="M40" s="81">
        <f>白子町!C14</f>
        <v>0</v>
      </c>
      <c r="N40" s="81">
        <f>白子町!D14</f>
        <v>7</v>
      </c>
      <c r="O40" s="81">
        <f>白子町!E14</f>
        <v>0</v>
      </c>
      <c r="P40" s="221">
        <f>白子町!F14</f>
        <v>1</v>
      </c>
    </row>
    <row r="41" spans="2:16" ht="15.75" customHeight="1" x14ac:dyDescent="0.2">
      <c r="B41" s="455" t="s">
        <v>483</v>
      </c>
      <c r="C41" s="456"/>
      <c r="D41" s="233">
        <f>長柄町!C7</f>
        <v>1</v>
      </c>
      <c r="E41" s="81">
        <f>長柄町!D7</f>
        <v>0</v>
      </c>
      <c r="F41" s="81">
        <f>長柄町!E7</f>
        <v>5</v>
      </c>
      <c r="G41" s="81">
        <f>長柄町!F7</f>
        <v>0</v>
      </c>
      <c r="H41" s="81">
        <f>長柄町!G7</f>
        <v>1</v>
      </c>
      <c r="I41" s="81">
        <f>長柄町!H7</f>
        <v>0</v>
      </c>
      <c r="J41" s="81">
        <f>長柄町!I7</f>
        <v>3</v>
      </c>
      <c r="K41" s="81">
        <f>長柄町!J7</f>
        <v>2</v>
      </c>
      <c r="L41" s="81">
        <f>長柄町!K7</f>
        <v>0</v>
      </c>
      <c r="M41" s="81">
        <f>長柄町!C14</f>
        <v>0</v>
      </c>
      <c r="N41" s="81">
        <f>長柄町!D14</f>
        <v>5</v>
      </c>
      <c r="O41" s="81">
        <f>長柄町!E14</f>
        <v>0</v>
      </c>
      <c r="P41" s="221">
        <f>長柄町!F14</f>
        <v>3</v>
      </c>
    </row>
    <row r="42" spans="2:16" ht="15.75" customHeight="1" x14ac:dyDescent="0.2">
      <c r="B42" s="464" t="s">
        <v>484</v>
      </c>
      <c r="C42" s="465"/>
      <c r="D42" s="234">
        <f>長南町!C7</f>
        <v>1</v>
      </c>
      <c r="E42" s="82">
        <f>長南町!D7</f>
        <v>0</v>
      </c>
      <c r="F42" s="82">
        <f>長南町!E7</f>
        <v>7</v>
      </c>
      <c r="G42" s="82">
        <f>長南町!F7</f>
        <v>0</v>
      </c>
      <c r="H42" s="82">
        <f>長南町!G7</f>
        <v>1</v>
      </c>
      <c r="I42" s="82">
        <f>長南町!H7</f>
        <v>0</v>
      </c>
      <c r="J42" s="82">
        <f>長南町!I7</f>
        <v>4</v>
      </c>
      <c r="K42" s="82">
        <f>長南町!J7</f>
        <v>2</v>
      </c>
      <c r="L42" s="82">
        <f>長南町!K7</f>
        <v>0</v>
      </c>
      <c r="M42" s="82">
        <f>長南町!C14</f>
        <v>0</v>
      </c>
      <c r="N42" s="82">
        <f>長南町!D14</f>
        <v>2</v>
      </c>
      <c r="O42" s="82">
        <f>長南町!E14</f>
        <v>0</v>
      </c>
      <c r="P42" s="222">
        <f>長南町!F14</f>
        <v>0</v>
      </c>
    </row>
    <row r="43" spans="2:16" ht="15.75" customHeight="1" x14ac:dyDescent="0.2">
      <c r="B43" s="219"/>
      <c r="C43" s="123" t="s">
        <v>436</v>
      </c>
      <c r="D43" s="235">
        <f t="shared" ref="D43:P43" si="4">SUM(D44:D49)</f>
        <v>14</v>
      </c>
      <c r="E43" s="124">
        <f t="shared" si="4"/>
        <v>1</v>
      </c>
      <c r="F43" s="124">
        <f t="shared" si="4"/>
        <v>111</v>
      </c>
      <c r="G43" s="124">
        <f t="shared" si="4"/>
        <v>3</v>
      </c>
      <c r="H43" s="124">
        <f t="shared" si="4"/>
        <v>8</v>
      </c>
      <c r="I43" s="124">
        <f t="shared" si="4"/>
        <v>3</v>
      </c>
      <c r="J43" s="124">
        <f t="shared" si="4"/>
        <v>129</v>
      </c>
      <c r="K43" s="124">
        <f t="shared" si="4"/>
        <v>79</v>
      </c>
      <c r="L43" s="124">
        <f t="shared" si="4"/>
        <v>14</v>
      </c>
      <c r="M43" s="124">
        <f t="shared" si="4"/>
        <v>2</v>
      </c>
      <c r="N43" s="124">
        <f t="shared" si="4"/>
        <v>88</v>
      </c>
      <c r="O43" s="124">
        <f t="shared" si="4"/>
        <v>3</v>
      </c>
      <c r="P43" s="220">
        <f t="shared" si="4"/>
        <v>35</v>
      </c>
    </row>
    <row r="44" spans="2:16" ht="15.75" customHeight="1" x14ac:dyDescent="0.2">
      <c r="B44" s="455" t="s">
        <v>485</v>
      </c>
      <c r="C44" s="456"/>
      <c r="D44" s="233">
        <f>東金市!C7</f>
        <v>3</v>
      </c>
      <c r="E44" s="81">
        <f>東金市!D7</f>
        <v>0</v>
      </c>
      <c r="F44" s="81">
        <f>東金市!E7</f>
        <v>19</v>
      </c>
      <c r="G44" s="81">
        <f>東金市!F7</f>
        <v>2</v>
      </c>
      <c r="H44" s="81">
        <f>東金市!G7</f>
        <v>4</v>
      </c>
      <c r="I44" s="81">
        <f>東金市!H7</f>
        <v>1</v>
      </c>
      <c r="J44" s="81">
        <f>東金市!I7</f>
        <v>41</v>
      </c>
      <c r="K44" s="81">
        <f>東金市!J7</f>
        <v>32</v>
      </c>
      <c r="L44" s="81">
        <f>東金市!K7</f>
        <v>3</v>
      </c>
      <c r="M44" s="81">
        <f>東金市!C14</f>
        <v>1</v>
      </c>
      <c r="N44" s="81">
        <f>東金市!D14</f>
        <v>18</v>
      </c>
      <c r="O44" s="81">
        <f>東金市!E14</f>
        <v>0</v>
      </c>
      <c r="P44" s="221">
        <f>東金市!F14</f>
        <v>6</v>
      </c>
    </row>
    <row r="45" spans="2:16" ht="15.75" customHeight="1" x14ac:dyDescent="0.2">
      <c r="B45" s="455" t="s">
        <v>1021</v>
      </c>
      <c r="C45" s="456"/>
      <c r="D45" s="233">
        <f>大網白里市!C7</f>
        <v>0</v>
      </c>
      <c r="E45" s="81">
        <f>大網白里市!D7</f>
        <v>0</v>
      </c>
      <c r="F45" s="81">
        <f>大網白里市!E7</f>
        <v>21</v>
      </c>
      <c r="G45" s="81">
        <f>大網白里市!F7</f>
        <v>0</v>
      </c>
      <c r="H45" s="81">
        <f>大網白里市!G7</f>
        <v>1</v>
      </c>
      <c r="I45" s="81">
        <f>大網白里市!H7</f>
        <v>0</v>
      </c>
      <c r="J45" s="81">
        <f>大網白里市!I7</f>
        <v>28</v>
      </c>
      <c r="K45" s="81">
        <f>大網白里市!J7</f>
        <v>15</v>
      </c>
      <c r="L45" s="81">
        <f>大網白里市!K7</f>
        <v>2</v>
      </c>
      <c r="M45" s="81">
        <f>大網白里市!C14</f>
        <v>1</v>
      </c>
      <c r="N45" s="81">
        <f>大網白里市!D14</f>
        <v>27</v>
      </c>
      <c r="O45" s="81">
        <f>大網白里市!E14</f>
        <v>1</v>
      </c>
      <c r="P45" s="221">
        <f>大網白里市!F14</f>
        <v>13</v>
      </c>
    </row>
    <row r="46" spans="2:16" ht="15.75" customHeight="1" x14ac:dyDescent="0.2">
      <c r="B46" s="455" t="s">
        <v>486</v>
      </c>
      <c r="C46" s="456"/>
      <c r="D46" s="233">
        <f>九十九里町!C7</f>
        <v>1</v>
      </c>
      <c r="E46" s="81">
        <f>九十九里町!D7</f>
        <v>0</v>
      </c>
      <c r="F46" s="81">
        <f>九十九里町!E7</f>
        <v>16</v>
      </c>
      <c r="G46" s="81">
        <f>九十九里町!F7</f>
        <v>0</v>
      </c>
      <c r="H46" s="81">
        <f>九十九里町!G7</f>
        <v>1</v>
      </c>
      <c r="I46" s="81">
        <f>九十九里町!H7</f>
        <v>1</v>
      </c>
      <c r="J46" s="81">
        <f>九十九里町!I7</f>
        <v>6</v>
      </c>
      <c r="K46" s="81">
        <f>九十九里町!J7</f>
        <v>8</v>
      </c>
      <c r="L46" s="81">
        <f>九十九里町!K7</f>
        <v>1</v>
      </c>
      <c r="M46" s="81">
        <f>九十九里町!C14</f>
        <v>0</v>
      </c>
      <c r="N46" s="81">
        <f>九十九里町!D14</f>
        <v>8</v>
      </c>
      <c r="O46" s="81">
        <f>九十九里町!E14</f>
        <v>0</v>
      </c>
      <c r="P46" s="221">
        <f>九十九里町!F14</f>
        <v>4</v>
      </c>
    </row>
    <row r="47" spans="2:16" ht="15.75" customHeight="1" x14ac:dyDescent="0.2">
      <c r="B47" s="455" t="s">
        <v>492</v>
      </c>
      <c r="C47" s="456"/>
      <c r="D47" s="233">
        <f>芝山町!C7</f>
        <v>0</v>
      </c>
      <c r="E47" s="81">
        <f>芝山町!D7</f>
        <v>0</v>
      </c>
      <c r="F47" s="81">
        <f>芝山町!E7</f>
        <v>5</v>
      </c>
      <c r="G47" s="81">
        <f>芝山町!F7</f>
        <v>0</v>
      </c>
      <c r="H47" s="81">
        <f>芝山町!G7</f>
        <v>1</v>
      </c>
      <c r="I47" s="81">
        <f>芝山町!H7</f>
        <v>1</v>
      </c>
      <c r="J47" s="81">
        <f>芝山町!I7</f>
        <v>4</v>
      </c>
      <c r="K47" s="81">
        <f>芝山町!J7</f>
        <v>2</v>
      </c>
      <c r="L47" s="81">
        <f>芝山町!K7</f>
        <v>0</v>
      </c>
      <c r="M47" s="81">
        <f>芝山町!C14</f>
        <v>0</v>
      </c>
      <c r="N47" s="81">
        <f>芝山町!D14</f>
        <v>1</v>
      </c>
      <c r="O47" s="81">
        <f>芝山町!E14</f>
        <v>0</v>
      </c>
      <c r="P47" s="221">
        <f>芝山町!F14</f>
        <v>0</v>
      </c>
    </row>
    <row r="48" spans="2:16" ht="15.75" customHeight="1" x14ac:dyDescent="0.2">
      <c r="B48" s="455" t="s">
        <v>714</v>
      </c>
      <c r="C48" s="456"/>
      <c r="D48" s="233">
        <f>山武市!C7</f>
        <v>8</v>
      </c>
      <c r="E48" s="81">
        <f>山武市!D7</f>
        <v>1</v>
      </c>
      <c r="F48" s="81">
        <f>山武市!E7</f>
        <v>38</v>
      </c>
      <c r="G48" s="81">
        <f>山武市!F7</f>
        <v>1</v>
      </c>
      <c r="H48" s="81">
        <f>山武市!G7</f>
        <v>1</v>
      </c>
      <c r="I48" s="81">
        <f>山武市!H7</f>
        <v>0</v>
      </c>
      <c r="J48" s="81">
        <f>山武市!I7</f>
        <v>39</v>
      </c>
      <c r="K48" s="81">
        <f>山武市!J7</f>
        <v>18</v>
      </c>
      <c r="L48" s="81">
        <f>山武市!K7</f>
        <v>8</v>
      </c>
      <c r="M48" s="81">
        <f>山武市!C14</f>
        <v>0</v>
      </c>
      <c r="N48" s="81">
        <f>山武市!D14</f>
        <v>24</v>
      </c>
      <c r="O48" s="81">
        <f>山武市!E14</f>
        <v>2</v>
      </c>
      <c r="P48" s="221">
        <f>山武市!F14</f>
        <v>9</v>
      </c>
    </row>
    <row r="49" spans="2:16" ht="15.75" customHeight="1" thickBot="1" x14ac:dyDescent="0.25">
      <c r="B49" s="466" t="s">
        <v>543</v>
      </c>
      <c r="C49" s="467"/>
      <c r="D49" s="236">
        <f>横芝光町!C7</f>
        <v>2</v>
      </c>
      <c r="E49" s="223">
        <f>横芝光町!D7</f>
        <v>0</v>
      </c>
      <c r="F49" s="223">
        <f>横芝光町!E7</f>
        <v>12</v>
      </c>
      <c r="G49" s="223">
        <f>横芝光町!F7</f>
        <v>0</v>
      </c>
      <c r="H49" s="223">
        <f>横芝光町!G7</f>
        <v>0</v>
      </c>
      <c r="I49" s="223">
        <f>横芝光町!H7</f>
        <v>0</v>
      </c>
      <c r="J49" s="223">
        <f>横芝光町!I7</f>
        <v>11</v>
      </c>
      <c r="K49" s="223">
        <f>横芝光町!J7</f>
        <v>4</v>
      </c>
      <c r="L49" s="223">
        <f>横芝光町!K7</f>
        <v>0</v>
      </c>
      <c r="M49" s="223">
        <f>横芝光町!C14</f>
        <v>0</v>
      </c>
      <c r="N49" s="223">
        <f>横芝光町!D14</f>
        <v>10</v>
      </c>
      <c r="O49" s="223">
        <f>横芝光町!E14</f>
        <v>0</v>
      </c>
      <c r="P49" s="224">
        <f>横芝光町!F14</f>
        <v>3</v>
      </c>
    </row>
    <row r="50" spans="2:16" ht="5.25" customHeight="1" x14ac:dyDescent="0.2"/>
  </sheetData>
  <mergeCells count="42">
    <mergeCell ref="B4:C4"/>
    <mergeCell ref="B2:C2"/>
    <mergeCell ref="B3:C3"/>
    <mergeCell ref="B5:C5"/>
    <mergeCell ref="B6:C6"/>
    <mergeCell ref="B7:C8"/>
    <mergeCell ref="B9:C9"/>
    <mergeCell ref="B11:C11"/>
    <mergeCell ref="B12:C12"/>
    <mergeCell ref="B13:C13"/>
    <mergeCell ref="B14:C14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6:C36"/>
    <mergeCell ref="B37:C37"/>
    <mergeCell ref="B38:C38"/>
    <mergeCell ref="B39:C39"/>
    <mergeCell ref="B40:C40"/>
    <mergeCell ref="B41:C41"/>
    <mergeCell ref="B48:C48"/>
    <mergeCell ref="B49:C49"/>
    <mergeCell ref="B42:C42"/>
    <mergeCell ref="B44:C44"/>
    <mergeCell ref="B45:C45"/>
    <mergeCell ref="B46:C46"/>
    <mergeCell ref="B47:C47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>
    <oddFooter>&amp;C18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1CD40-A2DC-4683-8750-47E8983C53A1}">
  <sheetPr codeName="Sheet97">
    <tabColor rgb="FFFF0000"/>
    <pageSetUpPr fitToPage="1"/>
  </sheetPr>
  <dimension ref="B1:P39"/>
  <sheetViews>
    <sheetView zoomScale="80" zoomScaleNormal="80" workbookViewId="0">
      <selection activeCell="S9" sqref="S9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</cols>
  <sheetData>
    <row r="1" spans="2:16" ht="5.25" customHeight="1" x14ac:dyDescent="0.2"/>
    <row r="2" spans="2:16" ht="16.8" thickBot="1" x14ac:dyDescent="0.25">
      <c r="B2" s="95"/>
      <c r="C2" s="95"/>
    </row>
    <row r="3" spans="2:16" ht="12.75" customHeight="1" x14ac:dyDescent="0.2">
      <c r="B3" s="457"/>
      <c r="C3" s="458"/>
      <c r="D3" s="3" t="s">
        <v>385</v>
      </c>
      <c r="E3" s="213" t="s">
        <v>556</v>
      </c>
      <c r="F3" s="212" t="s">
        <v>386</v>
      </c>
      <c r="G3" s="212" t="s">
        <v>387</v>
      </c>
      <c r="H3" s="212" t="s">
        <v>388</v>
      </c>
      <c r="I3" s="213" t="s">
        <v>557</v>
      </c>
      <c r="J3" s="212" t="s">
        <v>389</v>
      </c>
      <c r="K3" s="212" t="s">
        <v>390</v>
      </c>
      <c r="L3" s="212" t="s">
        <v>391</v>
      </c>
      <c r="M3" s="212" t="s">
        <v>392</v>
      </c>
      <c r="N3" s="212" t="s">
        <v>393</v>
      </c>
      <c r="O3" s="213" t="s">
        <v>558</v>
      </c>
      <c r="P3" s="214" t="s">
        <v>559</v>
      </c>
    </row>
    <row r="4" spans="2:16" ht="12.75" customHeight="1" x14ac:dyDescent="0.2">
      <c r="B4" s="474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15" t="s">
        <v>560</v>
      </c>
    </row>
    <row r="5" spans="2:16" ht="12.75" customHeight="1" x14ac:dyDescent="0.2">
      <c r="B5" s="474" t="s">
        <v>972</v>
      </c>
      <c r="C5" s="434"/>
      <c r="D5" s="203" t="s">
        <v>561</v>
      </c>
      <c r="E5" s="15"/>
      <c r="F5" s="15"/>
      <c r="G5" s="16" t="s">
        <v>562</v>
      </c>
      <c r="H5" s="15" t="s">
        <v>563</v>
      </c>
      <c r="I5" s="15"/>
      <c r="J5" s="15" t="s">
        <v>564</v>
      </c>
      <c r="K5" s="15"/>
      <c r="L5" s="15" t="s">
        <v>565</v>
      </c>
      <c r="M5" s="15" t="s">
        <v>566</v>
      </c>
      <c r="N5" s="15" t="s">
        <v>567</v>
      </c>
      <c r="O5" s="15"/>
      <c r="P5" s="216" t="s">
        <v>568</v>
      </c>
    </row>
    <row r="6" spans="2:16" ht="12.75" customHeight="1" x14ac:dyDescent="0.2">
      <c r="B6" s="455"/>
      <c r="C6" s="456"/>
      <c r="D6" s="203"/>
      <c r="E6" s="15" t="s">
        <v>975</v>
      </c>
      <c r="F6" s="15" t="s">
        <v>976</v>
      </c>
      <c r="G6" s="16"/>
      <c r="H6" s="15"/>
      <c r="I6" s="15" t="s">
        <v>977</v>
      </c>
      <c r="J6" s="15"/>
      <c r="K6" s="15" t="s">
        <v>399</v>
      </c>
      <c r="L6" s="15"/>
      <c r="M6" s="15"/>
      <c r="N6" s="15"/>
      <c r="O6" s="16" t="s">
        <v>569</v>
      </c>
      <c r="P6" s="217"/>
    </row>
    <row r="7" spans="2:16" ht="12.75" customHeight="1" x14ac:dyDescent="0.2">
      <c r="B7" s="455"/>
      <c r="C7" s="456"/>
      <c r="D7" s="203" t="s">
        <v>570</v>
      </c>
      <c r="E7" s="15"/>
      <c r="F7" s="15"/>
      <c r="G7" s="16" t="s">
        <v>571</v>
      </c>
      <c r="H7" s="15" t="s">
        <v>572</v>
      </c>
      <c r="I7" s="15"/>
      <c r="J7" s="15" t="s">
        <v>573</v>
      </c>
      <c r="K7" s="15"/>
      <c r="L7" s="15" t="s">
        <v>574</v>
      </c>
      <c r="M7" s="15" t="s">
        <v>575</v>
      </c>
      <c r="N7" s="15" t="s">
        <v>576</v>
      </c>
      <c r="O7" s="15"/>
      <c r="P7" s="217" t="s">
        <v>577</v>
      </c>
    </row>
    <row r="8" spans="2:16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/>
      <c r="N8" s="15"/>
      <c r="O8" s="15"/>
      <c r="P8" s="217"/>
    </row>
    <row r="9" spans="2:16" ht="12.75" customHeight="1" thickBot="1" x14ac:dyDescent="0.25">
      <c r="B9" s="466"/>
      <c r="C9" s="467"/>
      <c r="D9" s="210"/>
      <c r="E9" s="238"/>
      <c r="F9" s="238"/>
      <c r="G9" s="239" t="s">
        <v>82</v>
      </c>
      <c r="H9" s="238"/>
      <c r="I9" s="238"/>
      <c r="J9" s="238"/>
      <c r="K9" s="238"/>
      <c r="L9" s="238"/>
      <c r="M9" s="238" t="s">
        <v>576</v>
      </c>
      <c r="N9" s="238"/>
      <c r="O9" s="238"/>
      <c r="P9" s="240"/>
    </row>
    <row r="10" spans="2:16" ht="15.75" customHeight="1" x14ac:dyDescent="0.2">
      <c r="B10" s="225"/>
      <c r="C10" s="202" t="s">
        <v>437</v>
      </c>
      <c r="D10" s="232">
        <f t="shared" ref="D10:P10" si="0">SUM(D11:D14)</f>
        <v>4</v>
      </c>
      <c r="E10" s="226">
        <f t="shared" si="0"/>
        <v>0</v>
      </c>
      <c r="F10" s="226">
        <f t="shared" si="0"/>
        <v>47</v>
      </c>
      <c r="G10" s="226">
        <f t="shared" si="0"/>
        <v>6</v>
      </c>
      <c r="H10" s="226">
        <f t="shared" si="0"/>
        <v>12</v>
      </c>
      <c r="I10" s="226">
        <f t="shared" si="0"/>
        <v>9</v>
      </c>
      <c r="J10" s="226">
        <f t="shared" si="0"/>
        <v>127</v>
      </c>
      <c r="K10" s="226">
        <f t="shared" si="0"/>
        <v>50</v>
      </c>
      <c r="L10" s="226">
        <f t="shared" si="0"/>
        <v>15</v>
      </c>
      <c r="M10" s="226">
        <f t="shared" si="0"/>
        <v>2</v>
      </c>
      <c r="N10" s="226">
        <f t="shared" si="0"/>
        <v>58</v>
      </c>
      <c r="O10" s="226">
        <f t="shared" si="0"/>
        <v>1</v>
      </c>
      <c r="P10" s="227">
        <f t="shared" si="0"/>
        <v>18</v>
      </c>
    </row>
    <row r="11" spans="2:16" ht="15.75" customHeight="1" x14ac:dyDescent="0.2">
      <c r="B11" s="455" t="s">
        <v>712</v>
      </c>
      <c r="C11" s="456"/>
      <c r="D11" s="233">
        <f>香取市!C7</f>
        <v>1</v>
      </c>
      <c r="E11" s="81">
        <f>香取市!D7</f>
        <v>0</v>
      </c>
      <c r="F11" s="81">
        <f>香取市!E7</f>
        <v>34</v>
      </c>
      <c r="G11" s="81">
        <f>香取市!F7</f>
        <v>4</v>
      </c>
      <c r="H11" s="81">
        <f>香取市!G7</f>
        <v>10</v>
      </c>
      <c r="I11" s="81">
        <f>香取市!H7</f>
        <v>7</v>
      </c>
      <c r="J11" s="81">
        <f>香取市!I7</f>
        <v>95</v>
      </c>
      <c r="K11" s="81">
        <f>香取市!J7</f>
        <v>31</v>
      </c>
      <c r="L11" s="81">
        <f>香取市!K7</f>
        <v>12</v>
      </c>
      <c r="M11" s="81">
        <f>香取市!C14</f>
        <v>1</v>
      </c>
      <c r="N11" s="81">
        <f>香取市!D14</f>
        <v>38</v>
      </c>
      <c r="O11" s="81">
        <f>香取市!E14</f>
        <v>1</v>
      </c>
      <c r="P11" s="221">
        <f>香取市!F14</f>
        <v>9</v>
      </c>
    </row>
    <row r="12" spans="2:16" ht="15.75" customHeight="1" x14ac:dyDescent="0.2">
      <c r="B12" s="455" t="s">
        <v>495</v>
      </c>
      <c r="C12" s="456"/>
      <c r="D12" s="233">
        <f>神崎町!C7</f>
        <v>0</v>
      </c>
      <c r="E12" s="81">
        <f>神崎町!D7</f>
        <v>0</v>
      </c>
      <c r="F12" s="81">
        <f>神崎町!E7</f>
        <v>2</v>
      </c>
      <c r="G12" s="81">
        <f>神崎町!F7</f>
        <v>0</v>
      </c>
      <c r="H12" s="81">
        <f>神崎町!G7</f>
        <v>1</v>
      </c>
      <c r="I12" s="81">
        <f>神崎町!H7</f>
        <v>1</v>
      </c>
      <c r="J12" s="81">
        <f>神崎町!I7</f>
        <v>4</v>
      </c>
      <c r="K12" s="81">
        <f>神崎町!J7</f>
        <v>3</v>
      </c>
      <c r="L12" s="81">
        <f>神崎町!K7</f>
        <v>0</v>
      </c>
      <c r="M12" s="81">
        <f>神崎町!C14</f>
        <v>0</v>
      </c>
      <c r="N12" s="81">
        <f>神崎町!D14</f>
        <v>6</v>
      </c>
      <c r="O12" s="81">
        <f>神崎町!E14</f>
        <v>0</v>
      </c>
      <c r="P12" s="221">
        <f>神崎町!F14</f>
        <v>4</v>
      </c>
    </row>
    <row r="13" spans="2:16" ht="15.75" customHeight="1" x14ac:dyDescent="0.2">
      <c r="B13" s="455" t="s">
        <v>499</v>
      </c>
      <c r="C13" s="456"/>
      <c r="D13" s="233">
        <f>多古町!C7</f>
        <v>1</v>
      </c>
      <c r="E13" s="81">
        <f>多古町!D7</f>
        <v>0</v>
      </c>
      <c r="F13" s="81">
        <f>多古町!E7</f>
        <v>8</v>
      </c>
      <c r="G13" s="81">
        <f>多古町!F7</f>
        <v>2</v>
      </c>
      <c r="H13" s="81">
        <f>多古町!G7</f>
        <v>0</v>
      </c>
      <c r="I13" s="81">
        <f>多古町!H7</f>
        <v>0</v>
      </c>
      <c r="J13" s="81">
        <f>多古町!I7</f>
        <v>14</v>
      </c>
      <c r="K13" s="81">
        <f>多古町!J7</f>
        <v>11</v>
      </c>
      <c r="L13" s="81">
        <f>多古町!K7</f>
        <v>1</v>
      </c>
      <c r="M13" s="81">
        <f>多古町!C14</f>
        <v>1</v>
      </c>
      <c r="N13" s="81">
        <f>多古町!D14</f>
        <v>6</v>
      </c>
      <c r="O13" s="81">
        <f>多古町!E14</f>
        <v>0</v>
      </c>
      <c r="P13" s="221">
        <f>多古町!F14</f>
        <v>2</v>
      </c>
    </row>
    <row r="14" spans="2:16" ht="15.75" customHeight="1" x14ac:dyDescent="0.2">
      <c r="B14" s="464" t="s">
        <v>501</v>
      </c>
      <c r="C14" s="465"/>
      <c r="D14" s="234">
        <f>東庄町!C7</f>
        <v>2</v>
      </c>
      <c r="E14" s="82">
        <f>東庄町!D7</f>
        <v>0</v>
      </c>
      <c r="F14" s="82">
        <f>東庄町!E7</f>
        <v>3</v>
      </c>
      <c r="G14" s="82">
        <f>東庄町!F7</f>
        <v>0</v>
      </c>
      <c r="H14" s="82">
        <f>東庄町!G7</f>
        <v>1</v>
      </c>
      <c r="I14" s="82">
        <f>東庄町!H7</f>
        <v>1</v>
      </c>
      <c r="J14" s="82">
        <f>東庄町!I7</f>
        <v>14</v>
      </c>
      <c r="K14" s="82">
        <f>東庄町!J7</f>
        <v>5</v>
      </c>
      <c r="L14" s="82">
        <f>東庄町!K7</f>
        <v>2</v>
      </c>
      <c r="M14" s="82">
        <f>東庄町!C14</f>
        <v>0</v>
      </c>
      <c r="N14" s="82">
        <f>東庄町!D14</f>
        <v>8</v>
      </c>
      <c r="O14" s="82">
        <f>東庄町!E14</f>
        <v>0</v>
      </c>
      <c r="P14" s="222">
        <f>東庄町!F14</f>
        <v>3</v>
      </c>
    </row>
    <row r="15" spans="2:16" ht="15.75" customHeight="1" x14ac:dyDescent="0.2">
      <c r="B15" s="187"/>
      <c r="C15" s="123" t="s">
        <v>412</v>
      </c>
      <c r="D15" s="235">
        <f t="shared" ref="D15:P15" si="1">SUM(D16:D17)</f>
        <v>3</v>
      </c>
      <c r="E15" s="124">
        <f t="shared" si="1"/>
        <v>0</v>
      </c>
      <c r="F15" s="124">
        <f t="shared" si="1"/>
        <v>59</v>
      </c>
      <c r="G15" s="124">
        <f t="shared" si="1"/>
        <v>10</v>
      </c>
      <c r="H15" s="124">
        <f t="shared" si="1"/>
        <v>6</v>
      </c>
      <c r="I15" s="124">
        <f t="shared" si="1"/>
        <v>2</v>
      </c>
      <c r="J15" s="124">
        <f t="shared" si="1"/>
        <v>118</v>
      </c>
      <c r="K15" s="124">
        <f t="shared" si="1"/>
        <v>56</v>
      </c>
      <c r="L15" s="124">
        <f t="shared" si="1"/>
        <v>18</v>
      </c>
      <c r="M15" s="124">
        <f t="shared" si="1"/>
        <v>2</v>
      </c>
      <c r="N15" s="124">
        <f t="shared" si="1"/>
        <v>68</v>
      </c>
      <c r="O15" s="124">
        <f t="shared" si="1"/>
        <v>3</v>
      </c>
      <c r="P15" s="220">
        <f t="shared" si="1"/>
        <v>27</v>
      </c>
    </row>
    <row r="16" spans="2:16" ht="15.75" customHeight="1" x14ac:dyDescent="0.2">
      <c r="B16" s="455" t="s">
        <v>502</v>
      </c>
      <c r="C16" s="456"/>
      <c r="D16" s="233">
        <f>銚子市!C7</f>
        <v>2</v>
      </c>
      <c r="E16" s="81">
        <f>銚子市!D7</f>
        <v>0</v>
      </c>
      <c r="F16" s="81">
        <f>銚子市!E7</f>
        <v>31</v>
      </c>
      <c r="G16" s="81">
        <f>銚子市!F7</f>
        <v>5</v>
      </c>
      <c r="H16" s="81">
        <f>銚子市!G7</f>
        <v>2</v>
      </c>
      <c r="I16" s="81">
        <f>銚子市!H7</f>
        <v>1</v>
      </c>
      <c r="J16" s="81">
        <f>銚子市!I7</f>
        <v>50</v>
      </c>
      <c r="K16" s="81">
        <f>銚子市!J7</f>
        <v>30</v>
      </c>
      <c r="L16" s="81">
        <f>銚子市!K7</f>
        <v>5</v>
      </c>
      <c r="M16" s="81">
        <f>銚子市!C14</f>
        <v>1</v>
      </c>
      <c r="N16" s="81">
        <f>銚子市!D14</f>
        <v>34</v>
      </c>
      <c r="O16" s="81">
        <f>銚子市!E14</f>
        <v>1</v>
      </c>
      <c r="P16" s="221">
        <f>銚子市!F14</f>
        <v>15</v>
      </c>
    </row>
    <row r="17" spans="2:16" ht="15.75" customHeight="1" x14ac:dyDescent="0.2">
      <c r="B17" s="464" t="s">
        <v>503</v>
      </c>
      <c r="C17" s="465"/>
      <c r="D17" s="234">
        <f>旭市!C7</f>
        <v>1</v>
      </c>
      <c r="E17" s="82">
        <f>旭市!D7</f>
        <v>0</v>
      </c>
      <c r="F17" s="82">
        <f>旭市!E7</f>
        <v>28</v>
      </c>
      <c r="G17" s="82">
        <f>旭市!F7</f>
        <v>5</v>
      </c>
      <c r="H17" s="82">
        <f>旭市!G7</f>
        <v>4</v>
      </c>
      <c r="I17" s="82">
        <f>旭市!H7</f>
        <v>1</v>
      </c>
      <c r="J17" s="82">
        <f>旭市!I7</f>
        <v>68</v>
      </c>
      <c r="K17" s="82">
        <f>旭市!J7</f>
        <v>26</v>
      </c>
      <c r="L17" s="82">
        <f>旭市!K7</f>
        <v>13</v>
      </c>
      <c r="M17" s="82">
        <f>旭市!C14</f>
        <v>1</v>
      </c>
      <c r="N17" s="82">
        <f>旭市!D14</f>
        <v>34</v>
      </c>
      <c r="O17" s="82">
        <f>旭市!E14</f>
        <v>2</v>
      </c>
      <c r="P17" s="222">
        <f>旭市!F14</f>
        <v>12</v>
      </c>
    </row>
    <row r="18" spans="2:16" ht="15.75" customHeight="1" x14ac:dyDescent="0.2">
      <c r="B18" s="219"/>
      <c r="C18" s="123" t="s">
        <v>413</v>
      </c>
      <c r="D18" s="235">
        <f t="shared" ref="D18:P18" si="2">SUM(D19:D19)</f>
        <v>1</v>
      </c>
      <c r="E18" s="124">
        <f t="shared" si="2"/>
        <v>0</v>
      </c>
      <c r="F18" s="124">
        <f t="shared" si="2"/>
        <v>14</v>
      </c>
      <c r="G18" s="124">
        <f t="shared" si="2"/>
        <v>0</v>
      </c>
      <c r="H18" s="124">
        <f t="shared" si="2"/>
        <v>4</v>
      </c>
      <c r="I18" s="124">
        <f t="shared" si="2"/>
        <v>4</v>
      </c>
      <c r="J18" s="124">
        <f t="shared" si="2"/>
        <v>34</v>
      </c>
      <c r="K18" s="124">
        <f t="shared" si="2"/>
        <v>17</v>
      </c>
      <c r="L18" s="124">
        <f t="shared" si="2"/>
        <v>1</v>
      </c>
      <c r="M18" s="124">
        <f t="shared" si="2"/>
        <v>1</v>
      </c>
      <c r="N18" s="124">
        <f t="shared" si="2"/>
        <v>23</v>
      </c>
      <c r="O18" s="124">
        <f t="shared" si="2"/>
        <v>0</v>
      </c>
      <c r="P18" s="220">
        <f t="shared" si="2"/>
        <v>5</v>
      </c>
    </row>
    <row r="19" spans="2:16" ht="15.75" customHeight="1" x14ac:dyDescent="0.2">
      <c r="B19" s="464" t="s">
        <v>710</v>
      </c>
      <c r="C19" s="465"/>
      <c r="D19" s="234">
        <f>匝瑳市!C7</f>
        <v>1</v>
      </c>
      <c r="E19" s="82">
        <f>匝瑳市!D7</f>
        <v>0</v>
      </c>
      <c r="F19" s="82">
        <f>匝瑳市!E7</f>
        <v>14</v>
      </c>
      <c r="G19" s="82">
        <f>匝瑳市!F7</f>
        <v>0</v>
      </c>
      <c r="H19" s="82">
        <f>匝瑳市!G7</f>
        <v>4</v>
      </c>
      <c r="I19" s="82">
        <f>匝瑳市!H7</f>
        <v>4</v>
      </c>
      <c r="J19" s="82">
        <f>匝瑳市!I7</f>
        <v>34</v>
      </c>
      <c r="K19" s="82">
        <f>匝瑳市!J7</f>
        <v>17</v>
      </c>
      <c r="L19" s="82">
        <f>匝瑳市!K7</f>
        <v>1</v>
      </c>
      <c r="M19" s="82">
        <f>匝瑳市!C14</f>
        <v>1</v>
      </c>
      <c r="N19" s="82">
        <f>匝瑳市!D14</f>
        <v>23</v>
      </c>
      <c r="O19" s="82">
        <f>匝瑳市!E14</f>
        <v>0</v>
      </c>
      <c r="P19" s="222">
        <f>匝瑳市!F14</f>
        <v>5</v>
      </c>
    </row>
    <row r="20" spans="2:16" ht="15.75" customHeight="1" x14ac:dyDescent="0.2">
      <c r="B20" s="219"/>
      <c r="C20" s="123" t="s">
        <v>438</v>
      </c>
      <c r="D20" s="235">
        <f>SUM(D21:D24)</f>
        <v>9</v>
      </c>
      <c r="E20" s="124">
        <f t="shared" ref="E20:P20" si="3">SUM(E21:E24)</f>
        <v>0</v>
      </c>
      <c r="F20" s="124">
        <f t="shared" si="3"/>
        <v>144</v>
      </c>
      <c r="G20" s="124">
        <f t="shared" si="3"/>
        <v>6</v>
      </c>
      <c r="H20" s="124">
        <f t="shared" si="3"/>
        <v>22</v>
      </c>
      <c r="I20" s="124">
        <f t="shared" si="3"/>
        <v>18</v>
      </c>
      <c r="J20" s="124">
        <f t="shared" si="3"/>
        <v>162</v>
      </c>
      <c r="K20" s="124">
        <f t="shared" si="3"/>
        <v>102</v>
      </c>
      <c r="L20" s="124">
        <f t="shared" si="3"/>
        <v>33</v>
      </c>
      <c r="M20" s="124">
        <f t="shared" si="3"/>
        <v>2</v>
      </c>
      <c r="N20" s="124">
        <f t="shared" si="3"/>
        <v>146</v>
      </c>
      <c r="O20" s="124">
        <f t="shared" si="3"/>
        <v>6</v>
      </c>
      <c r="P20" s="220">
        <f t="shared" si="3"/>
        <v>52</v>
      </c>
    </row>
    <row r="21" spans="2:16" ht="15.75" customHeight="1" x14ac:dyDescent="0.2">
      <c r="B21" s="455" t="s">
        <v>508</v>
      </c>
      <c r="C21" s="456"/>
      <c r="D21" s="233">
        <f>木更津市!C7</f>
        <v>2</v>
      </c>
      <c r="E21" s="81">
        <f>木更津市!D7</f>
        <v>0</v>
      </c>
      <c r="F21" s="81">
        <f>木更津市!E7</f>
        <v>56</v>
      </c>
      <c r="G21" s="81">
        <f>木更津市!F7</f>
        <v>2</v>
      </c>
      <c r="H21" s="81">
        <f>木更津市!G7</f>
        <v>9</v>
      </c>
      <c r="I21" s="81">
        <f>木更津市!H7</f>
        <v>7</v>
      </c>
      <c r="J21" s="81">
        <f>木更津市!I7</f>
        <v>60</v>
      </c>
      <c r="K21" s="81">
        <f>木更津市!J7</f>
        <v>35</v>
      </c>
      <c r="L21" s="81">
        <f>木更津市!K7</f>
        <v>17</v>
      </c>
      <c r="M21" s="81">
        <f>木更津市!C14</f>
        <v>0</v>
      </c>
      <c r="N21" s="81">
        <f>木更津市!D14</f>
        <v>54</v>
      </c>
      <c r="O21" s="81">
        <f>木更津市!E14</f>
        <v>0</v>
      </c>
      <c r="P21" s="221">
        <f>木更津市!F14</f>
        <v>22</v>
      </c>
    </row>
    <row r="22" spans="2:16" ht="15.75" customHeight="1" x14ac:dyDescent="0.2">
      <c r="B22" s="455" t="s">
        <v>509</v>
      </c>
      <c r="C22" s="456"/>
      <c r="D22" s="233">
        <f>君津市!C7</f>
        <v>2</v>
      </c>
      <c r="E22" s="81">
        <f>君津市!D7</f>
        <v>0</v>
      </c>
      <c r="F22" s="81">
        <f>君津市!E7</f>
        <v>34</v>
      </c>
      <c r="G22" s="81">
        <f>君津市!F7</f>
        <v>2</v>
      </c>
      <c r="H22" s="81">
        <f>君津市!G7</f>
        <v>8</v>
      </c>
      <c r="I22" s="81">
        <f>君津市!H7</f>
        <v>7</v>
      </c>
      <c r="J22" s="81">
        <f>君津市!I7</f>
        <v>41</v>
      </c>
      <c r="K22" s="81">
        <f>君津市!J7</f>
        <v>29</v>
      </c>
      <c r="L22" s="81">
        <f>君津市!K7</f>
        <v>5</v>
      </c>
      <c r="M22" s="81">
        <f>君津市!C14</f>
        <v>0</v>
      </c>
      <c r="N22" s="81">
        <f>君津市!D14</f>
        <v>36</v>
      </c>
      <c r="O22" s="81">
        <f>君津市!E14</f>
        <v>3</v>
      </c>
      <c r="P22" s="221">
        <f>君津市!F14</f>
        <v>15</v>
      </c>
    </row>
    <row r="23" spans="2:16" ht="15.75" customHeight="1" x14ac:dyDescent="0.2">
      <c r="B23" s="455" t="s">
        <v>510</v>
      </c>
      <c r="C23" s="456"/>
      <c r="D23" s="233">
        <f>富津市!C7</f>
        <v>2</v>
      </c>
      <c r="E23" s="81">
        <f>富津市!D7</f>
        <v>0</v>
      </c>
      <c r="F23" s="81">
        <f>富津市!E7</f>
        <v>20</v>
      </c>
      <c r="G23" s="81">
        <f>富津市!F7</f>
        <v>0</v>
      </c>
      <c r="H23" s="81">
        <f>富津市!G7</f>
        <v>2</v>
      </c>
      <c r="I23" s="81">
        <f>富津市!H7</f>
        <v>2</v>
      </c>
      <c r="J23" s="81">
        <f>富津市!I7</f>
        <v>30</v>
      </c>
      <c r="K23" s="81">
        <f>富津市!J7</f>
        <v>14</v>
      </c>
      <c r="L23" s="81">
        <f>富津市!K7</f>
        <v>5</v>
      </c>
      <c r="M23" s="81">
        <f>富津市!C14</f>
        <v>0</v>
      </c>
      <c r="N23" s="81">
        <f>富津市!D14</f>
        <v>23</v>
      </c>
      <c r="O23" s="81">
        <f>富津市!E14</f>
        <v>1</v>
      </c>
      <c r="P23" s="221">
        <f>富津市!F14</f>
        <v>7</v>
      </c>
    </row>
    <row r="24" spans="2:16" ht="15.75" customHeight="1" x14ac:dyDescent="0.2">
      <c r="B24" s="464" t="s">
        <v>804</v>
      </c>
      <c r="C24" s="465"/>
      <c r="D24" s="234">
        <f>袖ケ浦市!C7</f>
        <v>3</v>
      </c>
      <c r="E24" s="82">
        <f>袖ケ浦市!D7</f>
        <v>0</v>
      </c>
      <c r="F24" s="82">
        <f>袖ケ浦市!E7</f>
        <v>34</v>
      </c>
      <c r="G24" s="82">
        <f>袖ケ浦市!F7</f>
        <v>2</v>
      </c>
      <c r="H24" s="82">
        <f>袖ケ浦市!G7</f>
        <v>3</v>
      </c>
      <c r="I24" s="82">
        <f>袖ケ浦市!H7</f>
        <v>2</v>
      </c>
      <c r="J24" s="82">
        <f>袖ケ浦市!I7</f>
        <v>31</v>
      </c>
      <c r="K24" s="82">
        <f>袖ケ浦市!J7</f>
        <v>24</v>
      </c>
      <c r="L24" s="82">
        <f>袖ケ浦市!K7</f>
        <v>6</v>
      </c>
      <c r="M24" s="82">
        <f>袖ケ浦市!C14</f>
        <v>2</v>
      </c>
      <c r="N24" s="82">
        <f>袖ケ浦市!D14</f>
        <v>33</v>
      </c>
      <c r="O24" s="82">
        <f>袖ケ浦市!E14</f>
        <v>2</v>
      </c>
      <c r="P24" s="222">
        <f>袖ケ浦市!F14</f>
        <v>8</v>
      </c>
    </row>
    <row r="25" spans="2:16" ht="15.75" customHeight="1" x14ac:dyDescent="0.2">
      <c r="B25" s="219"/>
      <c r="C25" s="123" t="s">
        <v>439</v>
      </c>
      <c r="D25" s="235">
        <f t="shared" ref="D25:P25" si="4">SUM(D26:D29)</f>
        <v>3</v>
      </c>
      <c r="E25" s="124">
        <f t="shared" si="4"/>
        <v>0</v>
      </c>
      <c r="F25" s="124">
        <f t="shared" si="4"/>
        <v>45</v>
      </c>
      <c r="G25" s="124">
        <f t="shared" si="4"/>
        <v>2</v>
      </c>
      <c r="H25" s="124">
        <f t="shared" si="4"/>
        <v>5</v>
      </c>
      <c r="I25" s="124">
        <f t="shared" si="4"/>
        <v>4</v>
      </c>
      <c r="J25" s="124">
        <f t="shared" si="4"/>
        <v>85</v>
      </c>
      <c r="K25" s="124">
        <f t="shared" si="4"/>
        <v>38</v>
      </c>
      <c r="L25" s="124">
        <f t="shared" si="4"/>
        <v>8</v>
      </c>
      <c r="M25" s="124">
        <f t="shared" si="4"/>
        <v>0</v>
      </c>
      <c r="N25" s="124">
        <f t="shared" si="4"/>
        <v>43</v>
      </c>
      <c r="O25" s="124">
        <f t="shared" si="4"/>
        <v>0</v>
      </c>
      <c r="P25" s="220">
        <f t="shared" si="4"/>
        <v>18</v>
      </c>
    </row>
    <row r="26" spans="2:16" ht="15.75" customHeight="1" x14ac:dyDescent="0.2">
      <c r="B26" s="455" t="s">
        <v>512</v>
      </c>
      <c r="C26" s="456"/>
      <c r="D26" s="233">
        <f>勝浦市!C7</f>
        <v>0</v>
      </c>
      <c r="E26" s="81">
        <f>勝浦市!D7</f>
        <v>0</v>
      </c>
      <c r="F26" s="81">
        <f>勝浦市!E7</f>
        <v>12</v>
      </c>
      <c r="G26" s="81">
        <f>勝浦市!F7</f>
        <v>0</v>
      </c>
      <c r="H26" s="81">
        <f>勝浦市!G7</f>
        <v>1</v>
      </c>
      <c r="I26" s="81">
        <f>勝浦市!H7</f>
        <v>0</v>
      </c>
      <c r="J26" s="81">
        <f>勝浦市!I7</f>
        <v>22</v>
      </c>
      <c r="K26" s="81">
        <f>勝浦市!J7</f>
        <v>12</v>
      </c>
      <c r="L26" s="81">
        <f>勝浦市!K7</f>
        <v>2</v>
      </c>
      <c r="M26" s="81">
        <f>勝浦市!C14</f>
        <v>0</v>
      </c>
      <c r="N26" s="81">
        <f>勝浦市!D14</f>
        <v>11</v>
      </c>
      <c r="O26" s="81">
        <f>勝浦市!E14</f>
        <v>0</v>
      </c>
      <c r="P26" s="221">
        <f>勝浦市!F14</f>
        <v>2</v>
      </c>
    </row>
    <row r="27" spans="2:16" ht="15.75" customHeight="1" x14ac:dyDescent="0.2">
      <c r="B27" s="455" t="s">
        <v>513</v>
      </c>
      <c r="C27" s="456"/>
      <c r="D27" s="233">
        <f>大多喜町!C7</f>
        <v>0</v>
      </c>
      <c r="E27" s="81">
        <f>大多喜町!D7</f>
        <v>0</v>
      </c>
      <c r="F27" s="81">
        <f>大多喜町!E7</f>
        <v>3</v>
      </c>
      <c r="G27" s="81">
        <f>大多喜町!F7</f>
        <v>1</v>
      </c>
      <c r="H27" s="81">
        <f>大多喜町!G7</f>
        <v>0</v>
      </c>
      <c r="I27" s="81">
        <f>大多喜町!H7</f>
        <v>0</v>
      </c>
      <c r="J27" s="81">
        <f>大多喜町!I7</f>
        <v>17</v>
      </c>
      <c r="K27" s="81">
        <f>大多喜町!J7</f>
        <v>5</v>
      </c>
      <c r="L27" s="81">
        <f>大多喜町!K7</f>
        <v>0</v>
      </c>
      <c r="M27" s="81">
        <f>大多喜町!C14</f>
        <v>0</v>
      </c>
      <c r="N27" s="81">
        <f>大多喜町!D14</f>
        <v>6</v>
      </c>
      <c r="O27" s="81">
        <f>大多喜町!E14</f>
        <v>0</v>
      </c>
      <c r="P27" s="221">
        <f>大多喜町!F14</f>
        <v>3</v>
      </c>
    </row>
    <row r="28" spans="2:16" ht="15.75" customHeight="1" x14ac:dyDescent="0.2">
      <c r="B28" s="477" t="s">
        <v>971</v>
      </c>
      <c r="C28" s="478"/>
      <c r="D28" s="233">
        <f>御宿町!C7</f>
        <v>0</v>
      </c>
      <c r="E28" s="81">
        <f>御宿町!D7</f>
        <v>0</v>
      </c>
      <c r="F28" s="81">
        <f>御宿町!E7</f>
        <v>5</v>
      </c>
      <c r="G28" s="81">
        <f>御宿町!F7</f>
        <v>1</v>
      </c>
      <c r="H28" s="81">
        <f>御宿町!G7</f>
        <v>0</v>
      </c>
      <c r="I28" s="81">
        <f>御宿町!H7</f>
        <v>0</v>
      </c>
      <c r="J28" s="81">
        <f>御宿町!I7</f>
        <v>7</v>
      </c>
      <c r="K28" s="81">
        <f>御宿町!J7</f>
        <v>4</v>
      </c>
      <c r="L28" s="81">
        <f>御宿町!K7</f>
        <v>1</v>
      </c>
      <c r="M28" s="81">
        <f>御宿町!C14</f>
        <v>0</v>
      </c>
      <c r="N28" s="81">
        <f>御宿町!D14</f>
        <v>4</v>
      </c>
      <c r="O28" s="81">
        <f>御宿町!E14</f>
        <v>0</v>
      </c>
      <c r="P28" s="221">
        <f>御宿町!F14</f>
        <v>2</v>
      </c>
    </row>
    <row r="29" spans="2:16" ht="15.75" customHeight="1" x14ac:dyDescent="0.2">
      <c r="B29" s="464" t="s">
        <v>713</v>
      </c>
      <c r="C29" s="465"/>
      <c r="D29" s="234">
        <f>いすみ市!C7</f>
        <v>3</v>
      </c>
      <c r="E29" s="82">
        <f>いすみ市!D7</f>
        <v>0</v>
      </c>
      <c r="F29" s="82">
        <f>いすみ市!E7</f>
        <v>25</v>
      </c>
      <c r="G29" s="82">
        <f>いすみ市!F7</f>
        <v>0</v>
      </c>
      <c r="H29" s="82">
        <f>いすみ市!G7</f>
        <v>4</v>
      </c>
      <c r="I29" s="82">
        <f>いすみ市!H7</f>
        <v>4</v>
      </c>
      <c r="J29" s="82">
        <f>いすみ市!I7</f>
        <v>39</v>
      </c>
      <c r="K29" s="82">
        <f>いすみ市!J7</f>
        <v>17</v>
      </c>
      <c r="L29" s="82">
        <f>いすみ市!K7</f>
        <v>5</v>
      </c>
      <c r="M29" s="82">
        <f>いすみ市!C14</f>
        <v>0</v>
      </c>
      <c r="N29" s="82">
        <f>いすみ市!D14</f>
        <v>22</v>
      </c>
      <c r="O29" s="82">
        <f>いすみ市!E14</f>
        <v>0</v>
      </c>
      <c r="P29" s="222">
        <f>いすみ市!F14</f>
        <v>11</v>
      </c>
    </row>
    <row r="30" spans="2:16" ht="15.75" customHeight="1" x14ac:dyDescent="0.2">
      <c r="B30" s="219"/>
      <c r="C30" s="123" t="s">
        <v>440</v>
      </c>
      <c r="D30" s="235">
        <f t="shared" ref="D30:P30" si="5">SUM(D31:D34)</f>
        <v>7</v>
      </c>
      <c r="E30" s="124">
        <f t="shared" si="5"/>
        <v>0</v>
      </c>
      <c r="F30" s="124">
        <f t="shared" si="5"/>
        <v>69</v>
      </c>
      <c r="G30" s="124">
        <f t="shared" si="5"/>
        <v>5</v>
      </c>
      <c r="H30" s="124">
        <f t="shared" si="5"/>
        <v>7</v>
      </c>
      <c r="I30" s="124">
        <f t="shared" si="5"/>
        <v>5</v>
      </c>
      <c r="J30" s="124">
        <f t="shared" si="5"/>
        <v>129</v>
      </c>
      <c r="K30" s="124">
        <f t="shared" si="5"/>
        <v>59</v>
      </c>
      <c r="L30" s="124">
        <f t="shared" si="5"/>
        <v>16</v>
      </c>
      <c r="M30" s="124">
        <f t="shared" si="5"/>
        <v>0</v>
      </c>
      <c r="N30" s="124">
        <f t="shared" si="5"/>
        <v>64</v>
      </c>
      <c r="O30" s="124">
        <f t="shared" si="5"/>
        <v>5</v>
      </c>
      <c r="P30" s="220">
        <f t="shared" si="5"/>
        <v>26</v>
      </c>
    </row>
    <row r="31" spans="2:16" ht="15.75" customHeight="1" x14ac:dyDescent="0.2">
      <c r="B31" s="455" t="s">
        <v>518</v>
      </c>
      <c r="C31" s="456"/>
      <c r="D31" s="233">
        <f>館山市!C7</f>
        <v>4</v>
      </c>
      <c r="E31" s="81">
        <f>館山市!D7</f>
        <v>0</v>
      </c>
      <c r="F31" s="81">
        <f>館山市!E7</f>
        <v>23</v>
      </c>
      <c r="G31" s="81">
        <f>館山市!F7</f>
        <v>2</v>
      </c>
      <c r="H31" s="81">
        <f>館山市!G7</f>
        <v>1</v>
      </c>
      <c r="I31" s="81">
        <f>館山市!H7</f>
        <v>0</v>
      </c>
      <c r="J31" s="81">
        <f>館山市!I7</f>
        <v>60</v>
      </c>
      <c r="K31" s="81">
        <f>館山市!J7</f>
        <v>21</v>
      </c>
      <c r="L31" s="81">
        <f>館山市!K7</f>
        <v>4</v>
      </c>
      <c r="M31" s="81">
        <f>館山市!C14</f>
        <v>0</v>
      </c>
      <c r="N31" s="81">
        <f>館山市!D14</f>
        <v>28</v>
      </c>
      <c r="O31" s="81">
        <f>館山市!E14</f>
        <v>2</v>
      </c>
      <c r="P31" s="221">
        <f>館山市!F14</f>
        <v>12</v>
      </c>
    </row>
    <row r="32" spans="2:16" ht="15.75" customHeight="1" x14ac:dyDescent="0.2">
      <c r="B32" s="455" t="s">
        <v>519</v>
      </c>
      <c r="C32" s="456"/>
      <c r="D32" s="233">
        <f>鴨川市!C7</f>
        <v>0</v>
      </c>
      <c r="E32" s="81">
        <f>鴨川市!D7</f>
        <v>0</v>
      </c>
      <c r="F32" s="81">
        <f>鴨川市!E7</f>
        <v>17</v>
      </c>
      <c r="G32" s="81">
        <f>鴨川市!F7</f>
        <v>1</v>
      </c>
      <c r="H32" s="81">
        <f>鴨川市!G7</f>
        <v>3</v>
      </c>
      <c r="I32" s="81">
        <f>鴨川市!H7</f>
        <v>2</v>
      </c>
      <c r="J32" s="81">
        <f>鴨川市!I7</f>
        <v>21</v>
      </c>
      <c r="K32" s="81">
        <f>鴨川市!J7</f>
        <v>9</v>
      </c>
      <c r="L32" s="81">
        <f>鴨川市!K7</f>
        <v>2</v>
      </c>
      <c r="M32" s="81">
        <f>鴨川市!C14</f>
        <v>0</v>
      </c>
      <c r="N32" s="81">
        <f>鴨川市!D14</f>
        <v>15</v>
      </c>
      <c r="O32" s="81">
        <f>鴨川市!E14</f>
        <v>2</v>
      </c>
      <c r="P32" s="221">
        <f>鴨川市!F14</f>
        <v>3</v>
      </c>
    </row>
    <row r="33" spans="2:16" ht="15.75" customHeight="1" x14ac:dyDescent="0.2">
      <c r="B33" s="455" t="s">
        <v>711</v>
      </c>
      <c r="C33" s="456"/>
      <c r="D33" s="233">
        <f>南房総市!C7</f>
        <v>2</v>
      </c>
      <c r="E33" s="81">
        <f>南房総市!D7</f>
        <v>0</v>
      </c>
      <c r="F33" s="81">
        <f>南房総市!E7</f>
        <v>21</v>
      </c>
      <c r="G33" s="81">
        <f>南房総市!F7</f>
        <v>2</v>
      </c>
      <c r="H33" s="81">
        <f>南房総市!G7</f>
        <v>3</v>
      </c>
      <c r="I33" s="81">
        <f>南房総市!H7</f>
        <v>3</v>
      </c>
      <c r="J33" s="81">
        <f>南房総市!I7</f>
        <v>34</v>
      </c>
      <c r="K33" s="81">
        <f>南房総市!J7</f>
        <v>25</v>
      </c>
      <c r="L33" s="81">
        <f>南房総市!K7</f>
        <v>9</v>
      </c>
      <c r="M33" s="81">
        <f>南房総市!C14</f>
        <v>0</v>
      </c>
      <c r="N33" s="81">
        <f>南房総市!D14</f>
        <v>17</v>
      </c>
      <c r="O33" s="81">
        <f>南房総市!E14</f>
        <v>0</v>
      </c>
      <c r="P33" s="221">
        <f>南房総市!F14</f>
        <v>10</v>
      </c>
    </row>
    <row r="34" spans="2:16" ht="15.75" customHeight="1" thickBot="1" x14ac:dyDescent="0.25">
      <c r="B34" s="466" t="s">
        <v>548</v>
      </c>
      <c r="C34" s="467"/>
      <c r="D34" s="236">
        <f>鋸南町!C7</f>
        <v>1</v>
      </c>
      <c r="E34" s="223">
        <f>鋸南町!D7</f>
        <v>0</v>
      </c>
      <c r="F34" s="223">
        <f>鋸南町!E7</f>
        <v>8</v>
      </c>
      <c r="G34" s="223">
        <f>鋸南町!F7</f>
        <v>0</v>
      </c>
      <c r="H34" s="223">
        <f>鋸南町!G7</f>
        <v>0</v>
      </c>
      <c r="I34" s="223">
        <f>鋸南町!H7</f>
        <v>0</v>
      </c>
      <c r="J34" s="223">
        <f>鋸南町!I7</f>
        <v>14</v>
      </c>
      <c r="K34" s="223">
        <f>鋸南町!J7</f>
        <v>4</v>
      </c>
      <c r="L34" s="223">
        <f>鋸南町!K7</f>
        <v>1</v>
      </c>
      <c r="M34" s="223">
        <f>鋸南町!C14</f>
        <v>0</v>
      </c>
      <c r="N34" s="223">
        <f>鋸南町!D14</f>
        <v>4</v>
      </c>
      <c r="O34" s="223">
        <f>鋸南町!E14</f>
        <v>1</v>
      </c>
      <c r="P34" s="224">
        <f>鋸南町!F14</f>
        <v>1</v>
      </c>
    </row>
    <row r="39" spans="2:16" ht="5.25" customHeight="1" x14ac:dyDescent="0.2"/>
  </sheetData>
  <mergeCells count="25">
    <mergeCell ref="B3:C3"/>
    <mergeCell ref="B4:C4"/>
    <mergeCell ref="B5:C5"/>
    <mergeCell ref="B8:C9"/>
    <mergeCell ref="B6:C6"/>
    <mergeCell ref="B7:C7"/>
    <mergeCell ref="B11:C11"/>
    <mergeCell ref="B12:C12"/>
    <mergeCell ref="B13:C13"/>
    <mergeCell ref="B14:C14"/>
    <mergeCell ref="B16:C16"/>
    <mergeCell ref="B17:C17"/>
    <mergeCell ref="B19:C19"/>
    <mergeCell ref="B21:C21"/>
    <mergeCell ref="B22:C22"/>
    <mergeCell ref="B23:C23"/>
    <mergeCell ref="B24:C24"/>
    <mergeCell ref="B26:C26"/>
    <mergeCell ref="B34:C34"/>
    <mergeCell ref="B27:C27"/>
    <mergeCell ref="B28:C28"/>
    <mergeCell ref="B29:C29"/>
    <mergeCell ref="B31:C31"/>
    <mergeCell ref="B32:C32"/>
    <mergeCell ref="B33:C3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&amp;C19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17A6C-D72F-4FF6-AD04-94552BF0D178}">
  <sheetPr codeName="Sheet98">
    <tabColor rgb="FFFF0000"/>
    <pageSetUpPr fitToPage="1"/>
  </sheetPr>
  <dimension ref="B1:S52"/>
  <sheetViews>
    <sheetView zoomScale="70" zoomScaleNormal="70" workbookViewId="0">
      <selection activeCell="W10" sqref="W10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3" customWidth="1"/>
    <col min="18" max="18" width="0.88671875" customWidth="1"/>
  </cols>
  <sheetData>
    <row r="1" spans="2:19" ht="5.25" customHeight="1" x14ac:dyDescent="0.2"/>
    <row r="2" spans="2:19" ht="16.8" thickBot="1" x14ac:dyDescent="0.25">
      <c r="B2" s="95" t="s">
        <v>621</v>
      </c>
      <c r="C2" s="95"/>
      <c r="G2" s="257">
        <f>SUM(D10:E10,G10:P10,)</f>
        <v>7135</v>
      </c>
    </row>
    <row r="3" spans="2:19" ht="12.75" customHeight="1" x14ac:dyDescent="0.2">
      <c r="B3" s="457"/>
      <c r="C3" s="458"/>
      <c r="D3" s="3" t="s">
        <v>579</v>
      </c>
      <c r="E3" s="212" t="s">
        <v>580</v>
      </c>
      <c r="F3" s="241" t="s">
        <v>581</v>
      </c>
      <c r="G3" s="212" t="s">
        <v>582</v>
      </c>
      <c r="H3" s="212" t="s">
        <v>583</v>
      </c>
      <c r="I3" s="212" t="s">
        <v>584</v>
      </c>
      <c r="J3" s="212" t="s">
        <v>585</v>
      </c>
      <c r="K3" s="212" t="s">
        <v>586</v>
      </c>
      <c r="L3" s="212" t="s">
        <v>587</v>
      </c>
      <c r="M3" s="212" t="s">
        <v>588</v>
      </c>
      <c r="N3" s="212" t="s">
        <v>589</v>
      </c>
      <c r="O3" s="212" t="s">
        <v>544</v>
      </c>
      <c r="P3" s="254" t="s">
        <v>590</v>
      </c>
      <c r="Q3" s="244"/>
    </row>
    <row r="4" spans="2:19" ht="12.75" customHeight="1" x14ac:dyDescent="0.2">
      <c r="B4" s="474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 t="s">
        <v>591</v>
      </c>
      <c r="N4" s="15"/>
      <c r="O4" s="15"/>
      <c r="P4" s="255" t="s">
        <v>592</v>
      </c>
      <c r="Q4" s="245"/>
    </row>
    <row r="5" spans="2:19" ht="12.75" customHeight="1" x14ac:dyDescent="0.2">
      <c r="B5" s="474" t="s">
        <v>972</v>
      </c>
      <c r="C5" s="434"/>
      <c r="D5" s="203" t="s">
        <v>593</v>
      </c>
      <c r="E5" s="15" t="s">
        <v>594</v>
      </c>
      <c r="F5" s="15" t="s">
        <v>595</v>
      </c>
      <c r="G5" s="16" t="s">
        <v>596</v>
      </c>
      <c r="H5" s="15" t="s">
        <v>597</v>
      </c>
      <c r="I5" s="15" t="s">
        <v>414</v>
      </c>
      <c r="J5" s="15" t="s">
        <v>598</v>
      </c>
      <c r="K5" s="15" t="s">
        <v>599</v>
      </c>
      <c r="L5" s="15" t="s">
        <v>600</v>
      </c>
      <c r="M5" s="15" t="s">
        <v>601</v>
      </c>
      <c r="N5" s="15" t="s">
        <v>602</v>
      </c>
      <c r="O5" s="15" t="s">
        <v>545</v>
      </c>
      <c r="P5" s="217" t="s">
        <v>603</v>
      </c>
      <c r="Q5" s="246"/>
    </row>
    <row r="6" spans="2:19" ht="12.75" customHeight="1" x14ac:dyDescent="0.2">
      <c r="B6" s="474"/>
      <c r="C6" s="434"/>
      <c r="D6" s="203"/>
      <c r="E6" s="15"/>
      <c r="F6" s="15"/>
      <c r="G6" s="16"/>
      <c r="H6" s="15"/>
      <c r="I6" s="15"/>
      <c r="J6" s="15"/>
      <c r="K6" s="15"/>
      <c r="L6" s="15"/>
      <c r="M6" s="15" t="s">
        <v>604</v>
      </c>
      <c r="N6" s="15"/>
      <c r="O6" s="15" t="s">
        <v>546</v>
      </c>
      <c r="P6" s="256"/>
      <c r="Q6" s="247" t="s">
        <v>384</v>
      </c>
    </row>
    <row r="7" spans="2:19" ht="12.75" customHeight="1" x14ac:dyDescent="0.2">
      <c r="B7" s="474"/>
      <c r="C7" s="434"/>
      <c r="D7" s="203" t="s">
        <v>605</v>
      </c>
      <c r="E7" s="15" t="s">
        <v>605</v>
      </c>
      <c r="F7" s="15" t="s">
        <v>606</v>
      </c>
      <c r="G7" s="16" t="s">
        <v>607</v>
      </c>
      <c r="H7" s="15" t="s">
        <v>608</v>
      </c>
      <c r="I7" s="15" t="s">
        <v>887</v>
      </c>
      <c r="J7" s="15" t="s">
        <v>609</v>
      </c>
      <c r="K7" s="15" t="s">
        <v>610</v>
      </c>
      <c r="L7" s="15" t="s">
        <v>611</v>
      </c>
      <c r="M7" s="15" t="s">
        <v>612</v>
      </c>
      <c r="N7" s="15" t="s">
        <v>613</v>
      </c>
      <c r="O7" s="15" t="s">
        <v>547</v>
      </c>
      <c r="P7" s="217" t="s">
        <v>614</v>
      </c>
      <c r="Q7" s="247"/>
    </row>
    <row r="8" spans="2:19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 t="s">
        <v>615</v>
      </c>
      <c r="N8" s="15"/>
      <c r="O8" s="15"/>
      <c r="P8" s="217"/>
      <c r="Q8" s="247"/>
    </row>
    <row r="9" spans="2:19" ht="12.75" customHeight="1" thickBot="1" x14ac:dyDescent="0.25">
      <c r="B9" s="455"/>
      <c r="C9" s="456"/>
      <c r="D9" s="203"/>
      <c r="E9" s="15"/>
      <c r="F9" s="15"/>
      <c r="G9" s="16"/>
      <c r="H9" s="15" t="s">
        <v>605</v>
      </c>
      <c r="I9" s="15"/>
      <c r="J9" s="15"/>
      <c r="K9" s="15"/>
      <c r="L9" s="15" t="s">
        <v>616</v>
      </c>
      <c r="M9" s="15" t="s">
        <v>617</v>
      </c>
      <c r="N9" s="15" t="s">
        <v>618</v>
      </c>
      <c r="O9" s="15"/>
      <c r="P9" s="217" t="s">
        <v>619</v>
      </c>
      <c r="Q9" s="247"/>
    </row>
    <row r="10" spans="2:19" ht="15.75" customHeight="1" thickBot="1" x14ac:dyDescent="0.25">
      <c r="B10" s="475" t="s">
        <v>451</v>
      </c>
      <c r="C10" s="476"/>
      <c r="D10" s="231">
        <f>SUM(D11,D16,D26,D36,D44,'表７（その２－２）'!D10,'表７（その２－２）'!D15,'表７（その２－２）'!D18,'表７（その２－２）'!D20,'表７（その２－２）'!D25,'表７（その２－２）'!D30)</f>
        <v>1033</v>
      </c>
      <c r="E10" s="228">
        <f>SUM(E11,E16,E26,E36,E44,'表７（その２－２）'!E10,'表７（その２－２）'!E15,'表７（その２－２）'!E18,'表７（その２－２）'!E20,'表７（その２－２）'!E25,'表７（その２－２）'!E30)</f>
        <v>1644</v>
      </c>
      <c r="F10" s="228">
        <f>SUM(F11,F16,F26,F36,F44,'表７（その２－２）'!F10,'表７（その２－２）'!F15,'表７（その２－２）'!F18,'表７（その２－２）'!F20,'表７（その２－２）'!F25,'表７（その２－２）'!F30)</f>
        <v>101</v>
      </c>
      <c r="G10" s="228">
        <f>SUM(G11,G16,G26,G36,G44,'表７（その２－２）'!G10,'表７（その２－２）'!G15,'表７（その２－２）'!G18,'表７（その２－２）'!G20,'表７（その２－２）'!G25,'表７（その２－２）'!G30)</f>
        <v>215</v>
      </c>
      <c r="H10" s="228">
        <f>SUM(H11,H16,H26,H36,H44,'表７（その２－２）'!H10,'表７（その２－２）'!H15,'表７（その２－２）'!H18,'表７（その２－２）'!H20,'表７（その２－２）'!H25,'表７（その２－２）'!H30)</f>
        <v>1460</v>
      </c>
      <c r="I10" s="228">
        <f>SUM(I11,I16,I26,I36,I44,'表７（その２－２）'!I10,'表７（その２－２）'!I15,'表７（その２－２）'!I18,'表７（その２－２）'!I20,'表７（その２－２）'!I25,'表７（その２－２）'!I30)</f>
        <v>1146</v>
      </c>
      <c r="J10" s="228">
        <f>SUM(J11,J16,J26,J36,J44,'表７（その２－２）'!J10,'表７（その２－２）'!J15,'表７（その２－２）'!J18,'表７（その２－２）'!J20,'表７（その２－２）'!J25,'表７（その２－２）'!J30)</f>
        <v>163</v>
      </c>
      <c r="K10" s="228">
        <f>SUM(K11,K16,K26,K36,K44,'表７（その２－２）'!K10,'表７（その２－２）'!K15,'表７（その２－２）'!K18,'表７（その２－２）'!K20,'表７（その２－２）'!K25,'表７（その２－２）'!K30)</f>
        <v>59</v>
      </c>
      <c r="L10" s="228">
        <f>SUM(L11,L16,L26,L36,L44,'表７（その２－２）'!L10,'表７（その２－２）'!L15,'表７（その２－２）'!L18,'表７（その２－２）'!L20,'表７（その２－２）'!L25,'表７（その２－２）'!L30)</f>
        <v>41</v>
      </c>
      <c r="M10" s="228">
        <f>SUM(M11,M16,M26,M36,M44,'表７（その２－２）'!M10,'表７（その２－２）'!M15,'表７（その２－２）'!M18,'表７（その２－２）'!M20,'表７（その２－２）'!M25,'表７（その２－２）'!M30)</f>
        <v>267</v>
      </c>
      <c r="N10" s="228">
        <f>SUM(N11,N16,N26,N36,N44,'表７（その２－２）'!N10,'表７（その２－２）'!N15,'表７（その２－２）'!N18,'表７（その２－２）'!N20,'表７（その２－２）'!N25,'表７（その２－２）'!N30)</f>
        <v>1077</v>
      </c>
      <c r="O10" s="228">
        <f>SUM(O11,O16,O26,O36,O44,'表７（その２－２）'!O10,'表７（その２－２）'!O15,'表７（その２－２）'!O18,'表７（その２－２）'!O20,'表７（その２－２）'!O25,'表７（その２－２）'!O30)</f>
        <v>30</v>
      </c>
      <c r="P10" s="229">
        <f>SUM(P11,P16,P26,P36,P44,'表７（その２－２）'!P10,'表７（その２－２）'!P15,'表７（その２－２）'!P18,'表７（その２－２）'!P20,'表７（その２－２）'!P25,'表７（その２－２）'!P30)</f>
        <v>0</v>
      </c>
      <c r="Q10" s="248">
        <f>SUM(Q11,Q16,Q26,Q36,Q44,'表７（その２－２）'!Q10,'表７（その２－２）'!Q15,'表７（その２－２）'!Q18,'表７（その２－２）'!Q20,'表７（その２－２）'!Q25,'表７（その２－２）'!Q30)</f>
        <v>18446</v>
      </c>
      <c r="S10" s="22"/>
    </row>
    <row r="11" spans="2:19" ht="15.75" customHeight="1" x14ac:dyDescent="0.2">
      <c r="B11" s="225"/>
      <c r="C11" s="202" t="s">
        <v>433</v>
      </c>
      <c r="D11" s="232">
        <f>SUM(D12:D15)</f>
        <v>228</v>
      </c>
      <c r="E11" s="226">
        <f t="shared" ref="E11:Q11" si="0">SUM(E12:E15)</f>
        <v>398</v>
      </c>
      <c r="F11" s="226">
        <f t="shared" si="0"/>
        <v>27</v>
      </c>
      <c r="G11" s="226">
        <f t="shared" si="0"/>
        <v>45</v>
      </c>
      <c r="H11" s="226">
        <f t="shared" si="0"/>
        <v>335</v>
      </c>
      <c r="I11" s="226">
        <f t="shared" si="0"/>
        <v>275</v>
      </c>
      <c r="J11" s="226">
        <f t="shared" si="0"/>
        <v>38</v>
      </c>
      <c r="K11" s="226">
        <f t="shared" si="0"/>
        <v>13</v>
      </c>
      <c r="L11" s="226">
        <f t="shared" si="0"/>
        <v>12</v>
      </c>
      <c r="M11" s="226">
        <f t="shared" si="0"/>
        <v>55</v>
      </c>
      <c r="N11" s="226">
        <f t="shared" si="0"/>
        <v>246</v>
      </c>
      <c r="O11" s="226">
        <f t="shared" si="0"/>
        <v>10</v>
      </c>
      <c r="P11" s="227">
        <f t="shared" si="0"/>
        <v>0</v>
      </c>
      <c r="Q11" s="249">
        <f t="shared" si="0"/>
        <v>4302</v>
      </c>
      <c r="S11" s="22"/>
    </row>
    <row r="12" spans="2:19" ht="15.75" customHeight="1" x14ac:dyDescent="0.2">
      <c r="B12" s="455" t="s">
        <v>452</v>
      </c>
      <c r="C12" s="456"/>
      <c r="D12" s="233">
        <f>千葉市!G14</f>
        <v>134</v>
      </c>
      <c r="E12" s="81">
        <f>千葉市!H14</f>
        <v>236</v>
      </c>
      <c r="F12" s="81">
        <f>千葉市!I14</f>
        <v>18</v>
      </c>
      <c r="G12" s="81">
        <f>千葉市!J14</f>
        <v>27</v>
      </c>
      <c r="H12" s="81">
        <f>千葉市!K14</f>
        <v>175</v>
      </c>
      <c r="I12" s="81">
        <f>千葉市!C21</f>
        <v>154</v>
      </c>
      <c r="J12" s="81">
        <f>千葉市!D21</f>
        <v>19</v>
      </c>
      <c r="K12" s="81">
        <f>千葉市!E21</f>
        <v>9</v>
      </c>
      <c r="L12" s="81">
        <f>千葉市!F21</f>
        <v>9</v>
      </c>
      <c r="M12" s="81">
        <f>千葉市!G21</f>
        <v>29</v>
      </c>
      <c r="N12" s="81">
        <f>千葉市!H21</f>
        <v>138</v>
      </c>
      <c r="O12" s="81">
        <f>千葉市!I21</f>
        <v>6</v>
      </c>
      <c r="P12" s="221">
        <f>千葉市!J21</f>
        <v>0</v>
      </c>
      <c r="Q12" s="250">
        <f>千葉市!K21</f>
        <v>2475</v>
      </c>
    </row>
    <row r="13" spans="2:19" ht="15.75" customHeight="1" x14ac:dyDescent="0.2">
      <c r="B13" s="455" t="s">
        <v>453</v>
      </c>
      <c r="C13" s="456"/>
      <c r="D13" s="233">
        <f>習志野市!G14</f>
        <v>21</v>
      </c>
      <c r="E13" s="81">
        <f>習志野市!H14</f>
        <v>31</v>
      </c>
      <c r="F13" s="81">
        <f>習志野市!I14</f>
        <v>2</v>
      </c>
      <c r="G13" s="81">
        <f>習志野市!J14</f>
        <v>2</v>
      </c>
      <c r="H13" s="81">
        <f>習志野市!K14</f>
        <v>33</v>
      </c>
      <c r="I13" s="81">
        <f>習志野市!C21</f>
        <v>28</v>
      </c>
      <c r="J13" s="81">
        <f>習志野市!D21</f>
        <v>2</v>
      </c>
      <c r="K13" s="81">
        <f>習志野市!E21</f>
        <v>0</v>
      </c>
      <c r="L13" s="81">
        <f>習志野市!F21</f>
        <v>0</v>
      </c>
      <c r="M13" s="81">
        <f>習志野市!G21</f>
        <v>5</v>
      </c>
      <c r="N13" s="81">
        <f>習志野市!H21</f>
        <v>18</v>
      </c>
      <c r="O13" s="81">
        <f>習志野市!I21</f>
        <v>1</v>
      </c>
      <c r="P13" s="221">
        <f>習志野市!J21</f>
        <v>0</v>
      </c>
      <c r="Q13" s="250">
        <f>習志野市!K21</f>
        <v>387</v>
      </c>
    </row>
    <row r="14" spans="2:19" ht="15.75" customHeight="1" x14ac:dyDescent="0.2">
      <c r="B14" s="455" t="s">
        <v>454</v>
      </c>
      <c r="C14" s="456"/>
      <c r="D14" s="233">
        <f>市原市!G14</f>
        <v>49</v>
      </c>
      <c r="E14" s="81">
        <f>市原市!H14</f>
        <v>88</v>
      </c>
      <c r="F14" s="81">
        <f>市原市!I14</f>
        <v>5</v>
      </c>
      <c r="G14" s="81">
        <f>市原市!J14</f>
        <v>11</v>
      </c>
      <c r="H14" s="81">
        <f>市原市!K14</f>
        <v>71</v>
      </c>
      <c r="I14" s="81">
        <f>市原市!C21</f>
        <v>62</v>
      </c>
      <c r="J14" s="81">
        <f>市原市!D21</f>
        <v>11</v>
      </c>
      <c r="K14" s="81">
        <f>市原市!E21</f>
        <v>4</v>
      </c>
      <c r="L14" s="81">
        <f>市原市!F21</f>
        <v>3</v>
      </c>
      <c r="M14" s="81">
        <f>市原市!G21</f>
        <v>12</v>
      </c>
      <c r="N14" s="81">
        <f>市原市!H21</f>
        <v>65</v>
      </c>
      <c r="O14" s="81">
        <f>市原市!I21</f>
        <v>2</v>
      </c>
      <c r="P14" s="221">
        <f>市原市!J21</f>
        <v>0</v>
      </c>
      <c r="Q14" s="250">
        <f>市原市!K21</f>
        <v>901</v>
      </c>
    </row>
    <row r="15" spans="2:19" ht="15.75" customHeight="1" x14ac:dyDescent="0.2">
      <c r="B15" s="464" t="s">
        <v>455</v>
      </c>
      <c r="C15" s="465"/>
      <c r="D15" s="234">
        <f>八千代市!G14</f>
        <v>24</v>
      </c>
      <c r="E15" s="82">
        <f>八千代市!H14</f>
        <v>43</v>
      </c>
      <c r="F15" s="82">
        <f>八千代市!I14</f>
        <v>2</v>
      </c>
      <c r="G15" s="82">
        <f>八千代市!J14</f>
        <v>5</v>
      </c>
      <c r="H15" s="82">
        <f>八千代市!K14</f>
        <v>56</v>
      </c>
      <c r="I15" s="82">
        <f>八千代市!C21</f>
        <v>31</v>
      </c>
      <c r="J15" s="82">
        <f>八千代市!D21</f>
        <v>6</v>
      </c>
      <c r="K15" s="82">
        <f>八千代市!E21</f>
        <v>0</v>
      </c>
      <c r="L15" s="82">
        <f>八千代市!F21</f>
        <v>0</v>
      </c>
      <c r="M15" s="82">
        <f>八千代市!G21</f>
        <v>9</v>
      </c>
      <c r="N15" s="82">
        <f>八千代市!H21</f>
        <v>25</v>
      </c>
      <c r="O15" s="82">
        <f>八千代市!I21</f>
        <v>1</v>
      </c>
      <c r="P15" s="222">
        <f>八千代市!J21</f>
        <v>0</v>
      </c>
      <c r="Q15" s="251">
        <f>八千代市!K21</f>
        <v>539</v>
      </c>
    </row>
    <row r="16" spans="2:19" ht="15.75" customHeight="1" x14ac:dyDescent="0.2">
      <c r="B16" s="219"/>
      <c r="C16" s="230" t="s">
        <v>411</v>
      </c>
      <c r="D16" s="235">
        <f t="shared" ref="D16:Q16" si="1">SUM(D17:D25)</f>
        <v>375</v>
      </c>
      <c r="E16" s="124">
        <f t="shared" si="1"/>
        <v>610</v>
      </c>
      <c r="F16" s="124">
        <f t="shared" si="1"/>
        <v>46</v>
      </c>
      <c r="G16" s="124">
        <f t="shared" si="1"/>
        <v>85</v>
      </c>
      <c r="H16" s="124">
        <f t="shared" si="1"/>
        <v>599</v>
      </c>
      <c r="I16" s="124">
        <f t="shared" si="1"/>
        <v>475</v>
      </c>
      <c r="J16" s="124">
        <f t="shared" si="1"/>
        <v>76</v>
      </c>
      <c r="K16" s="124">
        <f t="shared" si="1"/>
        <v>22</v>
      </c>
      <c r="L16" s="124">
        <f t="shared" si="1"/>
        <v>12</v>
      </c>
      <c r="M16" s="124">
        <f t="shared" si="1"/>
        <v>117</v>
      </c>
      <c r="N16" s="124">
        <f t="shared" si="1"/>
        <v>405</v>
      </c>
      <c r="O16" s="124">
        <f>SUM(O17:O25)</f>
        <v>13</v>
      </c>
      <c r="P16" s="220">
        <f t="shared" si="1"/>
        <v>0</v>
      </c>
      <c r="Q16" s="252">
        <f t="shared" si="1"/>
        <v>7163</v>
      </c>
      <c r="S16" s="22"/>
    </row>
    <row r="17" spans="2:19" ht="15.75" customHeight="1" x14ac:dyDescent="0.2">
      <c r="B17" s="455" t="s">
        <v>458</v>
      </c>
      <c r="C17" s="456"/>
      <c r="D17" s="233">
        <f>市川市!G14</f>
        <v>57</v>
      </c>
      <c r="E17" s="81">
        <f>市川市!H14</f>
        <v>91</v>
      </c>
      <c r="F17" s="81">
        <f>市川市!I14</f>
        <v>7</v>
      </c>
      <c r="G17" s="81">
        <f>市川市!J14</f>
        <v>11</v>
      </c>
      <c r="H17" s="81">
        <f>市川市!K14</f>
        <v>94</v>
      </c>
      <c r="I17" s="81">
        <f>市川市!C21</f>
        <v>71</v>
      </c>
      <c r="J17" s="81">
        <f>市川市!D21</f>
        <v>13</v>
      </c>
      <c r="K17" s="81">
        <f>市川市!E21</f>
        <v>2</v>
      </c>
      <c r="L17" s="81">
        <f>市川市!F21</f>
        <v>2</v>
      </c>
      <c r="M17" s="81">
        <f>市川市!G21</f>
        <v>25</v>
      </c>
      <c r="N17" s="81">
        <f>市川市!H21</f>
        <v>61</v>
      </c>
      <c r="O17" s="81">
        <f>市川市!I21</f>
        <v>1</v>
      </c>
      <c r="P17" s="221">
        <f>市川市!J21</f>
        <v>0</v>
      </c>
      <c r="Q17" s="250">
        <f>市川市!K21</f>
        <v>1089</v>
      </c>
    </row>
    <row r="18" spans="2:19" ht="15.75" customHeight="1" x14ac:dyDescent="0.2">
      <c r="B18" s="455" t="s">
        <v>459</v>
      </c>
      <c r="C18" s="456"/>
      <c r="D18" s="233">
        <f>船橋市!G14</f>
        <v>69</v>
      </c>
      <c r="E18" s="81">
        <f>船橋市!H14</f>
        <v>122</v>
      </c>
      <c r="F18" s="81">
        <f>船橋市!I14</f>
        <v>10</v>
      </c>
      <c r="G18" s="81">
        <f>船橋市!J14</f>
        <v>22</v>
      </c>
      <c r="H18" s="81">
        <f>船橋市!K14</f>
        <v>140</v>
      </c>
      <c r="I18" s="81">
        <f>船橋市!C21</f>
        <v>98</v>
      </c>
      <c r="J18" s="81">
        <f>船橋市!D21</f>
        <v>26</v>
      </c>
      <c r="K18" s="81">
        <f>船橋市!E21</f>
        <v>3</v>
      </c>
      <c r="L18" s="81">
        <f>船橋市!F21</f>
        <v>4</v>
      </c>
      <c r="M18" s="81">
        <f>船橋市!G21</f>
        <v>31</v>
      </c>
      <c r="N18" s="81">
        <f>船橋市!H21</f>
        <v>78</v>
      </c>
      <c r="O18" s="81">
        <f>船橋市!I21</f>
        <v>1</v>
      </c>
      <c r="P18" s="221">
        <f>船橋市!J21</f>
        <v>0</v>
      </c>
      <c r="Q18" s="250">
        <f>船橋市!K21</f>
        <v>1571</v>
      </c>
    </row>
    <row r="19" spans="2:19" ht="15.75" customHeight="1" x14ac:dyDescent="0.2">
      <c r="B19" s="455" t="s">
        <v>460</v>
      </c>
      <c r="C19" s="456"/>
      <c r="D19" s="233">
        <f>松戸市!G14</f>
        <v>70</v>
      </c>
      <c r="E19" s="81">
        <f>松戸市!H14</f>
        <v>110</v>
      </c>
      <c r="F19" s="81">
        <f>松戸市!I14</f>
        <v>11</v>
      </c>
      <c r="G19" s="81">
        <f>松戸市!J14</f>
        <v>19</v>
      </c>
      <c r="H19" s="81">
        <f>松戸市!K14</f>
        <v>96</v>
      </c>
      <c r="I19" s="81">
        <f>松戸市!C21</f>
        <v>81</v>
      </c>
      <c r="J19" s="81">
        <f>松戸市!D21</f>
        <v>9</v>
      </c>
      <c r="K19" s="81">
        <f>松戸市!E21</f>
        <v>5</v>
      </c>
      <c r="L19" s="81">
        <f>松戸市!F21</f>
        <v>4</v>
      </c>
      <c r="M19" s="81">
        <f>松戸市!G21</f>
        <v>15</v>
      </c>
      <c r="N19" s="81">
        <f>松戸市!H21</f>
        <v>85</v>
      </c>
      <c r="O19" s="81">
        <f>松戸市!I21</f>
        <v>4</v>
      </c>
      <c r="P19" s="221">
        <f>松戸市!J21</f>
        <v>0</v>
      </c>
      <c r="Q19" s="250">
        <f>松戸市!K21</f>
        <v>1299</v>
      </c>
    </row>
    <row r="20" spans="2:19" ht="15.75" customHeight="1" x14ac:dyDescent="0.2">
      <c r="B20" s="455" t="s">
        <v>461</v>
      </c>
      <c r="C20" s="456"/>
      <c r="D20" s="233">
        <f>野田市!G14</f>
        <v>22</v>
      </c>
      <c r="E20" s="81">
        <f>野田市!H14</f>
        <v>44</v>
      </c>
      <c r="F20" s="81">
        <f>野田市!I14</f>
        <v>4</v>
      </c>
      <c r="G20" s="81">
        <f>野田市!J14</f>
        <v>4</v>
      </c>
      <c r="H20" s="81">
        <f>野田市!K14</f>
        <v>37</v>
      </c>
      <c r="I20" s="81">
        <f>野田市!C21</f>
        <v>34</v>
      </c>
      <c r="J20" s="81">
        <f>野田市!D21</f>
        <v>1</v>
      </c>
      <c r="K20" s="81">
        <f>野田市!E21</f>
        <v>0</v>
      </c>
      <c r="L20" s="81">
        <f>野田市!F21</f>
        <v>1</v>
      </c>
      <c r="M20" s="81">
        <f>野田市!G21</f>
        <v>6</v>
      </c>
      <c r="N20" s="81">
        <f>野田市!H21</f>
        <v>29</v>
      </c>
      <c r="O20" s="81">
        <f>野田市!I21</f>
        <v>0</v>
      </c>
      <c r="P20" s="221">
        <f>野田市!J21</f>
        <v>0</v>
      </c>
      <c r="Q20" s="250">
        <f>野田市!K21</f>
        <v>548</v>
      </c>
    </row>
    <row r="21" spans="2:19" ht="15.75" customHeight="1" x14ac:dyDescent="0.2">
      <c r="B21" s="455" t="s">
        <v>462</v>
      </c>
      <c r="C21" s="456"/>
      <c r="D21" s="233">
        <f>柏市!G14</f>
        <v>80</v>
      </c>
      <c r="E21" s="81">
        <f>柏市!H14</f>
        <v>106</v>
      </c>
      <c r="F21" s="81">
        <f>柏市!I14</f>
        <v>6</v>
      </c>
      <c r="G21" s="81">
        <f>柏市!J14</f>
        <v>13</v>
      </c>
      <c r="H21" s="81">
        <f>柏市!K14</f>
        <v>105</v>
      </c>
      <c r="I21" s="81">
        <f>柏市!C21</f>
        <v>82</v>
      </c>
      <c r="J21" s="81">
        <f>柏市!D21</f>
        <v>10</v>
      </c>
      <c r="K21" s="81">
        <f>柏市!E21</f>
        <v>8</v>
      </c>
      <c r="L21" s="81">
        <f>柏市!F21</f>
        <v>0</v>
      </c>
      <c r="M21" s="81">
        <f>柏市!G21</f>
        <v>17</v>
      </c>
      <c r="N21" s="81">
        <f>柏市!H21</f>
        <v>65</v>
      </c>
      <c r="O21" s="81">
        <f>柏市!I21</f>
        <v>3</v>
      </c>
      <c r="P21" s="221">
        <f>柏市!J21</f>
        <v>0</v>
      </c>
      <c r="Q21" s="250">
        <f>柏市!K21</f>
        <v>1181</v>
      </c>
    </row>
    <row r="22" spans="2:19" ht="15.75" customHeight="1" x14ac:dyDescent="0.2">
      <c r="B22" s="455" t="s">
        <v>463</v>
      </c>
      <c r="C22" s="456"/>
      <c r="D22" s="233">
        <f>流山市!G14</f>
        <v>21</v>
      </c>
      <c r="E22" s="81">
        <f>流山市!H14</f>
        <v>45</v>
      </c>
      <c r="F22" s="81">
        <f>流山市!I14</f>
        <v>1</v>
      </c>
      <c r="G22" s="81">
        <f>流山市!J14</f>
        <v>6</v>
      </c>
      <c r="H22" s="81">
        <f>流山市!K14</f>
        <v>45</v>
      </c>
      <c r="I22" s="81">
        <f>流山市!C21</f>
        <v>41</v>
      </c>
      <c r="J22" s="81">
        <f>流山市!D21</f>
        <v>5</v>
      </c>
      <c r="K22" s="81">
        <f>流山市!E21</f>
        <v>2</v>
      </c>
      <c r="L22" s="81">
        <f>流山市!F21</f>
        <v>0</v>
      </c>
      <c r="M22" s="81">
        <f>流山市!G21</f>
        <v>9</v>
      </c>
      <c r="N22" s="81">
        <f>流山市!H21</f>
        <v>29</v>
      </c>
      <c r="O22" s="81">
        <f>流山市!I21</f>
        <v>1</v>
      </c>
      <c r="P22" s="221">
        <f>流山市!J21</f>
        <v>0</v>
      </c>
      <c r="Q22" s="250">
        <f>流山市!K21</f>
        <v>464</v>
      </c>
    </row>
    <row r="23" spans="2:19" ht="15.75" customHeight="1" x14ac:dyDescent="0.2">
      <c r="B23" s="455" t="s">
        <v>464</v>
      </c>
      <c r="C23" s="456"/>
      <c r="D23" s="233">
        <f>我孫子市!G14</f>
        <v>25</v>
      </c>
      <c r="E23" s="81">
        <f>我孫子市!H14</f>
        <v>33</v>
      </c>
      <c r="F23" s="81">
        <f>我孫子市!I14</f>
        <v>4</v>
      </c>
      <c r="G23" s="81">
        <f>我孫子市!J14</f>
        <v>4</v>
      </c>
      <c r="H23" s="81">
        <f>我孫子市!K14</f>
        <v>31</v>
      </c>
      <c r="I23" s="81">
        <f>我孫子市!C21</f>
        <v>20</v>
      </c>
      <c r="J23" s="81">
        <f>我孫子市!D21</f>
        <v>4</v>
      </c>
      <c r="K23" s="81">
        <f>我孫子市!E21</f>
        <v>2</v>
      </c>
      <c r="L23" s="81">
        <f>我孫子市!F21</f>
        <v>0</v>
      </c>
      <c r="M23" s="81">
        <f>我孫子市!G21</f>
        <v>7</v>
      </c>
      <c r="N23" s="81">
        <f>我孫子市!H21</f>
        <v>18</v>
      </c>
      <c r="O23" s="81">
        <f>我孫子市!I21</f>
        <v>1</v>
      </c>
      <c r="P23" s="221">
        <f>我孫子市!J21</f>
        <v>0</v>
      </c>
      <c r="Q23" s="250">
        <f>我孫子市!K21</f>
        <v>373</v>
      </c>
    </row>
    <row r="24" spans="2:19" ht="15.75" customHeight="1" x14ac:dyDescent="0.2">
      <c r="B24" s="455" t="s">
        <v>805</v>
      </c>
      <c r="C24" s="456"/>
      <c r="D24" s="233">
        <f>鎌ケ谷市!G14</f>
        <v>23</v>
      </c>
      <c r="E24" s="81">
        <f>鎌ケ谷市!H14</f>
        <v>30</v>
      </c>
      <c r="F24" s="81">
        <f>鎌ケ谷市!I14</f>
        <v>0</v>
      </c>
      <c r="G24" s="81">
        <f>鎌ケ谷市!J14</f>
        <v>1</v>
      </c>
      <c r="H24" s="81">
        <f>鎌ケ谷市!K14</f>
        <v>22</v>
      </c>
      <c r="I24" s="81">
        <f>鎌ケ谷市!C21</f>
        <v>22</v>
      </c>
      <c r="J24" s="81">
        <f>鎌ケ谷市!D21</f>
        <v>5</v>
      </c>
      <c r="K24" s="81">
        <f>鎌ケ谷市!E21</f>
        <v>0</v>
      </c>
      <c r="L24" s="81">
        <f>鎌ケ谷市!F21</f>
        <v>1</v>
      </c>
      <c r="M24" s="81">
        <f>鎌ケ谷市!G21</f>
        <v>5</v>
      </c>
      <c r="N24" s="81">
        <f>鎌ケ谷市!H21</f>
        <v>21</v>
      </c>
      <c r="O24" s="81">
        <f>鎌ケ谷市!I21</f>
        <v>2</v>
      </c>
      <c r="P24" s="221">
        <f>鎌ケ谷市!J21</f>
        <v>0</v>
      </c>
      <c r="Q24" s="250">
        <f>鎌ケ谷市!K21</f>
        <v>328</v>
      </c>
    </row>
    <row r="25" spans="2:19" ht="15.75" customHeight="1" x14ac:dyDescent="0.2">
      <c r="B25" s="464" t="s">
        <v>466</v>
      </c>
      <c r="C25" s="465"/>
      <c r="D25" s="234">
        <f>浦安市!G14</f>
        <v>8</v>
      </c>
      <c r="E25" s="82">
        <f>浦安市!H14</f>
        <v>29</v>
      </c>
      <c r="F25" s="82">
        <f>浦安市!I14</f>
        <v>3</v>
      </c>
      <c r="G25" s="82">
        <f>浦安市!J14</f>
        <v>5</v>
      </c>
      <c r="H25" s="82">
        <f>浦安市!K14</f>
        <v>29</v>
      </c>
      <c r="I25" s="82">
        <f>浦安市!C21</f>
        <v>26</v>
      </c>
      <c r="J25" s="82">
        <f>浦安市!D21</f>
        <v>3</v>
      </c>
      <c r="K25" s="82">
        <f>浦安市!E21</f>
        <v>0</v>
      </c>
      <c r="L25" s="82">
        <f>浦安市!F21</f>
        <v>0</v>
      </c>
      <c r="M25" s="82">
        <f>浦安市!G21</f>
        <v>2</v>
      </c>
      <c r="N25" s="82">
        <f>浦安市!H21</f>
        <v>19</v>
      </c>
      <c r="O25" s="82">
        <f>浦安市!I21</f>
        <v>0</v>
      </c>
      <c r="P25" s="222">
        <f>浦安市!J21</f>
        <v>0</v>
      </c>
      <c r="Q25" s="251">
        <f>浦安市!K21</f>
        <v>310</v>
      </c>
    </row>
    <row r="26" spans="2:19" ht="15.75" customHeight="1" x14ac:dyDescent="0.2">
      <c r="B26" s="219"/>
      <c r="C26" s="123" t="s">
        <v>434</v>
      </c>
      <c r="D26" s="235">
        <f t="shared" ref="D26:Q26" si="2">SUM(D27:D35)</f>
        <v>166</v>
      </c>
      <c r="E26" s="124">
        <f t="shared" si="2"/>
        <v>206</v>
      </c>
      <c r="F26" s="124">
        <f t="shared" si="2"/>
        <v>10</v>
      </c>
      <c r="G26" s="124">
        <f t="shared" si="2"/>
        <v>33</v>
      </c>
      <c r="H26" s="124">
        <f t="shared" si="2"/>
        <v>196</v>
      </c>
      <c r="I26" s="124">
        <f t="shared" si="2"/>
        <v>152</v>
      </c>
      <c r="J26" s="124">
        <f t="shared" si="2"/>
        <v>19</v>
      </c>
      <c r="K26" s="124">
        <f t="shared" si="2"/>
        <v>12</v>
      </c>
      <c r="L26" s="124">
        <f t="shared" si="2"/>
        <v>6</v>
      </c>
      <c r="M26" s="124">
        <f t="shared" si="2"/>
        <v>24</v>
      </c>
      <c r="N26" s="124">
        <f t="shared" si="2"/>
        <v>148</v>
      </c>
      <c r="O26" s="124">
        <f t="shared" si="2"/>
        <v>4</v>
      </c>
      <c r="P26" s="220">
        <f t="shared" si="2"/>
        <v>0</v>
      </c>
      <c r="Q26" s="252">
        <f t="shared" si="2"/>
        <v>2463</v>
      </c>
      <c r="S26" s="22"/>
    </row>
    <row r="27" spans="2:19" ht="15.75" customHeight="1" x14ac:dyDescent="0.2">
      <c r="B27" s="455" t="s">
        <v>469</v>
      </c>
      <c r="C27" s="456"/>
      <c r="D27" s="233">
        <f>成田市!G14</f>
        <v>31</v>
      </c>
      <c r="E27" s="81">
        <f>成田市!H14</f>
        <v>28</v>
      </c>
      <c r="F27" s="81">
        <f>成田市!I14</f>
        <v>0</v>
      </c>
      <c r="G27" s="81">
        <f>成田市!J14</f>
        <v>6</v>
      </c>
      <c r="H27" s="81">
        <f>成田市!K14</f>
        <v>30</v>
      </c>
      <c r="I27" s="81">
        <f>成田市!C21</f>
        <v>26</v>
      </c>
      <c r="J27" s="81">
        <f>成田市!D21</f>
        <v>4</v>
      </c>
      <c r="K27" s="81">
        <f>成田市!E21</f>
        <v>2</v>
      </c>
      <c r="L27" s="81">
        <f>成田市!F21</f>
        <v>0</v>
      </c>
      <c r="M27" s="81">
        <f>成田市!G21</f>
        <v>4</v>
      </c>
      <c r="N27" s="81">
        <f>成田市!H21</f>
        <v>20</v>
      </c>
      <c r="O27" s="81">
        <f>成田市!I21</f>
        <v>0</v>
      </c>
      <c r="P27" s="221">
        <f>成田市!J21</f>
        <v>0</v>
      </c>
      <c r="Q27" s="250">
        <f>成田市!K21</f>
        <v>425</v>
      </c>
    </row>
    <row r="28" spans="2:19" ht="15.75" customHeight="1" x14ac:dyDescent="0.2">
      <c r="B28" s="455" t="s">
        <v>470</v>
      </c>
      <c r="C28" s="456"/>
      <c r="D28" s="233">
        <f>佐倉市!G14</f>
        <v>33</v>
      </c>
      <c r="E28" s="81">
        <f>佐倉市!H14</f>
        <v>54</v>
      </c>
      <c r="F28" s="81">
        <f>佐倉市!I14</f>
        <v>3</v>
      </c>
      <c r="G28" s="81">
        <f>佐倉市!J14</f>
        <v>7</v>
      </c>
      <c r="H28" s="81">
        <f>佐倉市!K14</f>
        <v>52</v>
      </c>
      <c r="I28" s="81">
        <f>佐倉市!C21</f>
        <v>40</v>
      </c>
      <c r="J28" s="81">
        <f>佐倉市!D21</f>
        <v>4</v>
      </c>
      <c r="K28" s="81">
        <f>佐倉市!E21</f>
        <v>2</v>
      </c>
      <c r="L28" s="81">
        <f>佐倉市!F21</f>
        <v>1</v>
      </c>
      <c r="M28" s="81">
        <f>佐倉市!G21</f>
        <v>7</v>
      </c>
      <c r="N28" s="81">
        <f>佐倉市!H21</f>
        <v>37</v>
      </c>
      <c r="O28" s="81">
        <f>佐倉市!I21</f>
        <v>2</v>
      </c>
      <c r="P28" s="221">
        <f>佐倉市!J21</f>
        <v>0</v>
      </c>
      <c r="Q28" s="250">
        <f>佐倉市!K21</f>
        <v>576</v>
      </c>
    </row>
    <row r="29" spans="2:19" ht="15.75" customHeight="1" x14ac:dyDescent="0.2">
      <c r="B29" s="455" t="s">
        <v>471</v>
      </c>
      <c r="C29" s="456"/>
      <c r="D29" s="233">
        <f>四街道市!G14</f>
        <v>21</v>
      </c>
      <c r="E29" s="81">
        <f>四街道市!H14</f>
        <v>33</v>
      </c>
      <c r="F29" s="81">
        <f>四街道市!I14</f>
        <v>2</v>
      </c>
      <c r="G29" s="81">
        <f>四街道市!J14</f>
        <v>9</v>
      </c>
      <c r="H29" s="81">
        <f>四街道市!K14</f>
        <v>26</v>
      </c>
      <c r="I29" s="81">
        <f>四街道市!C21</f>
        <v>19</v>
      </c>
      <c r="J29" s="81">
        <f>四街道市!D21</f>
        <v>3</v>
      </c>
      <c r="K29" s="81">
        <f>四街道市!E21</f>
        <v>5</v>
      </c>
      <c r="L29" s="81">
        <f>四街道市!F21</f>
        <v>2</v>
      </c>
      <c r="M29" s="81">
        <f>四街道市!G21</f>
        <v>1</v>
      </c>
      <c r="N29" s="81">
        <f>四街道市!H21</f>
        <v>13</v>
      </c>
      <c r="O29" s="81">
        <f>四街道市!I21</f>
        <v>0</v>
      </c>
      <c r="P29" s="221">
        <f>四街道市!J21</f>
        <v>0</v>
      </c>
      <c r="Q29" s="250">
        <f>四街道市!K21</f>
        <v>319</v>
      </c>
    </row>
    <row r="30" spans="2:19" ht="15.75" customHeight="1" x14ac:dyDescent="0.2">
      <c r="B30" s="455" t="s">
        <v>472</v>
      </c>
      <c r="C30" s="456"/>
      <c r="D30" s="233">
        <f>八街市!G14</f>
        <v>20</v>
      </c>
      <c r="E30" s="81">
        <f>八街市!H14</f>
        <v>21</v>
      </c>
      <c r="F30" s="81">
        <f>八街市!I14</f>
        <v>1</v>
      </c>
      <c r="G30" s="81">
        <f>八街市!J14</f>
        <v>1</v>
      </c>
      <c r="H30" s="81">
        <f>八街市!K14</f>
        <v>20</v>
      </c>
      <c r="I30" s="81">
        <f>八街市!C21</f>
        <v>23</v>
      </c>
      <c r="J30" s="81">
        <f>八街市!D21</f>
        <v>4</v>
      </c>
      <c r="K30" s="81">
        <f>八街市!E21</f>
        <v>2</v>
      </c>
      <c r="L30" s="81">
        <f>八街市!F21</f>
        <v>0</v>
      </c>
      <c r="M30" s="81">
        <f>八街市!G21</f>
        <v>3</v>
      </c>
      <c r="N30" s="81">
        <f>八街市!H21</f>
        <v>23</v>
      </c>
      <c r="O30" s="81">
        <f>八街市!I21</f>
        <v>0</v>
      </c>
      <c r="P30" s="221">
        <f>八街市!J21</f>
        <v>0</v>
      </c>
      <c r="Q30" s="250">
        <f>八街市!K21</f>
        <v>305</v>
      </c>
    </row>
    <row r="31" spans="2:19" ht="15.75" customHeight="1" x14ac:dyDescent="0.2">
      <c r="B31" s="455" t="s">
        <v>473</v>
      </c>
      <c r="C31" s="456"/>
      <c r="D31" s="233">
        <f>酒々井町!G14</f>
        <v>4</v>
      </c>
      <c r="E31" s="81">
        <f>酒々井町!H14</f>
        <v>2</v>
      </c>
      <c r="F31" s="81">
        <f>酒々井町!I14</f>
        <v>0</v>
      </c>
      <c r="G31" s="81">
        <f>酒々井町!J14</f>
        <v>1</v>
      </c>
      <c r="H31" s="81">
        <f>酒々井町!K14</f>
        <v>8</v>
      </c>
      <c r="I31" s="81">
        <f>酒々井町!C21</f>
        <v>3</v>
      </c>
      <c r="J31" s="81">
        <f>酒々井町!D21</f>
        <v>0</v>
      </c>
      <c r="K31" s="81">
        <f>酒々井町!E21</f>
        <v>0</v>
      </c>
      <c r="L31" s="81">
        <f>酒々井町!F21</f>
        <v>0</v>
      </c>
      <c r="M31" s="81">
        <f>酒々井町!G21</f>
        <v>0</v>
      </c>
      <c r="N31" s="81">
        <f>酒々井町!H21</f>
        <v>5</v>
      </c>
      <c r="O31" s="81">
        <f>酒々井町!I21</f>
        <v>0</v>
      </c>
      <c r="P31" s="221">
        <f>酒々井町!J21</f>
        <v>0</v>
      </c>
      <c r="Q31" s="250">
        <f>酒々井町!K21</f>
        <v>69</v>
      </c>
    </row>
    <row r="32" spans="2:19" ht="15.75" customHeight="1" x14ac:dyDescent="0.2">
      <c r="B32" s="455" t="s">
        <v>755</v>
      </c>
      <c r="C32" s="456"/>
      <c r="D32" s="233">
        <f>富里市!G14</f>
        <v>20</v>
      </c>
      <c r="E32" s="81">
        <f>富里市!H14</f>
        <v>16</v>
      </c>
      <c r="F32" s="81">
        <f>富里市!I14</f>
        <v>1</v>
      </c>
      <c r="G32" s="81">
        <f>富里市!J14</f>
        <v>7</v>
      </c>
      <c r="H32" s="81">
        <f>富里市!K14</f>
        <v>16</v>
      </c>
      <c r="I32" s="81">
        <f>富里市!C21</f>
        <v>6</v>
      </c>
      <c r="J32" s="81">
        <f>富里市!D21</f>
        <v>1</v>
      </c>
      <c r="K32" s="81">
        <f>富里市!E21</f>
        <v>1</v>
      </c>
      <c r="L32" s="81">
        <f>富里市!F21</f>
        <v>0</v>
      </c>
      <c r="M32" s="81">
        <f>富里市!G21</f>
        <v>1</v>
      </c>
      <c r="N32" s="81">
        <f>富里市!H21</f>
        <v>15</v>
      </c>
      <c r="O32" s="81">
        <f>富里市!I21</f>
        <v>0</v>
      </c>
      <c r="P32" s="221">
        <f>富里市!J21</f>
        <v>0</v>
      </c>
      <c r="Q32" s="250">
        <f>富里市!K21</f>
        <v>192</v>
      </c>
    </row>
    <row r="33" spans="2:19" ht="15.75" customHeight="1" x14ac:dyDescent="0.2">
      <c r="B33" s="455" t="s">
        <v>145</v>
      </c>
      <c r="C33" s="456"/>
      <c r="D33" s="233">
        <f>白井市!G14</f>
        <v>14</v>
      </c>
      <c r="E33" s="81">
        <f>白井市!H14</f>
        <v>13</v>
      </c>
      <c r="F33" s="81">
        <f>白井市!I14</f>
        <v>1</v>
      </c>
      <c r="G33" s="81">
        <f>白井市!J14</f>
        <v>2</v>
      </c>
      <c r="H33" s="81">
        <f>白井市!K14</f>
        <v>15</v>
      </c>
      <c r="I33" s="81">
        <f>白井市!C21</f>
        <v>10</v>
      </c>
      <c r="J33" s="81">
        <f>白井市!D21</f>
        <v>0</v>
      </c>
      <c r="K33" s="81">
        <f>白井市!E21</f>
        <v>0</v>
      </c>
      <c r="L33" s="81">
        <f>白井市!F21</f>
        <v>2</v>
      </c>
      <c r="M33" s="81">
        <f>白井市!G21</f>
        <v>2</v>
      </c>
      <c r="N33" s="81">
        <f>白井市!H21</f>
        <v>11</v>
      </c>
      <c r="O33" s="81">
        <f>白井市!I21</f>
        <v>2</v>
      </c>
      <c r="P33" s="221">
        <f>白井市!J21</f>
        <v>0</v>
      </c>
      <c r="Q33" s="250">
        <f>白井市!K21</f>
        <v>175</v>
      </c>
    </row>
    <row r="34" spans="2:19" ht="15.75" customHeight="1" x14ac:dyDescent="0.2">
      <c r="B34" s="455" t="s">
        <v>475</v>
      </c>
      <c r="C34" s="456"/>
      <c r="D34" s="233">
        <f>印西市!G14</f>
        <v>19</v>
      </c>
      <c r="E34" s="81">
        <f>印西市!H14</f>
        <v>31</v>
      </c>
      <c r="F34" s="81">
        <f>印西市!I14</f>
        <v>2</v>
      </c>
      <c r="G34" s="81">
        <f>印西市!J14</f>
        <v>0</v>
      </c>
      <c r="H34" s="81">
        <f>印西市!K14</f>
        <v>25</v>
      </c>
      <c r="I34" s="81">
        <f>印西市!C21</f>
        <v>17</v>
      </c>
      <c r="J34" s="81">
        <f>印西市!D21</f>
        <v>3</v>
      </c>
      <c r="K34" s="81">
        <f>印西市!E21</f>
        <v>0</v>
      </c>
      <c r="L34" s="81">
        <f>印西市!F21</f>
        <v>1</v>
      </c>
      <c r="M34" s="81">
        <f>印西市!G21</f>
        <v>5</v>
      </c>
      <c r="N34" s="81">
        <f>印西市!H21</f>
        <v>17</v>
      </c>
      <c r="O34" s="81">
        <f>印西市!I21</f>
        <v>0</v>
      </c>
      <c r="P34" s="221">
        <f>印西市!J21</f>
        <v>0</v>
      </c>
      <c r="Q34" s="250">
        <f>印西市!K21</f>
        <v>315</v>
      </c>
    </row>
    <row r="35" spans="2:19" ht="15.75" customHeight="1" x14ac:dyDescent="0.2">
      <c r="B35" s="464" t="s">
        <v>477</v>
      </c>
      <c r="C35" s="465"/>
      <c r="D35" s="234">
        <f>栄町!G14</f>
        <v>4</v>
      </c>
      <c r="E35" s="82">
        <f>栄町!H14</f>
        <v>8</v>
      </c>
      <c r="F35" s="82">
        <f>栄町!I14</f>
        <v>0</v>
      </c>
      <c r="G35" s="82">
        <f>栄町!J14</f>
        <v>0</v>
      </c>
      <c r="H35" s="82">
        <f>栄町!K14</f>
        <v>4</v>
      </c>
      <c r="I35" s="82">
        <f>栄町!C21</f>
        <v>8</v>
      </c>
      <c r="J35" s="82">
        <f>栄町!D21</f>
        <v>0</v>
      </c>
      <c r="K35" s="82">
        <f>栄町!E21</f>
        <v>0</v>
      </c>
      <c r="L35" s="82">
        <f>栄町!F21</f>
        <v>0</v>
      </c>
      <c r="M35" s="82">
        <f>栄町!G21</f>
        <v>1</v>
      </c>
      <c r="N35" s="82">
        <f>栄町!H21</f>
        <v>7</v>
      </c>
      <c r="O35" s="82">
        <f>栄町!I21</f>
        <v>0</v>
      </c>
      <c r="P35" s="222">
        <f>栄町!J21</f>
        <v>0</v>
      </c>
      <c r="Q35" s="251">
        <f>栄町!K21</f>
        <v>87</v>
      </c>
    </row>
    <row r="36" spans="2:19" ht="15.75" customHeight="1" x14ac:dyDescent="0.2">
      <c r="B36" s="219"/>
      <c r="C36" s="123" t="s">
        <v>435</v>
      </c>
      <c r="D36" s="235">
        <f>SUM(D37:D43)</f>
        <v>37</v>
      </c>
      <c r="E36" s="124">
        <f t="shared" ref="E36:Q36" si="3">SUM(E37:E43)</f>
        <v>50</v>
      </c>
      <c r="F36" s="124">
        <f t="shared" si="3"/>
        <v>1</v>
      </c>
      <c r="G36" s="124">
        <f t="shared" si="3"/>
        <v>11</v>
      </c>
      <c r="H36" s="124">
        <f t="shared" si="3"/>
        <v>38</v>
      </c>
      <c r="I36" s="124">
        <f t="shared" si="3"/>
        <v>34</v>
      </c>
      <c r="J36" s="124">
        <f t="shared" si="3"/>
        <v>7</v>
      </c>
      <c r="K36" s="124">
        <f t="shared" si="3"/>
        <v>3</v>
      </c>
      <c r="L36" s="124">
        <f t="shared" si="3"/>
        <v>2</v>
      </c>
      <c r="M36" s="124">
        <f t="shared" si="3"/>
        <v>9</v>
      </c>
      <c r="N36" s="124">
        <f t="shared" si="3"/>
        <v>31</v>
      </c>
      <c r="O36" s="124">
        <f>SUM(O37:O43)</f>
        <v>0</v>
      </c>
      <c r="P36" s="220">
        <f t="shared" si="3"/>
        <v>0</v>
      </c>
      <c r="Q36" s="252">
        <f t="shared" si="3"/>
        <v>600</v>
      </c>
      <c r="S36" s="22"/>
    </row>
    <row r="37" spans="2:19" ht="15.75" customHeight="1" x14ac:dyDescent="0.2">
      <c r="B37" s="455" t="s">
        <v>478</v>
      </c>
      <c r="C37" s="456"/>
      <c r="D37" s="233">
        <f>茂原市!G14</f>
        <v>20</v>
      </c>
      <c r="E37" s="81">
        <f>茂原市!H14</f>
        <v>29</v>
      </c>
      <c r="F37" s="81">
        <f>茂原市!I14</f>
        <v>1</v>
      </c>
      <c r="G37" s="81">
        <f>茂原市!J14</f>
        <v>8</v>
      </c>
      <c r="H37" s="81">
        <f>茂原市!K14</f>
        <v>23</v>
      </c>
      <c r="I37" s="81">
        <f>茂原市!C21</f>
        <v>19</v>
      </c>
      <c r="J37" s="81">
        <f>茂原市!D21</f>
        <v>5</v>
      </c>
      <c r="K37" s="81">
        <f>茂原市!E21</f>
        <v>3</v>
      </c>
      <c r="L37" s="81">
        <f>茂原市!F21</f>
        <v>0</v>
      </c>
      <c r="M37" s="81">
        <f>茂原市!G21</f>
        <v>3</v>
      </c>
      <c r="N37" s="81">
        <f>茂原市!H21</f>
        <v>18</v>
      </c>
      <c r="O37" s="81">
        <f>茂原市!I21</f>
        <v>0</v>
      </c>
      <c r="P37" s="221">
        <f>茂原市!J21</f>
        <v>0</v>
      </c>
      <c r="Q37" s="250">
        <f>茂原市!K21</f>
        <v>344</v>
      </c>
    </row>
    <row r="38" spans="2:19" ht="15.75" customHeight="1" x14ac:dyDescent="0.2">
      <c r="B38" s="455" t="s">
        <v>479</v>
      </c>
      <c r="C38" s="456"/>
      <c r="D38" s="233">
        <f>一宮町!G14</f>
        <v>4</v>
      </c>
      <c r="E38" s="81">
        <f>一宮町!H14</f>
        <v>5</v>
      </c>
      <c r="F38" s="81">
        <f>一宮町!I14</f>
        <v>0</v>
      </c>
      <c r="G38" s="81">
        <f>一宮町!J14</f>
        <v>0</v>
      </c>
      <c r="H38" s="81">
        <f>一宮町!K14</f>
        <v>5</v>
      </c>
      <c r="I38" s="81">
        <f>一宮町!C21</f>
        <v>3</v>
      </c>
      <c r="J38" s="81">
        <f>一宮町!D21</f>
        <v>1</v>
      </c>
      <c r="K38" s="81">
        <f>一宮町!E21</f>
        <v>0</v>
      </c>
      <c r="L38" s="81">
        <f>一宮町!F21</f>
        <v>1</v>
      </c>
      <c r="M38" s="81">
        <f>一宮町!G21</f>
        <v>1</v>
      </c>
      <c r="N38" s="81">
        <f>一宮町!H21</f>
        <v>2</v>
      </c>
      <c r="O38" s="81">
        <f>一宮町!I21</f>
        <v>0</v>
      </c>
      <c r="P38" s="221">
        <f>一宮町!J21</f>
        <v>0</v>
      </c>
      <c r="Q38" s="250">
        <f>一宮町!K21</f>
        <v>60</v>
      </c>
    </row>
    <row r="39" spans="2:19" ht="15.75" customHeight="1" x14ac:dyDescent="0.2">
      <c r="B39" s="455" t="s">
        <v>480</v>
      </c>
      <c r="C39" s="456"/>
      <c r="D39" s="233">
        <f>睦沢町!G14</f>
        <v>3</v>
      </c>
      <c r="E39" s="81">
        <f>睦沢町!H14</f>
        <v>1</v>
      </c>
      <c r="F39" s="81">
        <f>睦沢町!I14</f>
        <v>0</v>
      </c>
      <c r="G39" s="81">
        <f>睦沢町!J14</f>
        <v>2</v>
      </c>
      <c r="H39" s="81">
        <f>睦沢町!K14</f>
        <v>2</v>
      </c>
      <c r="I39" s="81">
        <f>睦沢町!C21</f>
        <v>0</v>
      </c>
      <c r="J39" s="81">
        <f>睦沢町!D21</f>
        <v>0</v>
      </c>
      <c r="K39" s="81">
        <f>睦沢町!E21</f>
        <v>0</v>
      </c>
      <c r="L39" s="81">
        <f>睦沢町!F21</f>
        <v>0</v>
      </c>
      <c r="M39" s="81">
        <f>睦沢町!G21</f>
        <v>0</v>
      </c>
      <c r="N39" s="81">
        <f>睦沢町!H21</f>
        <v>4</v>
      </c>
      <c r="O39" s="81">
        <f>睦沢町!I21</f>
        <v>0</v>
      </c>
      <c r="P39" s="221">
        <f>睦沢町!J21</f>
        <v>0</v>
      </c>
      <c r="Q39" s="250">
        <f>睦沢町!K21</f>
        <v>32</v>
      </c>
    </row>
    <row r="40" spans="2:19" ht="15.75" customHeight="1" x14ac:dyDescent="0.2">
      <c r="B40" s="455" t="s">
        <v>481</v>
      </c>
      <c r="C40" s="456"/>
      <c r="D40" s="233">
        <f>長生村!G14</f>
        <v>4</v>
      </c>
      <c r="E40" s="81">
        <f>長生村!H14</f>
        <v>5</v>
      </c>
      <c r="F40" s="81">
        <f>長生村!I14</f>
        <v>0</v>
      </c>
      <c r="G40" s="81">
        <f>長生村!J14</f>
        <v>0</v>
      </c>
      <c r="H40" s="81">
        <f>長生村!K14</f>
        <v>3</v>
      </c>
      <c r="I40" s="81">
        <f>長生村!C21</f>
        <v>3</v>
      </c>
      <c r="J40" s="81">
        <f>長生村!D21</f>
        <v>0</v>
      </c>
      <c r="K40" s="81">
        <f>長生村!E21</f>
        <v>0</v>
      </c>
      <c r="L40" s="81">
        <f>長生村!F21</f>
        <v>0</v>
      </c>
      <c r="M40" s="81">
        <f>長生村!G21</f>
        <v>1</v>
      </c>
      <c r="N40" s="81">
        <f>長生村!H21</f>
        <v>1</v>
      </c>
      <c r="O40" s="81">
        <f>長生村!I21</f>
        <v>0</v>
      </c>
      <c r="P40" s="221">
        <f>長生村!J21</f>
        <v>0</v>
      </c>
      <c r="Q40" s="250">
        <f>長生村!K21</f>
        <v>65</v>
      </c>
    </row>
    <row r="41" spans="2:19" ht="15.75" customHeight="1" x14ac:dyDescent="0.2">
      <c r="B41" s="455" t="s">
        <v>482</v>
      </c>
      <c r="C41" s="456"/>
      <c r="D41" s="233">
        <f>白子町!G14</f>
        <v>1</v>
      </c>
      <c r="E41" s="81">
        <f>白子町!H14</f>
        <v>2</v>
      </c>
      <c r="F41" s="81">
        <f>白子町!I14</f>
        <v>0</v>
      </c>
      <c r="G41" s="81">
        <f>白子町!J14</f>
        <v>1</v>
      </c>
      <c r="H41" s="81">
        <f>白子町!K14</f>
        <v>3</v>
      </c>
      <c r="I41" s="81">
        <f>白子町!C21</f>
        <v>3</v>
      </c>
      <c r="J41" s="81">
        <f>白子町!D21</f>
        <v>1</v>
      </c>
      <c r="K41" s="81">
        <f>白子町!E21</f>
        <v>0</v>
      </c>
      <c r="L41" s="81">
        <f>白子町!F21</f>
        <v>1</v>
      </c>
      <c r="M41" s="81">
        <f>白子町!G21</f>
        <v>2</v>
      </c>
      <c r="N41" s="81">
        <f>白子町!H21</f>
        <v>4</v>
      </c>
      <c r="O41" s="81">
        <f>白子町!I21</f>
        <v>0</v>
      </c>
      <c r="P41" s="221">
        <f>白子町!J21</f>
        <v>0</v>
      </c>
      <c r="Q41" s="250">
        <f>白子町!K21</f>
        <v>40</v>
      </c>
    </row>
    <row r="42" spans="2:19" ht="15.75" customHeight="1" x14ac:dyDescent="0.2">
      <c r="B42" s="455" t="s">
        <v>483</v>
      </c>
      <c r="C42" s="456"/>
      <c r="D42" s="233">
        <f>長柄町!G14</f>
        <v>3</v>
      </c>
      <c r="E42" s="81">
        <f>長柄町!H14</f>
        <v>2</v>
      </c>
      <c r="F42" s="81">
        <f>長柄町!I14</f>
        <v>0</v>
      </c>
      <c r="G42" s="81">
        <f>長柄町!J14</f>
        <v>0</v>
      </c>
      <c r="H42" s="81">
        <f>長柄町!K14</f>
        <v>2</v>
      </c>
      <c r="I42" s="81">
        <f>長柄町!C21</f>
        <v>6</v>
      </c>
      <c r="J42" s="81">
        <f>長柄町!D21</f>
        <v>0</v>
      </c>
      <c r="K42" s="81">
        <f>長柄町!E21</f>
        <v>0</v>
      </c>
      <c r="L42" s="81">
        <f>長柄町!F21</f>
        <v>0</v>
      </c>
      <c r="M42" s="81">
        <f>長柄町!G21</f>
        <v>2</v>
      </c>
      <c r="N42" s="81">
        <f>長柄町!H21</f>
        <v>2</v>
      </c>
      <c r="O42" s="81">
        <f>長柄町!I21</f>
        <v>0</v>
      </c>
      <c r="P42" s="221">
        <f>長柄町!J21</f>
        <v>0</v>
      </c>
      <c r="Q42" s="250">
        <f>長柄町!K21</f>
        <v>34</v>
      </c>
    </row>
    <row r="43" spans="2:19" ht="15.75" customHeight="1" x14ac:dyDescent="0.2">
      <c r="B43" s="464" t="s">
        <v>484</v>
      </c>
      <c r="C43" s="465"/>
      <c r="D43" s="234">
        <f>長南町!G14</f>
        <v>2</v>
      </c>
      <c r="E43" s="82">
        <f>長南町!H14</f>
        <v>6</v>
      </c>
      <c r="F43" s="82">
        <f>長南町!I14</f>
        <v>0</v>
      </c>
      <c r="G43" s="82">
        <f>長南町!J14</f>
        <v>0</v>
      </c>
      <c r="H43" s="82">
        <f>長南町!K14</f>
        <v>0</v>
      </c>
      <c r="I43" s="82">
        <f>長南町!C21</f>
        <v>0</v>
      </c>
      <c r="J43" s="82">
        <f>長南町!D21</f>
        <v>0</v>
      </c>
      <c r="K43" s="82">
        <f>長南町!E21</f>
        <v>0</v>
      </c>
      <c r="L43" s="82">
        <f>長南町!F21</f>
        <v>0</v>
      </c>
      <c r="M43" s="82">
        <f>長南町!G21</f>
        <v>0</v>
      </c>
      <c r="N43" s="82">
        <f>長南町!H21</f>
        <v>0</v>
      </c>
      <c r="O43" s="82">
        <f>長南町!I21</f>
        <v>0</v>
      </c>
      <c r="P43" s="222">
        <f>長南町!J21</f>
        <v>0</v>
      </c>
      <c r="Q43" s="251">
        <f>長南町!K21</f>
        <v>25</v>
      </c>
    </row>
    <row r="44" spans="2:19" ht="15.75" customHeight="1" x14ac:dyDescent="0.2">
      <c r="B44" s="219"/>
      <c r="C44" s="123" t="s">
        <v>436</v>
      </c>
      <c r="D44" s="235">
        <f t="shared" ref="D44:Q44" si="4">SUM(D45:D50)</f>
        <v>47</v>
      </c>
      <c r="E44" s="124">
        <f t="shared" si="4"/>
        <v>82</v>
      </c>
      <c r="F44" s="124">
        <f t="shared" si="4"/>
        <v>0</v>
      </c>
      <c r="G44" s="124">
        <f t="shared" si="4"/>
        <v>10</v>
      </c>
      <c r="H44" s="124">
        <f t="shared" si="4"/>
        <v>56</v>
      </c>
      <c r="I44" s="124">
        <f t="shared" si="4"/>
        <v>42</v>
      </c>
      <c r="J44" s="124">
        <f t="shared" si="4"/>
        <v>3</v>
      </c>
      <c r="K44" s="124">
        <f t="shared" si="4"/>
        <v>2</v>
      </c>
      <c r="L44" s="124">
        <f t="shared" si="4"/>
        <v>3</v>
      </c>
      <c r="M44" s="124">
        <f t="shared" si="4"/>
        <v>13</v>
      </c>
      <c r="N44" s="124">
        <f t="shared" si="4"/>
        <v>48</v>
      </c>
      <c r="O44" s="124">
        <f t="shared" si="4"/>
        <v>0</v>
      </c>
      <c r="P44" s="220">
        <f t="shared" si="4"/>
        <v>0</v>
      </c>
      <c r="Q44" s="252">
        <f t="shared" si="4"/>
        <v>754</v>
      </c>
      <c r="S44" s="22"/>
    </row>
    <row r="45" spans="2:19" ht="15.75" customHeight="1" x14ac:dyDescent="0.2">
      <c r="B45" s="455" t="s">
        <v>485</v>
      </c>
      <c r="C45" s="456"/>
      <c r="D45" s="233">
        <f>東金市!G14</f>
        <v>8</v>
      </c>
      <c r="E45" s="81">
        <f>東金市!H14</f>
        <v>19</v>
      </c>
      <c r="F45" s="81">
        <f>東金市!I14</f>
        <v>0</v>
      </c>
      <c r="G45" s="81">
        <f>東金市!J14</f>
        <v>4</v>
      </c>
      <c r="H45" s="81">
        <f>東金市!K14</f>
        <v>12</v>
      </c>
      <c r="I45" s="81">
        <f>東金市!C21</f>
        <v>17</v>
      </c>
      <c r="J45" s="81">
        <f>東金市!D21</f>
        <v>0</v>
      </c>
      <c r="K45" s="81">
        <f>東金市!E21</f>
        <v>0</v>
      </c>
      <c r="L45" s="81">
        <f>東金市!F21</f>
        <v>1</v>
      </c>
      <c r="M45" s="81">
        <f>東金市!G21</f>
        <v>5</v>
      </c>
      <c r="N45" s="81">
        <f>東金市!H21</f>
        <v>18</v>
      </c>
      <c r="O45" s="81">
        <f>東金市!I21</f>
        <v>0</v>
      </c>
      <c r="P45" s="221">
        <f>東金市!J21</f>
        <v>0</v>
      </c>
      <c r="Q45" s="250">
        <f>東金市!K21</f>
        <v>207</v>
      </c>
    </row>
    <row r="46" spans="2:19" ht="15.75" customHeight="1" x14ac:dyDescent="0.2">
      <c r="B46" s="455" t="s">
        <v>1021</v>
      </c>
      <c r="C46" s="456"/>
      <c r="D46" s="233">
        <f>大網白里市!G14</f>
        <v>12</v>
      </c>
      <c r="E46" s="81">
        <f>大網白里市!H14</f>
        <v>21</v>
      </c>
      <c r="F46" s="81">
        <f>大網白里市!I14</f>
        <v>0</v>
      </c>
      <c r="G46" s="81">
        <f>大網白里市!J14</f>
        <v>0</v>
      </c>
      <c r="H46" s="81">
        <f>大網白里市!K14</f>
        <v>19</v>
      </c>
      <c r="I46" s="81">
        <f>大網白里市!C21</f>
        <v>8</v>
      </c>
      <c r="J46" s="81">
        <f>大網白里市!D21</f>
        <v>0</v>
      </c>
      <c r="K46" s="81">
        <f>大網白里市!E21</f>
        <v>0</v>
      </c>
      <c r="L46" s="81">
        <f>大網白里市!F21</f>
        <v>1</v>
      </c>
      <c r="M46" s="81">
        <f>大網白里市!G21</f>
        <v>3</v>
      </c>
      <c r="N46" s="81">
        <f>大網白里市!H21</f>
        <v>11</v>
      </c>
      <c r="O46" s="81">
        <f>大網白里市!I21</f>
        <v>0</v>
      </c>
      <c r="P46" s="221">
        <f>大網白里市!J21</f>
        <v>0</v>
      </c>
      <c r="Q46" s="250">
        <f>大網白里市!K21</f>
        <v>170</v>
      </c>
    </row>
    <row r="47" spans="2:19" ht="15.75" customHeight="1" x14ac:dyDescent="0.2">
      <c r="B47" s="455" t="s">
        <v>486</v>
      </c>
      <c r="C47" s="456"/>
      <c r="D47" s="233">
        <f>九十九里町!G14</f>
        <v>6</v>
      </c>
      <c r="E47" s="81">
        <f>九十九里町!H14</f>
        <v>6</v>
      </c>
      <c r="F47" s="81">
        <f>九十九里町!I14</f>
        <v>0</v>
      </c>
      <c r="G47" s="81">
        <f>九十九里町!J14</f>
        <v>1</v>
      </c>
      <c r="H47" s="81">
        <f>九十九里町!K14</f>
        <v>3</v>
      </c>
      <c r="I47" s="81">
        <f>九十九里町!C21</f>
        <v>1</v>
      </c>
      <c r="J47" s="81">
        <f>九十九里町!D21</f>
        <v>0</v>
      </c>
      <c r="K47" s="81">
        <f>九十九里町!E21</f>
        <v>0</v>
      </c>
      <c r="L47" s="81">
        <f>九十九里町!F21</f>
        <v>0</v>
      </c>
      <c r="M47" s="81">
        <f>九十九里町!G21</f>
        <v>2</v>
      </c>
      <c r="N47" s="81">
        <f>九十九里町!H21</f>
        <v>4</v>
      </c>
      <c r="O47" s="81">
        <f>九十九里町!I21</f>
        <v>0</v>
      </c>
      <c r="P47" s="221">
        <f>九十九里町!J21</f>
        <v>0</v>
      </c>
      <c r="Q47" s="250">
        <f>九十九里町!K21</f>
        <v>64</v>
      </c>
    </row>
    <row r="48" spans="2:19" ht="15.75" customHeight="1" x14ac:dyDescent="0.2">
      <c r="B48" s="455" t="s">
        <v>492</v>
      </c>
      <c r="C48" s="456"/>
      <c r="D48" s="233">
        <f>芝山町!G14</f>
        <v>0</v>
      </c>
      <c r="E48" s="81">
        <f>芝山町!H14</f>
        <v>3</v>
      </c>
      <c r="F48" s="81">
        <f>芝山町!I14</f>
        <v>0</v>
      </c>
      <c r="G48" s="81">
        <f>芝山町!J14</f>
        <v>0</v>
      </c>
      <c r="H48" s="81">
        <f>芝山町!K14</f>
        <v>1</v>
      </c>
      <c r="I48" s="81">
        <f>芝山町!C21</f>
        <v>2</v>
      </c>
      <c r="J48" s="81">
        <f>芝山町!D21</f>
        <v>0</v>
      </c>
      <c r="K48" s="81">
        <f>芝山町!E21</f>
        <v>0</v>
      </c>
      <c r="L48" s="81">
        <f>芝山町!F21</f>
        <v>0</v>
      </c>
      <c r="M48" s="81">
        <f>芝山町!G21</f>
        <v>1</v>
      </c>
      <c r="N48" s="81">
        <f>芝山町!H21</f>
        <v>0</v>
      </c>
      <c r="O48" s="81">
        <f>芝山町!I21</f>
        <v>0</v>
      </c>
      <c r="P48" s="221">
        <f>芝山町!J21</f>
        <v>0</v>
      </c>
      <c r="Q48" s="250">
        <f>芝山町!K21</f>
        <v>20</v>
      </c>
    </row>
    <row r="49" spans="2:19" ht="15.75" customHeight="1" x14ac:dyDescent="0.2">
      <c r="B49" s="455" t="s">
        <v>714</v>
      </c>
      <c r="C49" s="456"/>
      <c r="D49" s="233">
        <f>山武市!G14</f>
        <v>16</v>
      </c>
      <c r="E49" s="81">
        <f>山武市!H14</f>
        <v>21</v>
      </c>
      <c r="F49" s="81">
        <f>山武市!I14</f>
        <v>0</v>
      </c>
      <c r="G49" s="81">
        <f>山武市!J14</f>
        <v>3</v>
      </c>
      <c r="H49" s="81">
        <f>山武市!K14</f>
        <v>19</v>
      </c>
      <c r="I49" s="81">
        <f>山武市!C21</f>
        <v>13</v>
      </c>
      <c r="J49" s="81">
        <f>山武市!D21</f>
        <v>3</v>
      </c>
      <c r="K49" s="81">
        <f>山武市!E21</f>
        <v>2</v>
      </c>
      <c r="L49" s="81">
        <f>山武市!F21</f>
        <v>1</v>
      </c>
      <c r="M49" s="81">
        <f>山武市!G21</f>
        <v>1</v>
      </c>
      <c r="N49" s="81">
        <f>山武市!H21</f>
        <v>12</v>
      </c>
      <c r="O49" s="81">
        <f>山武市!I21</f>
        <v>0</v>
      </c>
      <c r="P49" s="221">
        <f>山武市!J21</f>
        <v>0</v>
      </c>
      <c r="Q49" s="250">
        <f>山武市!K21</f>
        <v>228</v>
      </c>
    </row>
    <row r="50" spans="2:19" ht="15.75" customHeight="1" thickBot="1" x14ac:dyDescent="0.25">
      <c r="B50" s="466" t="s">
        <v>543</v>
      </c>
      <c r="C50" s="467"/>
      <c r="D50" s="236">
        <f>横芝光町!G14</f>
        <v>5</v>
      </c>
      <c r="E50" s="223">
        <f>横芝光町!H14</f>
        <v>12</v>
      </c>
      <c r="F50" s="223">
        <f>横芝光町!I14</f>
        <v>0</v>
      </c>
      <c r="G50" s="223">
        <f>横芝光町!J14</f>
        <v>2</v>
      </c>
      <c r="H50" s="223">
        <f>横芝光町!K14</f>
        <v>2</v>
      </c>
      <c r="I50" s="223">
        <f>横芝光町!C21</f>
        <v>1</v>
      </c>
      <c r="J50" s="223">
        <f>横芝光町!D21</f>
        <v>0</v>
      </c>
      <c r="K50" s="223">
        <f>横芝光町!E21</f>
        <v>0</v>
      </c>
      <c r="L50" s="223">
        <f>横芝光町!F21</f>
        <v>0</v>
      </c>
      <c r="M50" s="223">
        <f>横芝光町!G21</f>
        <v>1</v>
      </c>
      <c r="N50" s="223">
        <f>横芝光町!H21</f>
        <v>3</v>
      </c>
      <c r="O50" s="223">
        <f>横芝光町!I21</f>
        <v>0</v>
      </c>
      <c r="P50" s="224">
        <f>横芝光町!J21</f>
        <v>0</v>
      </c>
      <c r="Q50" s="253">
        <f>横芝光町!K21</f>
        <v>65</v>
      </c>
      <c r="S50" s="22"/>
    </row>
    <row r="51" spans="2:19" ht="5.25" customHeight="1" x14ac:dyDescent="0.2"/>
    <row r="52" spans="2:19" x14ac:dyDescent="0.2">
      <c r="Q52" s="22"/>
    </row>
  </sheetData>
  <mergeCells count="42">
    <mergeCell ref="B10:C10"/>
    <mergeCell ref="B12:C12"/>
    <mergeCell ref="B13:C13"/>
    <mergeCell ref="B14:C14"/>
    <mergeCell ref="B15:C15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B29:C29"/>
    <mergeCell ref="B30:C30"/>
    <mergeCell ref="B31:C31"/>
    <mergeCell ref="B32:C32"/>
    <mergeCell ref="B43:C43"/>
    <mergeCell ref="B33:C33"/>
    <mergeCell ref="B34:C34"/>
    <mergeCell ref="B35:C35"/>
    <mergeCell ref="B37:C37"/>
    <mergeCell ref="B38:C38"/>
    <mergeCell ref="B50:C50"/>
    <mergeCell ref="B3:C3"/>
    <mergeCell ref="B4:C4"/>
    <mergeCell ref="B5:C5"/>
    <mergeCell ref="B6:C6"/>
    <mergeCell ref="B7:C7"/>
    <mergeCell ref="B8:C9"/>
    <mergeCell ref="B45:C45"/>
    <mergeCell ref="B46:C46"/>
    <mergeCell ref="B47:C47"/>
    <mergeCell ref="B48:C48"/>
    <mergeCell ref="B49:C49"/>
    <mergeCell ref="B39:C39"/>
    <mergeCell ref="B40:C40"/>
    <mergeCell ref="B41:C41"/>
    <mergeCell ref="B42:C42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&amp;C20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534C7-AEBC-41C1-9C54-F8F25C18493E}">
  <sheetPr codeName="Sheet99">
    <tabColor rgb="FFFF0000"/>
    <pageSetUpPr fitToPage="1"/>
  </sheetPr>
  <dimension ref="B1:S39"/>
  <sheetViews>
    <sheetView zoomScale="70" zoomScaleNormal="70" workbookViewId="0">
      <selection activeCell="W17" sqref="W17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3" customWidth="1"/>
    <col min="18" max="18" width="0.88671875" customWidth="1"/>
  </cols>
  <sheetData>
    <row r="1" spans="2:19" ht="5.25" customHeight="1" x14ac:dyDescent="0.2"/>
    <row r="2" spans="2:19" ht="16.8" thickBot="1" x14ac:dyDescent="0.25">
      <c r="B2" s="95"/>
      <c r="C2" s="95"/>
    </row>
    <row r="3" spans="2:19" ht="12.75" customHeight="1" x14ac:dyDescent="0.2">
      <c r="B3" s="457"/>
      <c r="C3" s="458"/>
      <c r="D3" s="3" t="s">
        <v>579</v>
      </c>
      <c r="E3" s="212" t="s">
        <v>580</v>
      </c>
      <c r="F3" s="241" t="s">
        <v>581</v>
      </c>
      <c r="G3" s="212" t="s">
        <v>582</v>
      </c>
      <c r="H3" s="212" t="s">
        <v>583</v>
      </c>
      <c r="I3" s="212" t="s">
        <v>584</v>
      </c>
      <c r="J3" s="212" t="s">
        <v>585</v>
      </c>
      <c r="K3" s="212" t="s">
        <v>586</v>
      </c>
      <c r="L3" s="212" t="s">
        <v>587</v>
      </c>
      <c r="M3" s="212" t="s">
        <v>588</v>
      </c>
      <c r="N3" s="212" t="s">
        <v>589</v>
      </c>
      <c r="O3" s="212" t="s">
        <v>544</v>
      </c>
      <c r="P3" s="254" t="s">
        <v>590</v>
      </c>
      <c r="Q3" s="244"/>
    </row>
    <row r="4" spans="2:19" ht="12.75" customHeight="1" x14ac:dyDescent="0.2">
      <c r="B4" s="474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 t="s">
        <v>591</v>
      </c>
      <c r="N4" s="15"/>
      <c r="O4" s="15"/>
      <c r="P4" s="255" t="s">
        <v>592</v>
      </c>
      <c r="Q4" s="245"/>
    </row>
    <row r="5" spans="2:19" ht="12.75" customHeight="1" x14ac:dyDescent="0.2">
      <c r="B5" s="474" t="s">
        <v>972</v>
      </c>
      <c r="C5" s="434"/>
      <c r="D5" s="203" t="s">
        <v>593</v>
      </c>
      <c r="E5" s="15" t="s">
        <v>594</v>
      </c>
      <c r="F5" s="15" t="s">
        <v>595</v>
      </c>
      <c r="G5" s="16" t="s">
        <v>596</v>
      </c>
      <c r="H5" s="15" t="s">
        <v>597</v>
      </c>
      <c r="I5" s="15" t="s">
        <v>886</v>
      </c>
      <c r="J5" s="15" t="s">
        <v>598</v>
      </c>
      <c r="K5" s="15" t="s">
        <v>599</v>
      </c>
      <c r="L5" s="15" t="s">
        <v>600</v>
      </c>
      <c r="M5" s="15" t="s">
        <v>601</v>
      </c>
      <c r="N5" s="15" t="s">
        <v>602</v>
      </c>
      <c r="O5" s="15" t="s">
        <v>545</v>
      </c>
      <c r="P5" s="217" t="s">
        <v>603</v>
      </c>
      <c r="Q5" s="246"/>
    </row>
    <row r="6" spans="2:19" ht="12.75" customHeight="1" x14ac:dyDescent="0.2">
      <c r="B6" s="477"/>
      <c r="C6" s="478"/>
      <c r="D6" s="203"/>
      <c r="E6" s="15"/>
      <c r="F6" s="15"/>
      <c r="G6" s="16"/>
      <c r="H6" s="15"/>
      <c r="I6" s="15"/>
      <c r="J6" s="15"/>
      <c r="K6" s="15"/>
      <c r="L6" s="15"/>
      <c r="M6" s="15" t="s">
        <v>604</v>
      </c>
      <c r="N6" s="15"/>
      <c r="O6" s="15" t="s">
        <v>546</v>
      </c>
      <c r="P6" s="256"/>
      <c r="Q6" s="247" t="s">
        <v>384</v>
      </c>
    </row>
    <row r="7" spans="2:19" ht="12.75" customHeight="1" x14ac:dyDescent="0.2">
      <c r="B7" s="477"/>
      <c r="C7" s="478"/>
      <c r="D7" s="203" t="s">
        <v>605</v>
      </c>
      <c r="E7" s="15" t="s">
        <v>605</v>
      </c>
      <c r="F7" s="15" t="s">
        <v>606</v>
      </c>
      <c r="G7" s="16" t="s">
        <v>607</v>
      </c>
      <c r="H7" s="15" t="s">
        <v>608</v>
      </c>
      <c r="I7" s="15" t="s">
        <v>887</v>
      </c>
      <c r="J7" s="15" t="s">
        <v>609</v>
      </c>
      <c r="K7" s="15" t="s">
        <v>610</v>
      </c>
      <c r="L7" s="15" t="s">
        <v>611</v>
      </c>
      <c r="M7" s="15" t="s">
        <v>612</v>
      </c>
      <c r="N7" s="15" t="s">
        <v>613</v>
      </c>
      <c r="O7" s="15" t="s">
        <v>547</v>
      </c>
      <c r="P7" s="217" t="s">
        <v>614</v>
      </c>
      <c r="Q7" s="247"/>
    </row>
    <row r="8" spans="2:19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 t="s">
        <v>615</v>
      </c>
      <c r="N8" s="15"/>
      <c r="O8" s="15"/>
      <c r="P8" s="217"/>
      <c r="Q8" s="247"/>
    </row>
    <row r="9" spans="2:19" ht="12.75" customHeight="1" thickBot="1" x14ac:dyDescent="0.25">
      <c r="B9" s="466"/>
      <c r="C9" s="467"/>
      <c r="D9" s="210"/>
      <c r="E9" s="238"/>
      <c r="F9" s="238"/>
      <c r="G9" s="239"/>
      <c r="H9" s="238" t="s">
        <v>605</v>
      </c>
      <c r="I9" s="238"/>
      <c r="J9" s="238"/>
      <c r="K9" s="238"/>
      <c r="L9" s="238" t="s">
        <v>616</v>
      </c>
      <c r="M9" s="238" t="s">
        <v>617</v>
      </c>
      <c r="N9" s="238" t="s">
        <v>618</v>
      </c>
      <c r="O9" s="238"/>
      <c r="P9" s="240" t="s">
        <v>619</v>
      </c>
      <c r="Q9" s="183"/>
    </row>
    <row r="10" spans="2:19" ht="15.75" customHeight="1" x14ac:dyDescent="0.2">
      <c r="B10" s="225"/>
      <c r="C10" s="202" t="s">
        <v>437</v>
      </c>
      <c r="D10" s="232">
        <f t="shared" ref="D10:Q10" si="0">SUM(D11:D14)</f>
        <v>32</v>
      </c>
      <c r="E10" s="226">
        <f t="shared" si="0"/>
        <v>53</v>
      </c>
      <c r="F10" s="226">
        <f t="shared" si="0"/>
        <v>1</v>
      </c>
      <c r="G10" s="226">
        <f t="shared" si="0"/>
        <v>3</v>
      </c>
      <c r="H10" s="226">
        <f t="shared" si="0"/>
        <v>43</v>
      </c>
      <c r="I10" s="226">
        <f t="shared" si="0"/>
        <v>22</v>
      </c>
      <c r="J10" s="226">
        <f t="shared" si="0"/>
        <v>4</v>
      </c>
      <c r="K10" s="226">
        <f t="shared" si="0"/>
        <v>0</v>
      </c>
      <c r="L10" s="226">
        <f t="shared" si="0"/>
        <v>0</v>
      </c>
      <c r="M10" s="226">
        <f t="shared" si="0"/>
        <v>4</v>
      </c>
      <c r="N10" s="226">
        <f t="shared" si="0"/>
        <v>26</v>
      </c>
      <c r="O10" s="226">
        <f t="shared" si="0"/>
        <v>0</v>
      </c>
      <c r="P10" s="227">
        <f t="shared" si="0"/>
        <v>0</v>
      </c>
      <c r="Q10" s="249">
        <f t="shared" si="0"/>
        <v>508</v>
      </c>
      <c r="S10" s="22"/>
    </row>
    <row r="11" spans="2:19" ht="15.75" customHeight="1" x14ac:dyDescent="0.2">
      <c r="B11" s="455" t="s">
        <v>712</v>
      </c>
      <c r="C11" s="456"/>
      <c r="D11" s="233">
        <f>香取市!G14</f>
        <v>14</v>
      </c>
      <c r="E11" s="81">
        <f>香取市!H14</f>
        <v>35</v>
      </c>
      <c r="F11" s="81">
        <f>香取市!I14</f>
        <v>1</v>
      </c>
      <c r="G11" s="81">
        <f>香取市!J14</f>
        <v>2</v>
      </c>
      <c r="H11" s="81">
        <f>香取市!K14</f>
        <v>27</v>
      </c>
      <c r="I11" s="81">
        <f>香取市!C21</f>
        <v>20</v>
      </c>
      <c r="J11" s="81">
        <f>香取市!D21</f>
        <v>4</v>
      </c>
      <c r="K11" s="81">
        <f>香取市!E21</f>
        <v>0</v>
      </c>
      <c r="L11" s="81">
        <f>香取市!F21</f>
        <v>0</v>
      </c>
      <c r="M11" s="81">
        <f>香取市!G21</f>
        <v>2</v>
      </c>
      <c r="N11" s="81">
        <f>香取市!H21</f>
        <v>20</v>
      </c>
      <c r="O11" s="81">
        <f>香取市!I21</f>
        <v>0</v>
      </c>
      <c r="P11" s="221">
        <f>香取市!J21</f>
        <v>0</v>
      </c>
      <c r="Q11" s="250">
        <f>香取市!K21</f>
        <v>350</v>
      </c>
    </row>
    <row r="12" spans="2:19" ht="15.75" customHeight="1" x14ac:dyDescent="0.2">
      <c r="B12" s="455" t="s">
        <v>495</v>
      </c>
      <c r="C12" s="456"/>
      <c r="D12" s="233">
        <f>神崎町!G14</f>
        <v>2</v>
      </c>
      <c r="E12" s="81">
        <f>神崎町!H14</f>
        <v>1</v>
      </c>
      <c r="F12" s="81">
        <f>神崎町!I14</f>
        <v>0</v>
      </c>
      <c r="G12" s="81">
        <f>神崎町!J14</f>
        <v>0</v>
      </c>
      <c r="H12" s="81">
        <f>神崎町!K14</f>
        <v>0</v>
      </c>
      <c r="I12" s="81">
        <f>神崎町!C21</f>
        <v>0</v>
      </c>
      <c r="J12" s="81">
        <f>神崎町!D21</f>
        <v>0</v>
      </c>
      <c r="K12" s="81">
        <f>神崎町!E21</f>
        <v>0</v>
      </c>
      <c r="L12" s="81">
        <f>神崎町!F21</f>
        <v>0</v>
      </c>
      <c r="M12" s="81">
        <f>神崎町!G21</f>
        <v>0</v>
      </c>
      <c r="N12" s="81">
        <f>神崎町!H21</f>
        <v>2</v>
      </c>
      <c r="O12" s="81">
        <f>神崎町!I21</f>
        <v>0</v>
      </c>
      <c r="P12" s="221">
        <f>神崎町!J21</f>
        <v>0</v>
      </c>
      <c r="Q12" s="250">
        <f>神崎町!K21</f>
        <v>21</v>
      </c>
    </row>
    <row r="13" spans="2:19" ht="15.75" customHeight="1" x14ac:dyDescent="0.2">
      <c r="B13" s="455" t="s">
        <v>499</v>
      </c>
      <c r="C13" s="456"/>
      <c r="D13" s="233">
        <f>多古町!G14</f>
        <v>11</v>
      </c>
      <c r="E13" s="81">
        <f>多古町!H14</f>
        <v>10</v>
      </c>
      <c r="F13" s="81">
        <f>多古町!I14</f>
        <v>0</v>
      </c>
      <c r="G13" s="81">
        <f>多古町!J14</f>
        <v>0</v>
      </c>
      <c r="H13" s="81">
        <f>多古町!K14</f>
        <v>12</v>
      </c>
      <c r="I13" s="81">
        <f>多古町!C21</f>
        <v>0</v>
      </c>
      <c r="J13" s="81">
        <f>多古町!D21</f>
        <v>0</v>
      </c>
      <c r="K13" s="81">
        <f>多古町!E21</f>
        <v>0</v>
      </c>
      <c r="L13" s="81">
        <f>多古町!F21</f>
        <v>0</v>
      </c>
      <c r="M13" s="81">
        <f>多古町!G21</f>
        <v>0</v>
      </c>
      <c r="N13" s="81">
        <f>多古町!H21</f>
        <v>2</v>
      </c>
      <c r="O13" s="81">
        <f>多古町!I21</f>
        <v>0</v>
      </c>
      <c r="P13" s="221">
        <f>多古町!J21</f>
        <v>0</v>
      </c>
      <c r="Q13" s="250">
        <f>多古町!K21</f>
        <v>79</v>
      </c>
    </row>
    <row r="14" spans="2:19" ht="15.75" customHeight="1" x14ac:dyDescent="0.2">
      <c r="B14" s="464" t="s">
        <v>501</v>
      </c>
      <c r="C14" s="465"/>
      <c r="D14" s="234">
        <f>東庄町!G14</f>
        <v>5</v>
      </c>
      <c r="E14" s="82">
        <f>東庄町!H14</f>
        <v>7</v>
      </c>
      <c r="F14" s="82">
        <f>東庄町!I14</f>
        <v>0</v>
      </c>
      <c r="G14" s="82">
        <f>東庄町!J14</f>
        <v>1</v>
      </c>
      <c r="H14" s="82">
        <f>東庄町!K14</f>
        <v>4</v>
      </c>
      <c r="I14" s="82">
        <f>東庄町!C21</f>
        <v>2</v>
      </c>
      <c r="J14" s="82">
        <f>東庄町!D21</f>
        <v>0</v>
      </c>
      <c r="K14" s="82">
        <f>東庄町!E21</f>
        <v>0</v>
      </c>
      <c r="L14" s="82">
        <f>東庄町!F21</f>
        <v>0</v>
      </c>
      <c r="M14" s="82">
        <f>東庄町!G21</f>
        <v>2</v>
      </c>
      <c r="N14" s="82">
        <f>東庄町!H21</f>
        <v>2</v>
      </c>
      <c r="O14" s="82">
        <f>東庄町!I21</f>
        <v>0</v>
      </c>
      <c r="P14" s="222">
        <f>東庄町!J21</f>
        <v>0</v>
      </c>
      <c r="Q14" s="251">
        <f>東庄町!K21</f>
        <v>58</v>
      </c>
    </row>
    <row r="15" spans="2:19" ht="15.75" customHeight="1" x14ac:dyDescent="0.2">
      <c r="B15" s="187"/>
      <c r="C15" s="123" t="s">
        <v>412</v>
      </c>
      <c r="D15" s="235">
        <f t="shared" ref="D15:Q15" si="1">SUM(D16:D17)</f>
        <v>25</v>
      </c>
      <c r="E15" s="124">
        <f t="shared" si="1"/>
        <v>42</v>
      </c>
      <c r="F15" s="124">
        <f t="shared" si="1"/>
        <v>2</v>
      </c>
      <c r="G15" s="124">
        <f t="shared" si="1"/>
        <v>4</v>
      </c>
      <c r="H15" s="124">
        <f t="shared" si="1"/>
        <v>42</v>
      </c>
      <c r="I15" s="124">
        <f t="shared" si="1"/>
        <v>24</v>
      </c>
      <c r="J15" s="124">
        <f t="shared" si="1"/>
        <v>3</v>
      </c>
      <c r="K15" s="124">
        <f t="shared" si="1"/>
        <v>2</v>
      </c>
      <c r="L15" s="124">
        <f t="shared" si="1"/>
        <v>2</v>
      </c>
      <c r="M15" s="124">
        <f t="shared" si="1"/>
        <v>3</v>
      </c>
      <c r="N15" s="124">
        <f t="shared" si="1"/>
        <v>27</v>
      </c>
      <c r="O15" s="124">
        <f t="shared" si="1"/>
        <v>0</v>
      </c>
      <c r="P15" s="220">
        <f t="shared" si="1"/>
        <v>0</v>
      </c>
      <c r="Q15" s="252">
        <f t="shared" si="1"/>
        <v>514</v>
      </c>
      <c r="S15" s="22"/>
    </row>
    <row r="16" spans="2:19" ht="15.75" customHeight="1" x14ac:dyDescent="0.2">
      <c r="B16" s="455" t="s">
        <v>502</v>
      </c>
      <c r="C16" s="456"/>
      <c r="D16" s="233">
        <f>銚子市!G14</f>
        <v>12</v>
      </c>
      <c r="E16" s="81">
        <f>銚子市!H14</f>
        <v>19</v>
      </c>
      <c r="F16" s="81">
        <f>銚子市!I14</f>
        <v>1</v>
      </c>
      <c r="G16" s="81">
        <f>銚子市!J14</f>
        <v>1</v>
      </c>
      <c r="H16" s="81">
        <f>銚子市!K14</f>
        <v>19</v>
      </c>
      <c r="I16" s="81">
        <f>銚子市!C21</f>
        <v>12</v>
      </c>
      <c r="J16" s="81">
        <f>銚子市!D21</f>
        <v>0</v>
      </c>
      <c r="K16" s="81">
        <f>銚子市!E21</f>
        <v>1</v>
      </c>
      <c r="L16" s="81">
        <f>銚子市!F21</f>
        <v>1</v>
      </c>
      <c r="M16" s="81">
        <f>銚子市!G21</f>
        <v>1</v>
      </c>
      <c r="N16" s="81">
        <f>銚子市!H21</f>
        <v>16</v>
      </c>
      <c r="O16" s="81">
        <f>銚子市!I21</f>
        <v>0</v>
      </c>
      <c r="P16" s="221">
        <f>銚子市!J21</f>
        <v>0</v>
      </c>
      <c r="Q16" s="250">
        <f>銚子市!K21</f>
        <v>242</v>
      </c>
    </row>
    <row r="17" spans="2:19" ht="15.75" customHeight="1" x14ac:dyDescent="0.2">
      <c r="B17" s="464" t="s">
        <v>503</v>
      </c>
      <c r="C17" s="465"/>
      <c r="D17" s="234">
        <f>旭市!G14</f>
        <v>13</v>
      </c>
      <c r="E17" s="82">
        <f>旭市!H14</f>
        <v>23</v>
      </c>
      <c r="F17" s="82">
        <f>旭市!I14</f>
        <v>1</v>
      </c>
      <c r="G17" s="82">
        <f>旭市!J14</f>
        <v>3</v>
      </c>
      <c r="H17" s="82">
        <f>旭市!K14</f>
        <v>23</v>
      </c>
      <c r="I17" s="82">
        <f>旭市!C21</f>
        <v>12</v>
      </c>
      <c r="J17" s="82">
        <f>旭市!D21</f>
        <v>3</v>
      </c>
      <c r="K17" s="82">
        <f>旭市!E21</f>
        <v>1</v>
      </c>
      <c r="L17" s="82">
        <f>旭市!F21</f>
        <v>1</v>
      </c>
      <c r="M17" s="82">
        <f>旭市!G21</f>
        <v>2</v>
      </c>
      <c r="N17" s="82">
        <f>旭市!H21</f>
        <v>11</v>
      </c>
      <c r="O17" s="82">
        <f>旭市!I21</f>
        <v>0</v>
      </c>
      <c r="P17" s="222">
        <f>旭市!J21</f>
        <v>0</v>
      </c>
      <c r="Q17" s="251">
        <f>旭市!K21</f>
        <v>272</v>
      </c>
    </row>
    <row r="18" spans="2:19" ht="15.75" customHeight="1" x14ac:dyDescent="0.2">
      <c r="B18" s="219"/>
      <c r="C18" s="123" t="s">
        <v>413</v>
      </c>
      <c r="D18" s="235">
        <f t="shared" ref="D18:Q18" si="2">SUM(D19:D19)</f>
        <v>18</v>
      </c>
      <c r="E18" s="124">
        <f t="shared" si="2"/>
        <v>22</v>
      </c>
      <c r="F18" s="124">
        <f t="shared" si="2"/>
        <v>2</v>
      </c>
      <c r="G18" s="124">
        <f t="shared" si="2"/>
        <v>1</v>
      </c>
      <c r="H18" s="124">
        <f t="shared" si="2"/>
        <v>11</v>
      </c>
      <c r="I18" s="124">
        <f t="shared" si="2"/>
        <v>12</v>
      </c>
      <c r="J18" s="124">
        <f t="shared" si="2"/>
        <v>0</v>
      </c>
      <c r="K18" s="124">
        <f t="shared" si="2"/>
        <v>0</v>
      </c>
      <c r="L18" s="124">
        <f t="shared" si="2"/>
        <v>1</v>
      </c>
      <c r="M18" s="124">
        <f t="shared" si="2"/>
        <v>2</v>
      </c>
      <c r="N18" s="124">
        <f t="shared" si="2"/>
        <v>17</v>
      </c>
      <c r="O18" s="124">
        <f t="shared" si="2"/>
        <v>0</v>
      </c>
      <c r="P18" s="220">
        <f t="shared" si="2"/>
        <v>0</v>
      </c>
      <c r="Q18" s="252">
        <f t="shared" si="2"/>
        <v>179</v>
      </c>
      <c r="S18" s="22"/>
    </row>
    <row r="19" spans="2:19" ht="15.75" customHeight="1" x14ac:dyDescent="0.2">
      <c r="B19" s="464" t="s">
        <v>710</v>
      </c>
      <c r="C19" s="465"/>
      <c r="D19" s="234">
        <f>匝瑳市!G14</f>
        <v>18</v>
      </c>
      <c r="E19" s="82">
        <f>匝瑳市!H14</f>
        <v>22</v>
      </c>
      <c r="F19" s="82">
        <f>匝瑳市!I14</f>
        <v>2</v>
      </c>
      <c r="G19" s="82">
        <f>匝瑳市!J14</f>
        <v>1</v>
      </c>
      <c r="H19" s="82">
        <f>匝瑳市!K14</f>
        <v>11</v>
      </c>
      <c r="I19" s="82">
        <f>匝瑳市!C21</f>
        <v>12</v>
      </c>
      <c r="J19" s="82">
        <f>匝瑳市!D21</f>
        <v>0</v>
      </c>
      <c r="K19" s="82">
        <f>匝瑳市!E21</f>
        <v>0</v>
      </c>
      <c r="L19" s="82">
        <f>匝瑳市!F21</f>
        <v>1</v>
      </c>
      <c r="M19" s="82">
        <f>匝瑳市!G21</f>
        <v>2</v>
      </c>
      <c r="N19" s="82">
        <f>匝瑳市!H21</f>
        <v>17</v>
      </c>
      <c r="O19" s="82">
        <f>匝瑳市!I21</f>
        <v>0</v>
      </c>
      <c r="P19" s="222">
        <f>匝瑳市!J21</f>
        <v>0</v>
      </c>
      <c r="Q19" s="251">
        <f>匝瑳市!K21</f>
        <v>179</v>
      </c>
    </row>
    <row r="20" spans="2:19" ht="15.75" customHeight="1" x14ac:dyDescent="0.2">
      <c r="B20" s="219"/>
      <c r="C20" s="123" t="s">
        <v>438</v>
      </c>
      <c r="D20" s="235">
        <f>SUM(D21:D24)</f>
        <v>63</v>
      </c>
      <c r="E20" s="124">
        <f t="shared" ref="E20:Q20" si="3">SUM(E21:E24)</f>
        <v>118</v>
      </c>
      <c r="F20" s="124">
        <f t="shared" si="3"/>
        <v>9</v>
      </c>
      <c r="G20" s="124">
        <f t="shared" si="3"/>
        <v>13</v>
      </c>
      <c r="H20" s="124">
        <f t="shared" si="3"/>
        <v>89</v>
      </c>
      <c r="I20" s="124">
        <f t="shared" si="3"/>
        <v>58</v>
      </c>
      <c r="J20" s="124">
        <f t="shared" si="3"/>
        <v>7</v>
      </c>
      <c r="K20" s="124">
        <f t="shared" si="3"/>
        <v>1</v>
      </c>
      <c r="L20" s="124">
        <f t="shared" si="3"/>
        <v>2</v>
      </c>
      <c r="M20" s="124">
        <f t="shared" si="3"/>
        <v>22</v>
      </c>
      <c r="N20" s="124">
        <f t="shared" si="3"/>
        <v>63</v>
      </c>
      <c r="O20" s="124">
        <f>SUM(O21:O24)</f>
        <v>1</v>
      </c>
      <c r="P20" s="220">
        <f t="shared" si="3"/>
        <v>0</v>
      </c>
      <c r="Q20" s="252">
        <f t="shared" si="3"/>
        <v>1063</v>
      </c>
      <c r="S20" s="22"/>
    </row>
    <row r="21" spans="2:19" ht="15.75" customHeight="1" x14ac:dyDescent="0.2">
      <c r="B21" s="455" t="s">
        <v>508</v>
      </c>
      <c r="C21" s="456"/>
      <c r="D21" s="233">
        <f>木更津市!G14</f>
        <v>19</v>
      </c>
      <c r="E21" s="81">
        <f>木更津市!H14</f>
        <v>32</v>
      </c>
      <c r="F21" s="81">
        <f>木更津市!I14</f>
        <v>3</v>
      </c>
      <c r="G21" s="81">
        <f>木更津市!J14</f>
        <v>5</v>
      </c>
      <c r="H21" s="81">
        <f>木更津市!K14</f>
        <v>31</v>
      </c>
      <c r="I21" s="81">
        <f>木更津市!C21</f>
        <v>20</v>
      </c>
      <c r="J21" s="81">
        <f>木更津市!D21</f>
        <v>3</v>
      </c>
      <c r="K21" s="81">
        <f>木更津市!E21</f>
        <v>1</v>
      </c>
      <c r="L21" s="81">
        <f>木更津市!F21</f>
        <v>1</v>
      </c>
      <c r="M21" s="81">
        <f>木更津市!G21</f>
        <v>5</v>
      </c>
      <c r="N21" s="81">
        <f>木更津市!H21</f>
        <v>23</v>
      </c>
      <c r="O21" s="81">
        <f>木更津市!I21</f>
        <v>0</v>
      </c>
      <c r="P21" s="221">
        <f>木更津市!J21</f>
        <v>0</v>
      </c>
      <c r="Q21" s="250">
        <f>木更津市!K21</f>
        <v>375</v>
      </c>
    </row>
    <row r="22" spans="2:19" ht="15.75" customHeight="1" x14ac:dyDescent="0.2">
      <c r="B22" s="455" t="s">
        <v>509</v>
      </c>
      <c r="C22" s="456"/>
      <c r="D22" s="233">
        <f>君津市!G14</f>
        <v>17</v>
      </c>
      <c r="E22" s="81">
        <f>君津市!H14</f>
        <v>30</v>
      </c>
      <c r="F22" s="81">
        <f>君津市!I14</f>
        <v>4</v>
      </c>
      <c r="G22" s="81">
        <f>君津市!J14</f>
        <v>2</v>
      </c>
      <c r="H22" s="81">
        <f>君津市!K14</f>
        <v>25</v>
      </c>
      <c r="I22" s="81">
        <f>君津市!C21</f>
        <v>16</v>
      </c>
      <c r="J22" s="81">
        <f>君津市!D21</f>
        <v>3</v>
      </c>
      <c r="K22" s="81">
        <f>君津市!E21</f>
        <v>0</v>
      </c>
      <c r="L22" s="81">
        <f>君津市!F21</f>
        <v>1</v>
      </c>
      <c r="M22" s="81">
        <f>君津市!G21</f>
        <v>9</v>
      </c>
      <c r="N22" s="81">
        <f>君津市!H21</f>
        <v>20</v>
      </c>
      <c r="O22" s="81">
        <f>君津市!I21</f>
        <v>0</v>
      </c>
      <c r="P22" s="221">
        <f>君津市!J21</f>
        <v>0</v>
      </c>
      <c r="Q22" s="250">
        <f>君津市!K21</f>
        <v>280</v>
      </c>
    </row>
    <row r="23" spans="2:19" ht="15.75" customHeight="1" x14ac:dyDescent="0.2">
      <c r="B23" s="455" t="s">
        <v>510</v>
      </c>
      <c r="C23" s="456"/>
      <c r="D23" s="233">
        <f>富津市!G14</f>
        <v>12</v>
      </c>
      <c r="E23" s="81">
        <f>富津市!H14</f>
        <v>30</v>
      </c>
      <c r="F23" s="81">
        <f>富津市!I14</f>
        <v>1</v>
      </c>
      <c r="G23" s="81">
        <f>富津市!J14</f>
        <v>4</v>
      </c>
      <c r="H23" s="81">
        <f>富津市!K14</f>
        <v>10</v>
      </c>
      <c r="I23" s="81">
        <f>富津市!C21</f>
        <v>8</v>
      </c>
      <c r="J23" s="81">
        <f>富津市!D21</f>
        <v>0</v>
      </c>
      <c r="K23" s="81">
        <f>富津市!E21</f>
        <v>0</v>
      </c>
      <c r="L23" s="81">
        <f>富津市!F21</f>
        <v>0</v>
      </c>
      <c r="M23" s="81">
        <f>富津市!G21</f>
        <v>3</v>
      </c>
      <c r="N23" s="81">
        <f>富津市!H21</f>
        <v>11</v>
      </c>
      <c r="O23" s="81">
        <f>富津市!I21</f>
        <v>1</v>
      </c>
      <c r="P23" s="221">
        <f>富津市!J21</f>
        <v>0</v>
      </c>
      <c r="Q23" s="250">
        <f>富津市!K21</f>
        <v>175</v>
      </c>
    </row>
    <row r="24" spans="2:19" ht="15.75" customHeight="1" x14ac:dyDescent="0.2">
      <c r="B24" s="464" t="s">
        <v>804</v>
      </c>
      <c r="C24" s="465"/>
      <c r="D24" s="234">
        <f>袖ケ浦市!G14</f>
        <v>15</v>
      </c>
      <c r="E24" s="82">
        <f>袖ケ浦市!H14</f>
        <v>26</v>
      </c>
      <c r="F24" s="82">
        <f>袖ケ浦市!I14</f>
        <v>1</v>
      </c>
      <c r="G24" s="82">
        <f>袖ケ浦市!J14</f>
        <v>2</v>
      </c>
      <c r="H24" s="82">
        <f>袖ケ浦市!K14</f>
        <v>23</v>
      </c>
      <c r="I24" s="82">
        <f>袖ケ浦市!C21</f>
        <v>14</v>
      </c>
      <c r="J24" s="82">
        <f>袖ケ浦市!D21</f>
        <v>1</v>
      </c>
      <c r="K24" s="82">
        <f>袖ケ浦市!E21</f>
        <v>0</v>
      </c>
      <c r="L24" s="82">
        <f>袖ケ浦市!F21</f>
        <v>0</v>
      </c>
      <c r="M24" s="82">
        <f>袖ケ浦市!G21</f>
        <v>5</v>
      </c>
      <c r="N24" s="82">
        <f>袖ケ浦市!H21</f>
        <v>9</v>
      </c>
      <c r="O24" s="82">
        <f>袖ケ浦市!I21</f>
        <v>0</v>
      </c>
      <c r="P24" s="222">
        <f>袖ケ浦市!J21</f>
        <v>0</v>
      </c>
      <c r="Q24" s="251">
        <f>袖ケ浦市!K21</f>
        <v>233</v>
      </c>
    </row>
    <row r="25" spans="2:19" ht="15.75" customHeight="1" x14ac:dyDescent="0.2">
      <c r="B25" s="219"/>
      <c r="C25" s="123" t="s">
        <v>439</v>
      </c>
      <c r="D25" s="235">
        <f>SUM(D26:D29)</f>
        <v>14</v>
      </c>
      <c r="E25" s="124">
        <f t="shared" ref="E25:Q25" si="4">SUM(E26:E29)</f>
        <v>15</v>
      </c>
      <c r="F25" s="124">
        <f t="shared" si="4"/>
        <v>1</v>
      </c>
      <c r="G25" s="124">
        <f t="shared" si="4"/>
        <v>2</v>
      </c>
      <c r="H25" s="124">
        <f t="shared" si="4"/>
        <v>21</v>
      </c>
      <c r="I25" s="124">
        <f t="shared" si="4"/>
        <v>17</v>
      </c>
      <c r="J25" s="124">
        <f t="shared" si="4"/>
        <v>6</v>
      </c>
      <c r="K25" s="124">
        <f t="shared" si="4"/>
        <v>1</v>
      </c>
      <c r="L25" s="124">
        <f t="shared" si="4"/>
        <v>1</v>
      </c>
      <c r="M25" s="124">
        <f t="shared" si="4"/>
        <v>10</v>
      </c>
      <c r="N25" s="124">
        <f t="shared" si="4"/>
        <v>25</v>
      </c>
      <c r="O25" s="124">
        <f>SUM(O26:O29)</f>
        <v>1</v>
      </c>
      <c r="P25" s="220">
        <f t="shared" si="4"/>
        <v>0</v>
      </c>
      <c r="Q25" s="252">
        <f t="shared" si="4"/>
        <v>342</v>
      </c>
      <c r="S25" s="22"/>
    </row>
    <row r="26" spans="2:19" ht="15.75" customHeight="1" x14ac:dyDescent="0.2">
      <c r="B26" s="455" t="s">
        <v>512</v>
      </c>
      <c r="C26" s="456"/>
      <c r="D26" s="233">
        <f>勝浦市!G14</f>
        <v>5</v>
      </c>
      <c r="E26" s="81">
        <f>勝浦市!H14</f>
        <v>5</v>
      </c>
      <c r="F26" s="81">
        <f>勝浦市!I14</f>
        <v>0</v>
      </c>
      <c r="G26" s="81">
        <f>勝浦市!J14</f>
        <v>0</v>
      </c>
      <c r="H26" s="81">
        <f>勝浦市!K14</f>
        <v>6</v>
      </c>
      <c r="I26" s="81">
        <f>勝浦市!C21</f>
        <v>8</v>
      </c>
      <c r="J26" s="81">
        <f>勝浦市!D21</f>
        <v>1</v>
      </c>
      <c r="K26" s="81">
        <f>勝浦市!E21</f>
        <v>0</v>
      </c>
      <c r="L26" s="81">
        <f>勝浦市!F21</f>
        <v>0</v>
      </c>
      <c r="M26" s="81">
        <f>勝浦市!G21</f>
        <v>2</v>
      </c>
      <c r="N26" s="81">
        <f>勝浦市!H21</f>
        <v>5</v>
      </c>
      <c r="O26" s="81">
        <f>勝浦市!I21</f>
        <v>0</v>
      </c>
      <c r="P26" s="221">
        <f>勝浦市!J21</f>
        <v>0</v>
      </c>
      <c r="Q26" s="250">
        <f>勝浦市!K21</f>
        <v>92</v>
      </c>
    </row>
    <row r="27" spans="2:19" ht="15.75" customHeight="1" x14ac:dyDescent="0.2">
      <c r="B27" s="455" t="s">
        <v>513</v>
      </c>
      <c r="C27" s="456"/>
      <c r="D27" s="233">
        <f>大多喜町!G14</f>
        <v>1</v>
      </c>
      <c r="E27" s="81">
        <f>大多喜町!H14</f>
        <v>2</v>
      </c>
      <c r="F27" s="81">
        <f>大多喜町!I14</f>
        <v>0</v>
      </c>
      <c r="G27" s="81">
        <f>大多喜町!J14</f>
        <v>0</v>
      </c>
      <c r="H27" s="81">
        <f>大多喜町!K14</f>
        <v>3</v>
      </c>
      <c r="I27" s="81">
        <f>大多喜町!C21</f>
        <v>1</v>
      </c>
      <c r="J27" s="81">
        <f>大多喜町!D21</f>
        <v>1</v>
      </c>
      <c r="K27" s="81">
        <f>大多喜町!E21</f>
        <v>0</v>
      </c>
      <c r="L27" s="81">
        <f>大多喜町!F21</f>
        <v>0</v>
      </c>
      <c r="M27" s="81">
        <f>大多喜町!G21</f>
        <v>1</v>
      </c>
      <c r="N27" s="81">
        <f>大多喜町!H21</f>
        <v>3</v>
      </c>
      <c r="O27" s="81">
        <f>大多喜町!I21</f>
        <v>0</v>
      </c>
      <c r="P27" s="221">
        <f>大多喜町!J21</f>
        <v>0</v>
      </c>
      <c r="Q27" s="250">
        <f>大多喜町!K21</f>
        <v>44</v>
      </c>
    </row>
    <row r="28" spans="2:19" ht="15.75" customHeight="1" x14ac:dyDescent="0.2">
      <c r="B28" s="477" t="s">
        <v>971</v>
      </c>
      <c r="C28" s="478"/>
      <c r="D28" s="233">
        <f>御宿町!G14</f>
        <v>3</v>
      </c>
      <c r="E28" s="81">
        <f>御宿町!H14</f>
        <v>4</v>
      </c>
      <c r="F28" s="81">
        <f>御宿町!I14</f>
        <v>0</v>
      </c>
      <c r="G28" s="81">
        <f>御宿町!J14</f>
        <v>0</v>
      </c>
      <c r="H28" s="81">
        <f>御宿町!K14</f>
        <v>1</v>
      </c>
      <c r="I28" s="81">
        <f>御宿町!C21</f>
        <v>1</v>
      </c>
      <c r="J28" s="81">
        <f>御宿町!D21</f>
        <v>0</v>
      </c>
      <c r="K28" s="81">
        <f>御宿町!E21</f>
        <v>0</v>
      </c>
      <c r="L28" s="81">
        <f>御宿町!F21</f>
        <v>0</v>
      </c>
      <c r="M28" s="81">
        <f>御宿町!G21</f>
        <v>3</v>
      </c>
      <c r="N28" s="81">
        <f>御宿町!H21</f>
        <v>3</v>
      </c>
      <c r="O28" s="81">
        <f>御宿町!I21</f>
        <v>0</v>
      </c>
      <c r="P28" s="221">
        <f>御宿町!J21</f>
        <v>0</v>
      </c>
      <c r="Q28" s="250">
        <f>御宿町!K21</f>
        <v>37</v>
      </c>
    </row>
    <row r="29" spans="2:19" ht="15.75" customHeight="1" x14ac:dyDescent="0.2">
      <c r="B29" s="464" t="s">
        <v>713</v>
      </c>
      <c r="C29" s="465"/>
      <c r="D29" s="234">
        <f>いすみ市!G14</f>
        <v>5</v>
      </c>
      <c r="E29" s="82">
        <f>いすみ市!H14</f>
        <v>4</v>
      </c>
      <c r="F29" s="82">
        <f>いすみ市!I14</f>
        <v>1</v>
      </c>
      <c r="G29" s="82">
        <f>いすみ市!J14</f>
        <v>2</v>
      </c>
      <c r="H29" s="82">
        <f>いすみ市!K14</f>
        <v>11</v>
      </c>
      <c r="I29" s="82">
        <f>いすみ市!C21</f>
        <v>7</v>
      </c>
      <c r="J29" s="82">
        <f>いすみ市!D21</f>
        <v>4</v>
      </c>
      <c r="K29" s="82">
        <f>いすみ市!E21</f>
        <v>1</v>
      </c>
      <c r="L29" s="82">
        <f>いすみ市!F21</f>
        <v>1</v>
      </c>
      <c r="M29" s="82">
        <f>いすみ市!G21</f>
        <v>4</v>
      </c>
      <c r="N29" s="82">
        <f>いすみ市!H21</f>
        <v>14</v>
      </c>
      <c r="O29" s="82">
        <f>いすみ市!I21</f>
        <v>1</v>
      </c>
      <c r="P29" s="222">
        <f>いすみ市!J21</f>
        <v>0</v>
      </c>
      <c r="Q29" s="251">
        <f>いすみ市!K21</f>
        <v>169</v>
      </c>
    </row>
    <row r="30" spans="2:19" ht="15.75" customHeight="1" x14ac:dyDescent="0.2">
      <c r="B30" s="219"/>
      <c r="C30" s="123" t="s">
        <v>440</v>
      </c>
      <c r="D30" s="235">
        <f t="shared" ref="D30:Q30" si="5">SUM(D31:D34)</f>
        <v>28</v>
      </c>
      <c r="E30" s="124">
        <f t="shared" si="5"/>
        <v>48</v>
      </c>
      <c r="F30" s="124">
        <f t="shared" si="5"/>
        <v>2</v>
      </c>
      <c r="G30" s="124">
        <f t="shared" si="5"/>
        <v>8</v>
      </c>
      <c r="H30" s="124">
        <f t="shared" si="5"/>
        <v>30</v>
      </c>
      <c r="I30" s="124">
        <f t="shared" si="5"/>
        <v>35</v>
      </c>
      <c r="J30" s="124">
        <f t="shared" si="5"/>
        <v>0</v>
      </c>
      <c r="K30" s="124">
        <f t="shared" si="5"/>
        <v>3</v>
      </c>
      <c r="L30" s="124">
        <f t="shared" si="5"/>
        <v>0</v>
      </c>
      <c r="M30" s="124">
        <f t="shared" si="5"/>
        <v>8</v>
      </c>
      <c r="N30" s="124">
        <f t="shared" si="5"/>
        <v>41</v>
      </c>
      <c r="O30" s="124">
        <f t="shared" si="5"/>
        <v>1</v>
      </c>
      <c r="P30" s="220">
        <f t="shared" si="5"/>
        <v>0</v>
      </c>
      <c r="Q30" s="252">
        <f t="shared" si="5"/>
        <v>558</v>
      </c>
      <c r="S30" s="22"/>
    </row>
    <row r="31" spans="2:19" ht="15.75" customHeight="1" x14ac:dyDescent="0.2">
      <c r="B31" s="455" t="s">
        <v>518</v>
      </c>
      <c r="C31" s="456"/>
      <c r="D31" s="233">
        <f>館山市!G14</f>
        <v>8</v>
      </c>
      <c r="E31" s="81">
        <f>館山市!H14</f>
        <v>20</v>
      </c>
      <c r="F31" s="81">
        <f>館山市!I14</f>
        <v>1</v>
      </c>
      <c r="G31" s="81">
        <f>館山市!J14</f>
        <v>4</v>
      </c>
      <c r="H31" s="81">
        <f>館山市!K14</f>
        <v>12</v>
      </c>
      <c r="I31" s="81">
        <f>館山市!C21</f>
        <v>12</v>
      </c>
      <c r="J31" s="81">
        <f>館山市!D21</f>
        <v>0</v>
      </c>
      <c r="K31" s="81">
        <f>館山市!E21</f>
        <v>0</v>
      </c>
      <c r="L31" s="81">
        <f>館山市!F21</f>
        <v>0</v>
      </c>
      <c r="M31" s="81">
        <f>館山市!G21</f>
        <v>2</v>
      </c>
      <c r="N31" s="81">
        <f>館山市!H21</f>
        <v>17</v>
      </c>
      <c r="O31" s="81">
        <f>館山市!I21</f>
        <v>1</v>
      </c>
      <c r="P31" s="221">
        <f>館山市!J21</f>
        <v>0</v>
      </c>
      <c r="Q31" s="250">
        <f>館山市!K21</f>
        <v>219</v>
      </c>
      <c r="S31" s="22"/>
    </row>
    <row r="32" spans="2:19" ht="15.75" customHeight="1" x14ac:dyDescent="0.2">
      <c r="B32" s="455" t="s">
        <v>519</v>
      </c>
      <c r="C32" s="456"/>
      <c r="D32" s="233">
        <f>鴨川市!G14</f>
        <v>9</v>
      </c>
      <c r="E32" s="81">
        <f>鴨川市!H14</f>
        <v>6</v>
      </c>
      <c r="F32" s="81">
        <f>鴨川市!I14</f>
        <v>0</v>
      </c>
      <c r="G32" s="81">
        <f>鴨川市!J14</f>
        <v>3</v>
      </c>
      <c r="H32" s="81">
        <f>鴨川市!K14</f>
        <v>11</v>
      </c>
      <c r="I32" s="81">
        <f>鴨川市!C21</f>
        <v>9</v>
      </c>
      <c r="J32" s="81">
        <f>鴨川市!D21</f>
        <v>0</v>
      </c>
      <c r="K32" s="81">
        <f>鴨川市!E21</f>
        <v>0</v>
      </c>
      <c r="L32" s="81">
        <f>鴨川市!F21</f>
        <v>0</v>
      </c>
      <c r="M32" s="81">
        <f>鴨川市!G21</f>
        <v>2</v>
      </c>
      <c r="N32" s="81">
        <f>鴨川市!H21</f>
        <v>10</v>
      </c>
      <c r="O32" s="81">
        <f>鴨川市!I21</f>
        <v>0</v>
      </c>
      <c r="P32" s="221">
        <f>鴨川市!J21</f>
        <v>0</v>
      </c>
      <c r="Q32" s="250">
        <f>鴨川市!K21</f>
        <v>118</v>
      </c>
    </row>
    <row r="33" spans="2:19" ht="15.75" customHeight="1" x14ac:dyDescent="0.2">
      <c r="B33" s="455" t="s">
        <v>711</v>
      </c>
      <c r="C33" s="456"/>
      <c r="D33" s="233">
        <f>南房総市!G14</f>
        <v>9</v>
      </c>
      <c r="E33" s="81">
        <f>南房総市!H14</f>
        <v>16</v>
      </c>
      <c r="F33" s="81">
        <f>南房総市!I14</f>
        <v>0</v>
      </c>
      <c r="G33" s="81">
        <f>南房総市!J14</f>
        <v>1</v>
      </c>
      <c r="H33" s="81">
        <f>南房総市!K14</f>
        <v>7</v>
      </c>
      <c r="I33" s="81">
        <f>南房総市!C21</f>
        <v>11</v>
      </c>
      <c r="J33" s="81">
        <f>南房総市!D21</f>
        <v>0</v>
      </c>
      <c r="K33" s="81">
        <f>南房総市!E21</f>
        <v>3</v>
      </c>
      <c r="L33" s="81">
        <f>南房総市!F21</f>
        <v>0</v>
      </c>
      <c r="M33" s="81">
        <f>南房総市!G21</f>
        <v>4</v>
      </c>
      <c r="N33" s="81">
        <f>南房総市!H21</f>
        <v>13</v>
      </c>
      <c r="O33" s="81">
        <f>南房総市!I21</f>
        <v>0</v>
      </c>
      <c r="P33" s="221">
        <f>南房総市!J21</f>
        <v>0</v>
      </c>
      <c r="Q33" s="250">
        <f>南房総市!K21</f>
        <v>177</v>
      </c>
      <c r="S33" s="22"/>
    </row>
    <row r="34" spans="2:19" ht="15.75" customHeight="1" thickBot="1" x14ac:dyDescent="0.25">
      <c r="B34" s="466" t="s">
        <v>548</v>
      </c>
      <c r="C34" s="467"/>
      <c r="D34" s="236">
        <f>鋸南町!G14</f>
        <v>2</v>
      </c>
      <c r="E34" s="223">
        <f>鋸南町!H14</f>
        <v>6</v>
      </c>
      <c r="F34" s="223">
        <f>鋸南町!I14</f>
        <v>1</v>
      </c>
      <c r="G34" s="223">
        <f>鋸南町!J14</f>
        <v>0</v>
      </c>
      <c r="H34" s="223">
        <f>鋸南町!K14</f>
        <v>0</v>
      </c>
      <c r="I34" s="223">
        <f>鋸南町!C21</f>
        <v>3</v>
      </c>
      <c r="J34" s="223">
        <f>鋸南町!D21</f>
        <v>0</v>
      </c>
      <c r="K34" s="223">
        <f>鋸南町!E21</f>
        <v>0</v>
      </c>
      <c r="L34" s="223">
        <f>鋸南町!F21</f>
        <v>0</v>
      </c>
      <c r="M34" s="223">
        <f>鋸南町!G21</f>
        <v>0</v>
      </c>
      <c r="N34" s="223">
        <f>鋸南町!H21</f>
        <v>1</v>
      </c>
      <c r="O34" s="223">
        <f>鋸南町!I21</f>
        <v>0</v>
      </c>
      <c r="P34" s="224">
        <f>鋸南町!J21</f>
        <v>0</v>
      </c>
      <c r="Q34" s="253">
        <f>鋸南町!K21</f>
        <v>44</v>
      </c>
    </row>
    <row r="39" spans="2:19" ht="5.25" customHeight="1" x14ac:dyDescent="0.2"/>
  </sheetData>
  <mergeCells count="25">
    <mergeCell ref="B3:C3"/>
    <mergeCell ref="B4:C4"/>
    <mergeCell ref="B5:C5"/>
    <mergeCell ref="B6:C6"/>
    <mergeCell ref="B7:C7"/>
    <mergeCell ref="B8:C9"/>
    <mergeCell ref="B11:C11"/>
    <mergeCell ref="B12:C12"/>
    <mergeCell ref="B13:C13"/>
    <mergeCell ref="B14:C14"/>
    <mergeCell ref="B16:C16"/>
    <mergeCell ref="B17:C17"/>
    <mergeCell ref="B19:C19"/>
    <mergeCell ref="B21:C21"/>
    <mergeCell ref="B22:C22"/>
    <mergeCell ref="B23:C23"/>
    <mergeCell ref="B24:C24"/>
    <mergeCell ref="B26:C26"/>
    <mergeCell ref="B34:C34"/>
    <mergeCell ref="B27:C27"/>
    <mergeCell ref="B28:C28"/>
    <mergeCell ref="B29:C29"/>
    <mergeCell ref="B31:C31"/>
    <mergeCell ref="B32:C32"/>
    <mergeCell ref="B33:C3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&amp;C21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2A74E-F5C6-46C8-B1E6-258E170FD9D2}">
  <sheetPr codeName="Sheet100">
    <tabColor rgb="FFFF0000"/>
    <pageSetUpPr fitToPage="1"/>
  </sheetPr>
  <dimension ref="B1:P51"/>
  <sheetViews>
    <sheetView zoomScale="70" zoomScaleNormal="70" workbookViewId="0">
      <selection activeCell="P18" sqref="P18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</cols>
  <sheetData>
    <row r="1" spans="2:16" ht="5.25" customHeight="1" x14ac:dyDescent="0.2"/>
    <row r="2" spans="2:16" ht="16.8" thickBot="1" x14ac:dyDescent="0.25">
      <c r="B2" s="95" t="s">
        <v>622</v>
      </c>
      <c r="C2" s="95"/>
    </row>
    <row r="3" spans="2:16" ht="12.75" customHeight="1" x14ac:dyDescent="0.2">
      <c r="B3" s="457"/>
      <c r="C3" s="458"/>
      <c r="D3" s="3" t="s">
        <v>385</v>
      </c>
      <c r="E3" s="213" t="s">
        <v>556</v>
      </c>
      <c r="F3" s="212" t="s">
        <v>386</v>
      </c>
      <c r="G3" s="212" t="s">
        <v>387</v>
      </c>
      <c r="H3" s="212" t="s">
        <v>388</v>
      </c>
      <c r="I3" s="213" t="s">
        <v>557</v>
      </c>
      <c r="J3" s="212" t="s">
        <v>389</v>
      </c>
      <c r="K3" s="212" t="s">
        <v>390</v>
      </c>
      <c r="L3" s="212" t="s">
        <v>391</v>
      </c>
      <c r="M3" s="212" t="s">
        <v>392</v>
      </c>
      <c r="N3" s="212" t="s">
        <v>393</v>
      </c>
      <c r="O3" s="213" t="s">
        <v>558</v>
      </c>
      <c r="P3" s="214" t="s">
        <v>559</v>
      </c>
    </row>
    <row r="4" spans="2:16" ht="12.75" customHeight="1" x14ac:dyDescent="0.2">
      <c r="B4" s="474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15" t="s">
        <v>560</v>
      </c>
    </row>
    <row r="5" spans="2:16" ht="12.75" customHeight="1" x14ac:dyDescent="0.2">
      <c r="B5" s="474" t="s">
        <v>972</v>
      </c>
      <c r="C5" s="434"/>
      <c r="D5" s="203" t="s">
        <v>561</v>
      </c>
      <c r="E5" s="15"/>
      <c r="F5" s="15"/>
      <c r="G5" s="16" t="s">
        <v>562</v>
      </c>
      <c r="H5" s="15" t="s">
        <v>563</v>
      </c>
      <c r="I5" s="15"/>
      <c r="J5" s="15" t="s">
        <v>564</v>
      </c>
      <c r="K5" s="15"/>
      <c r="L5" s="15" t="s">
        <v>565</v>
      </c>
      <c r="M5" s="15" t="s">
        <v>566</v>
      </c>
      <c r="N5" s="15" t="s">
        <v>567</v>
      </c>
      <c r="O5" s="15"/>
      <c r="P5" s="216" t="s">
        <v>568</v>
      </c>
    </row>
    <row r="6" spans="2:16" ht="12.75" customHeight="1" x14ac:dyDescent="0.2">
      <c r="B6" s="474"/>
      <c r="C6" s="434"/>
      <c r="D6" s="203"/>
      <c r="E6" s="15" t="s">
        <v>975</v>
      </c>
      <c r="F6" s="15" t="s">
        <v>976</v>
      </c>
      <c r="G6" s="16"/>
      <c r="H6" s="15"/>
      <c r="I6" s="15" t="s">
        <v>977</v>
      </c>
      <c r="J6" s="15"/>
      <c r="K6" s="15" t="s">
        <v>399</v>
      </c>
      <c r="L6" s="15"/>
      <c r="M6" s="15"/>
      <c r="N6" s="15"/>
      <c r="O6" s="16" t="s">
        <v>569</v>
      </c>
      <c r="P6" s="217"/>
    </row>
    <row r="7" spans="2:16" ht="12.75" customHeight="1" x14ac:dyDescent="0.2">
      <c r="B7" s="474"/>
      <c r="C7" s="434"/>
      <c r="D7" s="203" t="s">
        <v>570</v>
      </c>
      <c r="E7" s="15"/>
      <c r="F7" s="15"/>
      <c r="G7" s="16" t="s">
        <v>571</v>
      </c>
      <c r="H7" s="15" t="s">
        <v>572</v>
      </c>
      <c r="I7" s="15"/>
      <c r="J7" s="15" t="s">
        <v>573</v>
      </c>
      <c r="K7" s="15"/>
      <c r="L7" s="15" t="s">
        <v>574</v>
      </c>
      <c r="M7" s="15" t="s">
        <v>575</v>
      </c>
      <c r="N7" s="15" t="s">
        <v>576</v>
      </c>
      <c r="O7" s="15"/>
      <c r="P7" s="217" t="s">
        <v>577</v>
      </c>
    </row>
    <row r="8" spans="2:16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/>
      <c r="N8" s="15"/>
      <c r="O8" s="15"/>
      <c r="P8" s="217"/>
    </row>
    <row r="9" spans="2:16" ht="12.75" customHeight="1" thickBot="1" x14ac:dyDescent="0.25">
      <c r="B9" s="455"/>
      <c r="C9" s="456"/>
      <c r="D9" s="203"/>
      <c r="E9" s="15"/>
      <c r="F9" s="15"/>
      <c r="G9" s="16" t="s">
        <v>82</v>
      </c>
      <c r="H9" s="15"/>
      <c r="I9" s="15"/>
      <c r="J9" s="15"/>
      <c r="K9" s="15"/>
      <c r="L9" s="15"/>
      <c r="M9" s="15" t="s">
        <v>576</v>
      </c>
      <c r="N9" s="15"/>
      <c r="O9" s="15"/>
      <c r="P9" s="217"/>
    </row>
    <row r="10" spans="2:16" ht="15.75" customHeight="1" thickBot="1" x14ac:dyDescent="0.25">
      <c r="B10" s="475" t="s">
        <v>451</v>
      </c>
      <c r="C10" s="476"/>
      <c r="D10" s="231">
        <f>SUM(D11,D16,D26,D36,D44,'表８（その１－２）'!D10,'表８（その１－２）'!D15,'表８（その１－２）'!D18,'表８（その１－２）'!D20,'表８（その１－２）'!D25,'表８（その１－２）'!D30)</f>
        <v>17803</v>
      </c>
      <c r="E10" s="228">
        <f>SUM(E11,E16,E26,E36,E44,'表８（その１－２）'!E10,'表８（その１－２）'!E15,'表８（その１－２）'!E18,'表８（その１－２）'!E20,'表８（その１－２）'!E25,'表８（その１－２）'!E30)</f>
        <v>106</v>
      </c>
      <c r="F10" s="228">
        <f>SUM(F11,F16,F26,F36,F44,'表８（その１－２）'!F10,'表８（その１－２）'!F15,'表８（その１－２）'!F18,'表８（その１－２）'!F20,'表８（その１－２）'!F25,'表８（その１－２）'!F30)</f>
        <v>25613</v>
      </c>
      <c r="G10" s="228">
        <f>SUM(G11,G16,G26,G36,G44,'表８（その１－２）'!G10,'表８（その１－２）'!G15,'表８（その１－２）'!G18,'表８（その１－２）'!G20,'表８（その１－２）'!G25,'表８（その１－２）'!G30)</f>
        <v>1700</v>
      </c>
      <c r="H10" s="228">
        <f>SUM(H11,H16,H26,H36,H44,'表８（その１－２）'!H10,'表８（その１－２）'!H15,'表８（その１－２）'!H18,'表８（その１－２）'!H20,'表８（その１－２）'!H25,'表８（その１－２）'!H30)</f>
        <v>109496</v>
      </c>
      <c r="I10" s="228">
        <f>SUM(I11,I16,I26,I36,I44,'表８（その１－２）'!I10,'表８（その１－２）'!I15,'表８（その１－２）'!I18,'表８（その１－２）'!I20,'表８（その１－２）'!I25,'表８（その１－２）'!I30)</f>
        <v>54478</v>
      </c>
      <c r="J10" s="228">
        <f>SUM(J11,J16,J26,J36,J44,'表８（その１－２）'!J10,'表８（その１－２）'!J15,'表８（その１－２）'!J18,'表８（その１－２）'!J20,'表８（その１－２）'!J25,'表８（その１－２）'!J30)</f>
        <v>47857</v>
      </c>
      <c r="K10" s="228">
        <f>SUM(K11,K16,K26,K36,K44,'表８（その１－２）'!K10,'表８（その１－２）'!K15,'表８（その１－２）'!K18,'表８（その１－２）'!K20,'表８（その１－２）'!K25,'表８（その１－２）'!K30)</f>
        <v>36452</v>
      </c>
      <c r="L10" s="228">
        <f>SUM(L11,L16,L26,L36,L44,'表８（その１－２）'!L10,'表８（その１－２）'!L15,'表８（その１－２）'!L18,'表８（その１－２）'!L20,'表８（その１－２）'!L25,'表８（その１－２）'!L30)</f>
        <v>65916</v>
      </c>
      <c r="M10" s="228">
        <f>SUM(M11,M16,M26,M36,M44,'表８（その１－２）'!M10,'表８（その１－２）'!M15,'表８（その１－２）'!M18,'表８（その１－２）'!M20,'表８（その１－２）'!M25,'表８（その１－２）'!M30)</f>
        <v>8584</v>
      </c>
      <c r="N10" s="228">
        <f>SUM(N11,N16,N26,N36,N44,'表８（その１－２）'!N10,'表８（その１－２）'!N15,'表８（その１－２）'!N18,'表８（その１－２）'!N20,'表８（その１－２）'!N25,'表８（その１－２）'!N30)</f>
        <v>98942</v>
      </c>
      <c r="O10" s="228">
        <f>SUM(O11,O16,O26,O36,O44,'表８（その１－２）'!O10,'表８（その１－２）'!O15,'表８（その１－２）'!O18,'表８（その１－２）'!O20,'表８（その１－２）'!O25,'表８（その１－２）'!O30)</f>
        <v>64589</v>
      </c>
      <c r="P10" s="229">
        <f>SUM(P11,P16,P26,P36,P44,'表８（その１－２）'!P10,'表８（その１－２）'!P15,'表８（その１－２）'!P18,'表８（その１－２）'!P20,'表８（その１－２）'!P25,'表８（その１－２）'!P30)</f>
        <v>5616</v>
      </c>
    </row>
    <row r="11" spans="2:16" ht="15.75" customHeight="1" x14ac:dyDescent="0.2">
      <c r="B11" s="225"/>
      <c r="C11" s="202" t="s">
        <v>433</v>
      </c>
      <c r="D11" s="232">
        <f>SUM(D12:D15)</f>
        <v>4011</v>
      </c>
      <c r="E11" s="226">
        <f t="shared" ref="E11:P11" si="0">SUM(E12:E15)</f>
        <v>18</v>
      </c>
      <c r="F11" s="226">
        <f t="shared" si="0"/>
        <v>6172</v>
      </c>
      <c r="G11" s="226">
        <f t="shared" si="0"/>
        <v>420</v>
      </c>
      <c r="H11" s="226">
        <f t="shared" si="0"/>
        <v>25660</v>
      </c>
      <c r="I11" s="226">
        <f t="shared" si="0"/>
        <v>12599</v>
      </c>
      <c r="J11" s="226">
        <f t="shared" si="0"/>
        <v>12136</v>
      </c>
      <c r="K11" s="226">
        <f t="shared" si="0"/>
        <v>8900</v>
      </c>
      <c r="L11" s="226">
        <f t="shared" si="0"/>
        <v>16035</v>
      </c>
      <c r="M11" s="226">
        <f t="shared" si="0"/>
        <v>2168</v>
      </c>
      <c r="N11" s="226">
        <f t="shared" si="0"/>
        <v>22897</v>
      </c>
      <c r="O11" s="226">
        <f t="shared" si="0"/>
        <v>14663</v>
      </c>
      <c r="P11" s="227">
        <f t="shared" si="0"/>
        <v>1443</v>
      </c>
    </row>
    <row r="12" spans="2:16" ht="15.75" customHeight="1" x14ac:dyDescent="0.2">
      <c r="B12" s="455" t="s">
        <v>452</v>
      </c>
      <c r="C12" s="456"/>
      <c r="D12" s="233">
        <f>千葉市!C9</f>
        <v>2410</v>
      </c>
      <c r="E12" s="81">
        <f>千葉市!D9</f>
        <v>13</v>
      </c>
      <c r="F12" s="81">
        <f>千葉市!E9</f>
        <v>3648</v>
      </c>
      <c r="G12" s="81">
        <f>千葉市!F9</f>
        <v>225</v>
      </c>
      <c r="H12" s="81">
        <f>千葉市!G9</f>
        <v>15005</v>
      </c>
      <c r="I12" s="81">
        <f>千葉市!H9</f>
        <v>7384</v>
      </c>
      <c r="J12" s="81">
        <f>千葉市!I9</f>
        <v>7496</v>
      </c>
      <c r="K12" s="81">
        <f>千葉市!J9</f>
        <v>5340</v>
      </c>
      <c r="L12" s="81">
        <f>千葉市!K9</f>
        <v>9458</v>
      </c>
      <c r="M12" s="81">
        <f>千葉市!C16</f>
        <v>1275</v>
      </c>
      <c r="N12" s="81">
        <f>千葉市!D16</f>
        <v>13312</v>
      </c>
      <c r="O12" s="81">
        <f>千葉市!E16</f>
        <v>8447</v>
      </c>
      <c r="P12" s="221">
        <f>千葉市!F16</f>
        <v>785</v>
      </c>
    </row>
    <row r="13" spans="2:16" ht="15.75" customHeight="1" x14ac:dyDescent="0.2">
      <c r="B13" s="455" t="s">
        <v>453</v>
      </c>
      <c r="C13" s="456"/>
      <c r="D13" s="233">
        <f>習志野市!C9</f>
        <v>405</v>
      </c>
      <c r="E13" s="81">
        <f>習志野市!D9</f>
        <v>2</v>
      </c>
      <c r="F13" s="81">
        <f>習志野市!E9</f>
        <v>627</v>
      </c>
      <c r="G13" s="81">
        <f>習志野市!F9</f>
        <v>36</v>
      </c>
      <c r="H13" s="81">
        <f>習志野市!G9</f>
        <v>2341</v>
      </c>
      <c r="I13" s="81">
        <f>習志野市!H9</f>
        <v>1104</v>
      </c>
      <c r="J13" s="81">
        <f>習志野市!I9</f>
        <v>1209</v>
      </c>
      <c r="K13" s="81">
        <f>習志野市!J9</f>
        <v>894</v>
      </c>
      <c r="L13" s="81">
        <f>習志野市!K9</f>
        <v>1940</v>
      </c>
      <c r="M13" s="81">
        <f>習志野市!C16</f>
        <v>200</v>
      </c>
      <c r="N13" s="81">
        <f>習志野市!D16</f>
        <v>1990</v>
      </c>
      <c r="O13" s="81">
        <f>習志野市!E16</f>
        <v>1334</v>
      </c>
      <c r="P13" s="221">
        <f>習志野市!F16</f>
        <v>134</v>
      </c>
    </row>
    <row r="14" spans="2:16" ht="15.75" customHeight="1" x14ac:dyDescent="0.2">
      <c r="B14" s="455" t="s">
        <v>454</v>
      </c>
      <c r="C14" s="456"/>
      <c r="D14" s="233">
        <f>市原市!C9</f>
        <v>717</v>
      </c>
      <c r="E14" s="81">
        <f>市原市!D9</f>
        <v>2</v>
      </c>
      <c r="F14" s="81">
        <f>市原市!E9</f>
        <v>1220</v>
      </c>
      <c r="G14" s="81">
        <f>市原市!F9</f>
        <v>114</v>
      </c>
      <c r="H14" s="81">
        <f>市原市!G9</f>
        <v>5124</v>
      </c>
      <c r="I14" s="81">
        <f>市原市!H9</f>
        <v>2624</v>
      </c>
      <c r="J14" s="81">
        <f>市原市!I9</f>
        <v>2047</v>
      </c>
      <c r="K14" s="81">
        <f>市原市!J9</f>
        <v>1710</v>
      </c>
      <c r="L14" s="81">
        <f>市原市!K9</f>
        <v>2757</v>
      </c>
      <c r="M14" s="81">
        <f>市原市!C16</f>
        <v>463</v>
      </c>
      <c r="N14" s="81">
        <f>市原市!D16</f>
        <v>4848</v>
      </c>
      <c r="O14" s="81">
        <f>市原市!E16</f>
        <v>3179</v>
      </c>
      <c r="P14" s="221">
        <f>市原市!F16</f>
        <v>374</v>
      </c>
    </row>
    <row r="15" spans="2:16" ht="15.75" customHeight="1" x14ac:dyDescent="0.2">
      <c r="B15" s="464" t="s">
        <v>455</v>
      </c>
      <c r="C15" s="465"/>
      <c r="D15" s="234">
        <f>八千代市!C9</f>
        <v>479</v>
      </c>
      <c r="E15" s="82">
        <f>八千代市!D9</f>
        <v>1</v>
      </c>
      <c r="F15" s="82">
        <f>八千代市!E9</f>
        <v>677</v>
      </c>
      <c r="G15" s="82">
        <f>八千代市!F9</f>
        <v>45</v>
      </c>
      <c r="H15" s="82">
        <f>八千代市!G9</f>
        <v>3190</v>
      </c>
      <c r="I15" s="82">
        <f>八千代市!H9</f>
        <v>1487</v>
      </c>
      <c r="J15" s="82">
        <f>八千代市!I9</f>
        <v>1384</v>
      </c>
      <c r="K15" s="82">
        <f>八千代市!J9</f>
        <v>956</v>
      </c>
      <c r="L15" s="82">
        <f>八千代市!K9</f>
        <v>1880</v>
      </c>
      <c r="M15" s="82">
        <f>八千代市!C16</f>
        <v>230</v>
      </c>
      <c r="N15" s="82">
        <f>八千代市!D16</f>
        <v>2747</v>
      </c>
      <c r="O15" s="82">
        <f>八千代市!E16</f>
        <v>1703</v>
      </c>
      <c r="P15" s="222">
        <f>八千代市!F16</f>
        <v>150</v>
      </c>
    </row>
    <row r="16" spans="2:16" ht="15.75" customHeight="1" x14ac:dyDescent="0.2">
      <c r="B16" s="219"/>
      <c r="C16" s="230" t="s">
        <v>411</v>
      </c>
      <c r="D16" s="235">
        <f t="shared" ref="D16:P16" si="1">SUM(D17:D25)</f>
        <v>7888</v>
      </c>
      <c r="E16" s="124">
        <f t="shared" si="1"/>
        <v>46</v>
      </c>
      <c r="F16" s="124">
        <f t="shared" si="1"/>
        <v>10391</v>
      </c>
      <c r="G16" s="124">
        <f t="shared" si="1"/>
        <v>677</v>
      </c>
      <c r="H16" s="124">
        <f t="shared" si="1"/>
        <v>41211</v>
      </c>
      <c r="I16" s="124">
        <f t="shared" si="1"/>
        <v>19337</v>
      </c>
      <c r="J16" s="124">
        <f t="shared" si="1"/>
        <v>20661</v>
      </c>
      <c r="K16" s="124">
        <f t="shared" si="1"/>
        <v>15196</v>
      </c>
      <c r="L16" s="124">
        <f t="shared" si="1"/>
        <v>26604</v>
      </c>
      <c r="M16" s="124">
        <f t="shared" si="1"/>
        <v>3625</v>
      </c>
      <c r="N16" s="124">
        <f t="shared" si="1"/>
        <v>37465</v>
      </c>
      <c r="O16" s="124">
        <f t="shared" si="1"/>
        <v>23680</v>
      </c>
      <c r="P16" s="220">
        <f t="shared" si="1"/>
        <v>2182</v>
      </c>
    </row>
    <row r="17" spans="2:16" ht="15.75" customHeight="1" x14ac:dyDescent="0.2">
      <c r="B17" s="455" t="s">
        <v>458</v>
      </c>
      <c r="C17" s="456"/>
      <c r="D17" s="233">
        <f>市川市!C9</f>
        <v>1508</v>
      </c>
      <c r="E17" s="81">
        <f>市川市!D9</f>
        <v>2</v>
      </c>
      <c r="F17" s="81">
        <f>市川市!E9</f>
        <v>1766</v>
      </c>
      <c r="G17" s="81">
        <f>市川市!F9</f>
        <v>126</v>
      </c>
      <c r="H17" s="81">
        <f>市川市!G9</f>
        <v>7359</v>
      </c>
      <c r="I17" s="81">
        <f>市川市!H9</f>
        <v>3280</v>
      </c>
      <c r="J17" s="81">
        <f>市川市!I9</f>
        <v>3563</v>
      </c>
      <c r="K17" s="81">
        <f>市川市!J9</f>
        <v>2411</v>
      </c>
      <c r="L17" s="81">
        <f>市川市!K9</f>
        <v>4580</v>
      </c>
      <c r="M17" s="81">
        <f>市川市!C16</f>
        <v>569</v>
      </c>
      <c r="N17" s="81">
        <f>市川市!D16</f>
        <v>6519</v>
      </c>
      <c r="O17" s="81">
        <f>市川市!E16</f>
        <v>3868</v>
      </c>
      <c r="P17" s="221">
        <f>市川市!F16</f>
        <v>476</v>
      </c>
    </row>
    <row r="18" spans="2:16" ht="15.75" customHeight="1" x14ac:dyDescent="0.2">
      <c r="B18" s="455" t="s">
        <v>459</v>
      </c>
      <c r="C18" s="456"/>
      <c r="D18" s="233">
        <f>船橋市!C9</f>
        <v>1624</v>
      </c>
      <c r="E18" s="81">
        <f>船橋市!D9</f>
        <v>17</v>
      </c>
      <c r="F18" s="81">
        <f>船橋市!E9</f>
        <v>2258</v>
      </c>
      <c r="G18" s="81">
        <f>船橋市!F9</f>
        <v>145</v>
      </c>
      <c r="H18" s="81">
        <f>船橋市!G9</f>
        <v>8783</v>
      </c>
      <c r="I18" s="81">
        <f>船橋市!H9</f>
        <v>4069</v>
      </c>
      <c r="J18" s="81">
        <f>船橋市!I9</f>
        <v>4433</v>
      </c>
      <c r="K18" s="81">
        <f>船橋市!J9</f>
        <v>3498</v>
      </c>
      <c r="L18" s="81">
        <f>船橋市!K9</f>
        <v>6294</v>
      </c>
      <c r="M18" s="81">
        <f>船橋市!C16</f>
        <v>724</v>
      </c>
      <c r="N18" s="81">
        <f>船橋市!D16</f>
        <v>7900</v>
      </c>
      <c r="O18" s="81">
        <f>船橋市!E16</f>
        <v>5027</v>
      </c>
      <c r="P18" s="221">
        <f>船橋市!F16</f>
        <v>438</v>
      </c>
    </row>
    <row r="19" spans="2:16" ht="15.75" customHeight="1" x14ac:dyDescent="0.2">
      <c r="B19" s="455" t="s">
        <v>460</v>
      </c>
      <c r="C19" s="456"/>
      <c r="D19" s="233">
        <f>松戸市!C9</f>
        <v>1282</v>
      </c>
      <c r="E19" s="81">
        <f>松戸市!D9</f>
        <v>11</v>
      </c>
      <c r="F19" s="81">
        <f>松戸市!E9</f>
        <v>1926</v>
      </c>
      <c r="G19" s="81">
        <f>松戸市!F9</f>
        <v>122</v>
      </c>
      <c r="H19" s="81">
        <f>松戸市!G9</f>
        <v>7449</v>
      </c>
      <c r="I19" s="81">
        <f>松戸市!H9</f>
        <v>3672</v>
      </c>
      <c r="J19" s="81">
        <f>松戸市!I9</f>
        <v>3818</v>
      </c>
      <c r="K19" s="81">
        <f>松戸市!J9</f>
        <v>2971</v>
      </c>
      <c r="L19" s="81">
        <f>松戸市!K9</f>
        <v>4546</v>
      </c>
      <c r="M19" s="81">
        <f>松戸市!C16</f>
        <v>704</v>
      </c>
      <c r="N19" s="81">
        <f>松戸市!D16</f>
        <v>6915</v>
      </c>
      <c r="O19" s="81">
        <f>松戸市!E16</f>
        <v>4239</v>
      </c>
      <c r="P19" s="221">
        <f>松戸市!F16</f>
        <v>406</v>
      </c>
    </row>
    <row r="20" spans="2:16" ht="15.75" customHeight="1" x14ac:dyDescent="0.2">
      <c r="B20" s="455" t="s">
        <v>461</v>
      </c>
      <c r="C20" s="456"/>
      <c r="D20" s="233">
        <f>野田市!C9</f>
        <v>445</v>
      </c>
      <c r="E20" s="81">
        <f>野田市!D9</f>
        <v>1</v>
      </c>
      <c r="F20" s="81">
        <f>野田市!E9</f>
        <v>636</v>
      </c>
      <c r="G20" s="81">
        <f>野田市!F9</f>
        <v>54</v>
      </c>
      <c r="H20" s="81">
        <f>野田市!G9</f>
        <v>2814</v>
      </c>
      <c r="I20" s="81">
        <f>野田市!H9</f>
        <v>1542</v>
      </c>
      <c r="J20" s="81">
        <f>野田市!I9</f>
        <v>1261</v>
      </c>
      <c r="K20" s="81">
        <f>野田市!J9</f>
        <v>1008</v>
      </c>
      <c r="L20" s="81">
        <f>野田市!K9</f>
        <v>1650</v>
      </c>
      <c r="M20" s="81">
        <f>野田市!C16</f>
        <v>260</v>
      </c>
      <c r="N20" s="81">
        <f>野田市!D16</f>
        <v>2656</v>
      </c>
      <c r="O20" s="81">
        <f>野田市!E16</f>
        <v>1899</v>
      </c>
      <c r="P20" s="221">
        <f>野田市!F16</f>
        <v>104</v>
      </c>
    </row>
    <row r="21" spans="2:16" ht="15.75" customHeight="1" x14ac:dyDescent="0.2">
      <c r="B21" s="455" t="s">
        <v>462</v>
      </c>
      <c r="C21" s="456"/>
      <c r="D21" s="233">
        <f>柏市!C9</f>
        <v>1291</v>
      </c>
      <c r="E21" s="81">
        <f>柏市!D9</f>
        <v>8</v>
      </c>
      <c r="F21" s="81">
        <f>柏市!E9</f>
        <v>1636</v>
      </c>
      <c r="G21" s="81">
        <f>柏市!F9</f>
        <v>101</v>
      </c>
      <c r="H21" s="81">
        <f>柏市!G9</f>
        <v>6464</v>
      </c>
      <c r="I21" s="81">
        <f>柏市!H9</f>
        <v>2958</v>
      </c>
      <c r="J21" s="81">
        <f>柏市!I9</f>
        <v>3227</v>
      </c>
      <c r="K21" s="81">
        <f>柏市!J9</f>
        <v>2273</v>
      </c>
      <c r="L21" s="81">
        <f>柏市!K9</f>
        <v>3954</v>
      </c>
      <c r="M21" s="81">
        <f>柏市!C16</f>
        <v>579</v>
      </c>
      <c r="N21" s="81">
        <f>柏市!D16</f>
        <v>5921</v>
      </c>
      <c r="O21" s="81">
        <f>柏市!E16</f>
        <v>3917</v>
      </c>
      <c r="P21" s="221">
        <f>柏市!F16</f>
        <v>303</v>
      </c>
    </row>
    <row r="22" spans="2:16" ht="15.75" customHeight="1" x14ac:dyDescent="0.2">
      <c r="B22" s="455" t="s">
        <v>463</v>
      </c>
      <c r="C22" s="456"/>
      <c r="D22" s="233">
        <f>流山市!C9</f>
        <v>545</v>
      </c>
      <c r="E22" s="81">
        <f>流山市!D9</f>
        <v>0</v>
      </c>
      <c r="F22" s="81">
        <f>流山市!E9</f>
        <v>657</v>
      </c>
      <c r="G22" s="81">
        <f>流山市!F9</f>
        <v>40</v>
      </c>
      <c r="H22" s="81">
        <f>流山市!G9</f>
        <v>2518</v>
      </c>
      <c r="I22" s="81">
        <f>流山市!H9</f>
        <v>1158</v>
      </c>
      <c r="J22" s="81">
        <f>流山市!I9</f>
        <v>1334</v>
      </c>
      <c r="K22" s="81">
        <f>流山市!J9</f>
        <v>960</v>
      </c>
      <c r="L22" s="81">
        <f>流山市!K9</f>
        <v>1747</v>
      </c>
      <c r="M22" s="81">
        <f>流山市!C16</f>
        <v>289</v>
      </c>
      <c r="N22" s="81">
        <f>流山市!D16</f>
        <v>2207</v>
      </c>
      <c r="O22" s="81">
        <f>流山市!E16</f>
        <v>1332</v>
      </c>
      <c r="P22" s="221">
        <f>流山市!F16</f>
        <v>133</v>
      </c>
    </row>
    <row r="23" spans="2:16" ht="15.75" customHeight="1" x14ac:dyDescent="0.2">
      <c r="B23" s="455" t="s">
        <v>464</v>
      </c>
      <c r="C23" s="456"/>
      <c r="D23" s="233">
        <f>我孫子市!C9</f>
        <v>413</v>
      </c>
      <c r="E23" s="81">
        <f>我孫子市!D9</f>
        <v>6</v>
      </c>
      <c r="F23" s="81">
        <f>我孫子市!E9</f>
        <v>508</v>
      </c>
      <c r="G23" s="81">
        <f>我孫子市!F9</f>
        <v>28</v>
      </c>
      <c r="H23" s="81">
        <f>我孫子市!G9</f>
        <v>2047</v>
      </c>
      <c r="I23" s="81">
        <f>我孫子市!H9</f>
        <v>928</v>
      </c>
      <c r="J23" s="81">
        <f>我孫子市!I9</f>
        <v>1093</v>
      </c>
      <c r="K23" s="81">
        <f>我孫子市!J9</f>
        <v>785</v>
      </c>
      <c r="L23" s="81">
        <f>我孫子市!K9</f>
        <v>1280</v>
      </c>
      <c r="M23" s="81">
        <f>我孫子市!C16</f>
        <v>165</v>
      </c>
      <c r="N23" s="81">
        <f>我孫子市!D16</f>
        <v>1920</v>
      </c>
      <c r="O23" s="81">
        <f>我孫子市!E16</f>
        <v>1246</v>
      </c>
      <c r="P23" s="221">
        <f>我孫子市!F16</f>
        <v>122</v>
      </c>
    </row>
    <row r="24" spans="2:16" ht="15.75" customHeight="1" x14ac:dyDescent="0.2">
      <c r="B24" s="455" t="s">
        <v>805</v>
      </c>
      <c r="C24" s="456"/>
      <c r="D24" s="233">
        <f>鎌ケ谷市!C9</f>
        <v>355</v>
      </c>
      <c r="E24" s="81">
        <f>鎌ケ谷市!D9</f>
        <v>0</v>
      </c>
      <c r="F24" s="81">
        <f>鎌ケ谷市!E9</f>
        <v>391</v>
      </c>
      <c r="G24" s="81">
        <f>鎌ケ谷市!F9</f>
        <v>29</v>
      </c>
      <c r="H24" s="81">
        <f>鎌ケ谷市!G9</f>
        <v>1560</v>
      </c>
      <c r="I24" s="81">
        <f>鎌ケ谷市!H9</f>
        <v>852</v>
      </c>
      <c r="J24" s="81">
        <f>鎌ケ谷市!I9</f>
        <v>871</v>
      </c>
      <c r="K24" s="81">
        <f>鎌ケ谷市!J9</f>
        <v>545</v>
      </c>
      <c r="L24" s="81">
        <f>鎌ケ谷市!K9</f>
        <v>1123</v>
      </c>
      <c r="M24" s="81">
        <f>鎌ケ谷市!C16</f>
        <v>136</v>
      </c>
      <c r="N24" s="81">
        <f>鎌ケ谷市!D16</f>
        <v>1665</v>
      </c>
      <c r="O24" s="81">
        <f>鎌ケ谷市!E16</f>
        <v>1041</v>
      </c>
      <c r="P24" s="221">
        <f>鎌ケ谷市!F16</f>
        <v>109</v>
      </c>
    </row>
    <row r="25" spans="2:16" ht="15.75" customHeight="1" x14ac:dyDescent="0.2">
      <c r="B25" s="464" t="s">
        <v>466</v>
      </c>
      <c r="C25" s="465"/>
      <c r="D25" s="234">
        <f>浦安市!C9</f>
        <v>425</v>
      </c>
      <c r="E25" s="82">
        <f>浦安市!D9</f>
        <v>1</v>
      </c>
      <c r="F25" s="82">
        <f>浦安市!E9</f>
        <v>613</v>
      </c>
      <c r="G25" s="82">
        <f>浦安市!F9</f>
        <v>32</v>
      </c>
      <c r="H25" s="82">
        <f>浦安市!G9</f>
        <v>2217</v>
      </c>
      <c r="I25" s="82">
        <f>浦安市!H9</f>
        <v>878</v>
      </c>
      <c r="J25" s="82">
        <f>浦安市!I9</f>
        <v>1061</v>
      </c>
      <c r="K25" s="82">
        <f>浦安市!J9</f>
        <v>745</v>
      </c>
      <c r="L25" s="82">
        <f>浦安市!K9</f>
        <v>1430</v>
      </c>
      <c r="M25" s="82">
        <f>浦安市!C16</f>
        <v>199</v>
      </c>
      <c r="N25" s="82">
        <f>浦安市!D16</f>
        <v>1762</v>
      </c>
      <c r="O25" s="82">
        <f>浦安市!E16</f>
        <v>1111</v>
      </c>
      <c r="P25" s="222">
        <f>浦安市!F16</f>
        <v>91</v>
      </c>
    </row>
    <row r="26" spans="2:16" ht="15.75" customHeight="1" x14ac:dyDescent="0.2">
      <c r="B26" s="219"/>
      <c r="C26" s="123" t="s">
        <v>434</v>
      </c>
      <c r="D26" s="235">
        <f t="shared" ref="D26:P26" si="2">SUM(D27:D35)</f>
        <v>2207</v>
      </c>
      <c r="E26" s="124">
        <f t="shared" si="2"/>
        <v>12</v>
      </c>
      <c r="F26" s="124">
        <f t="shared" si="2"/>
        <v>3192</v>
      </c>
      <c r="G26" s="124">
        <f t="shared" si="2"/>
        <v>197</v>
      </c>
      <c r="H26" s="124">
        <f t="shared" si="2"/>
        <v>14339</v>
      </c>
      <c r="I26" s="124">
        <f t="shared" si="2"/>
        <v>7265</v>
      </c>
      <c r="J26" s="124">
        <f t="shared" si="2"/>
        <v>5651</v>
      </c>
      <c r="K26" s="124">
        <f t="shared" si="2"/>
        <v>4368</v>
      </c>
      <c r="L26" s="124">
        <f t="shared" si="2"/>
        <v>8665</v>
      </c>
      <c r="M26" s="124">
        <f t="shared" si="2"/>
        <v>1016</v>
      </c>
      <c r="N26" s="124">
        <f t="shared" si="2"/>
        <v>12308</v>
      </c>
      <c r="O26" s="124">
        <f t="shared" si="2"/>
        <v>8040</v>
      </c>
      <c r="P26" s="220">
        <f t="shared" si="2"/>
        <v>563</v>
      </c>
    </row>
    <row r="27" spans="2:16" ht="15.75" customHeight="1" x14ac:dyDescent="0.2">
      <c r="B27" s="455" t="s">
        <v>469</v>
      </c>
      <c r="C27" s="456"/>
      <c r="D27" s="233">
        <f>成田市!C9</f>
        <v>356</v>
      </c>
      <c r="E27" s="81">
        <f>成田市!D9</f>
        <v>3</v>
      </c>
      <c r="F27" s="81">
        <f>成田市!E9</f>
        <v>520</v>
      </c>
      <c r="G27" s="81">
        <f>成田市!F9</f>
        <v>39</v>
      </c>
      <c r="H27" s="81">
        <f>成田市!G9</f>
        <v>2523</v>
      </c>
      <c r="I27" s="81">
        <f>成田市!H9</f>
        <v>1281</v>
      </c>
      <c r="J27" s="81">
        <f>成田市!I9</f>
        <v>891</v>
      </c>
      <c r="K27" s="81">
        <f>成田市!J9</f>
        <v>698</v>
      </c>
      <c r="L27" s="81">
        <f>成田市!K9</f>
        <v>1370</v>
      </c>
      <c r="M27" s="81">
        <f>成田市!C16</f>
        <v>153</v>
      </c>
      <c r="N27" s="81">
        <f>成田市!D16</f>
        <v>2004</v>
      </c>
      <c r="O27" s="81">
        <f>成田市!E16</f>
        <v>1299</v>
      </c>
      <c r="P27" s="221">
        <f>成田市!F16</f>
        <v>98</v>
      </c>
    </row>
    <row r="28" spans="2:16" ht="15.75" customHeight="1" x14ac:dyDescent="0.2">
      <c r="B28" s="455" t="s">
        <v>470</v>
      </c>
      <c r="C28" s="456"/>
      <c r="D28" s="233">
        <f>佐倉市!C9</f>
        <v>562</v>
      </c>
      <c r="E28" s="81">
        <f>佐倉市!D9</f>
        <v>0</v>
      </c>
      <c r="F28" s="81">
        <f>佐倉市!E9</f>
        <v>862</v>
      </c>
      <c r="G28" s="81">
        <f>佐倉市!F9</f>
        <v>32</v>
      </c>
      <c r="H28" s="81">
        <f>佐倉市!G9</f>
        <v>3606</v>
      </c>
      <c r="I28" s="81">
        <f>佐倉市!H9</f>
        <v>1752</v>
      </c>
      <c r="J28" s="81">
        <f>佐倉市!I9</f>
        <v>1534</v>
      </c>
      <c r="K28" s="81">
        <f>佐倉市!J9</f>
        <v>1068</v>
      </c>
      <c r="L28" s="81">
        <f>佐倉市!K9</f>
        <v>2261</v>
      </c>
      <c r="M28" s="81">
        <f>佐倉市!C16</f>
        <v>256</v>
      </c>
      <c r="N28" s="81">
        <f>佐倉市!D16</f>
        <v>3011</v>
      </c>
      <c r="O28" s="81">
        <f>佐倉市!E16</f>
        <v>1959</v>
      </c>
      <c r="P28" s="221">
        <f>佐倉市!F16</f>
        <v>140</v>
      </c>
    </row>
    <row r="29" spans="2:16" ht="15.75" customHeight="1" x14ac:dyDescent="0.2">
      <c r="B29" s="455" t="s">
        <v>471</v>
      </c>
      <c r="C29" s="456"/>
      <c r="D29" s="233">
        <f>四街道市!C9</f>
        <v>213</v>
      </c>
      <c r="E29" s="81">
        <f>四街道市!D9</f>
        <v>3</v>
      </c>
      <c r="F29" s="81">
        <f>四街道市!E9</f>
        <v>370</v>
      </c>
      <c r="G29" s="81">
        <f>四街道市!F9</f>
        <v>29</v>
      </c>
      <c r="H29" s="81">
        <f>四街道市!G9</f>
        <v>1517</v>
      </c>
      <c r="I29" s="81">
        <f>四街道市!H9</f>
        <v>750</v>
      </c>
      <c r="J29" s="81">
        <f>四街道市!I9</f>
        <v>726</v>
      </c>
      <c r="K29" s="81">
        <f>四街道市!J9</f>
        <v>503</v>
      </c>
      <c r="L29" s="81">
        <f>四街道市!K9</f>
        <v>981</v>
      </c>
      <c r="M29" s="81">
        <f>四街道市!C16</f>
        <v>118</v>
      </c>
      <c r="N29" s="81">
        <f>四街道市!D16</f>
        <v>1400</v>
      </c>
      <c r="O29" s="81">
        <f>四街道市!E16</f>
        <v>874</v>
      </c>
      <c r="P29" s="221">
        <f>四街道市!F16</f>
        <v>73</v>
      </c>
    </row>
    <row r="30" spans="2:16" ht="15.75" customHeight="1" x14ac:dyDescent="0.2">
      <c r="B30" s="455" t="s">
        <v>472</v>
      </c>
      <c r="C30" s="456"/>
      <c r="D30" s="233">
        <f>八街市!C9</f>
        <v>241</v>
      </c>
      <c r="E30" s="81">
        <f>八街市!D9</f>
        <v>0</v>
      </c>
      <c r="F30" s="81">
        <f>八街市!E9</f>
        <v>332</v>
      </c>
      <c r="G30" s="81">
        <f>八街市!F9</f>
        <v>18</v>
      </c>
      <c r="H30" s="81">
        <f>八街市!G9</f>
        <v>1660</v>
      </c>
      <c r="I30" s="81">
        <f>八街市!H9</f>
        <v>958</v>
      </c>
      <c r="J30" s="81">
        <f>八街市!I9</f>
        <v>624</v>
      </c>
      <c r="K30" s="81">
        <f>八街市!J9</f>
        <v>477</v>
      </c>
      <c r="L30" s="81">
        <f>八街市!K9</f>
        <v>817</v>
      </c>
      <c r="M30" s="81">
        <f>八街市!C16</f>
        <v>124</v>
      </c>
      <c r="N30" s="81">
        <f>八街市!D16</f>
        <v>1365</v>
      </c>
      <c r="O30" s="81">
        <f>八街市!E16</f>
        <v>873</v>
      </c>
      <c r="P30" s="221">
        <f>八街市!F16</f>
        <v>49</v>
      </c>
    </row>
    <row r="31" spans="2:16" ht="15.75" customHeight="1" x14ac:dyDescent="0.2">
      <c r="B31" s="455" t="s">
        <v>473</v>
      </c>
      <c r="C31" s="456"/>
      <c r="D31" s="233">
        <f>酒々井町!C9</f>
        <v>57</v>
      </c>
      <c r="E31" s="81">
        <f>酒々井町!D9</f>
        <v>1</v>
      </c>
      <c r="F31" s="81">
        <f>酒々井町!E9</f>
        <v>95</v>
      </c>
      <c r="G31" s="81">
        <f>酒々井町!F9</f>
        <v>5</v>
      </c>
      <c r="H31" s="81">
        <f>酒々井町!G9</f>
        <v>351</v>
      </c>
      <c r="I31" s="81">
        <f>酒々井町!H9</f>
        <v>187</v>
      </c>
      <c r="J31" s="81">
        <f>酒々井町!I9</f>
        <v>172</v>
      </c>
      <c r="K31" s="81">
        <f>酒々井町!J9</f>
        <v>138</v>
      </c>
      <c r="L31" s="81">
        <f>酒々井町!K9</f>
        <v>256</v>
      </c>
      <c r="M31" s="81">
        <f>酒々井町!C16</f>
        <v>29</v>
      </c>
      <c r="N31" s="81">
        <f>酒々井町!D16</f>
        <v>283</v>
      </c>
      <c r="O31" s="81">
        <f>酒々井町!E16</f>
        <v>200</v>
      </c>
      <c r="P31" s="221">
        <f>酒々井町!F16</f>
        <v>13</v>
      </c>
    </row>
    <row r="32" spans="2:16" ht="15.75" customHeight="1" x14ac:dyDescent="0.2">
      <c r="B32" s="455" t="s">
        <v>755</v>
      </c>
      <c r="C32" s="456"/>
      <c r="D32" s="233">
        <f>富里市!C9</f>
        <v>177</v>
      </c>
      <c r="E32" s="81">
        <f>富里市!D9</f>
        <v>1</v>
      </c>
      <c r="F32" s="81">
        <f>富里市!E9</f>
        <v>210</v>
      </c>
      <c r="G32" s="81">
        <f>富里市!F9</f>
        <v>19</v>
      </c>
      <c r="H32" s="81">
        <f>富里市!G9</f>
        <v>1127</v>
      </c>
      <c r="I32" s="81">
        <f>富里市!H9</f>
        <v>622</v>
      </c>
      <c r="J32" s="81">
        <f>富里市!I9</f>
        <v>350</v>
      </c>
      <c r="K32" s="81">
        <f>富里市!J9</f>
        <v>339</v>
      </c>
      <c r="L32" s="81">
        <f>富里市!K9</f>
        <v>476</v>
      </c>
      <c r="M32" s="81">
        <f>富里市!C16</f>
        <v>75</v>
      </c>
      <c r="N32" s="81">
        <f>富里市!D16</f>
        <v>1062</v>
      </c>
      <c r="O32" s="81">
        <f>富里市!E16</f>
        <v>745</v>
      </c>
      <c r="P32" s="221">
        <f>富里市!F16</f>
        <v>35</v>
      </c>
    </row>
    <row r="33" spans="2:16" ht="15.75" customHeight="1" x14ac:dyDescent="0.2">
      <c r="B33" s="455" t="s">
        <v>145</v>
      </c>
      <c r="C33" s="456"/>
      <c r="D33" s="233">
        <f>白井市!C9</f>
        <v>197</v>
      </c>
      <c r="E33" s="81">
        <f>白井市!D9</f>
        <v>0</v>
      </c>
      <c r="F33" s="81">
        <f>白井市!E9</f>
        <v>223</v>
      </c>
      <c r="G33" s="81">
        <f>白井市!F9</f>
        <v>19</v>
      </c>
      <c r="H33" s="81">
        <f>白井市!G9</f>
        <v>1043</v>
      </c>
      <c r="I33" s="81">
        <f>白井市!H9</f>
        <v>484</v>
      </c>
      <c r="J33" s="81">
        <f>白井市!I9</f>
        <v>464</v>
      </c>
      <c r="K33" s="81">
        <f>白井市!J9</f>
        <v>347</v>
      </c>
      <c r="L33" s="81">
        <f>白井市!K9</f>
        <v>774</v>
      </c>
      <c r="M33" s="81">
        <f>白井市!C16</f>
        <v>71</v>
      </c>
      <c r="N33" s="81">
        <f>白井市!D16</f>
        <v>850</v>
      </c>
      <c r="O33" s="81">
        <f>白井市!E16</f>
        <v>547</v>
      </c>
      <c r="P33" s="221">
        <f>白井市!F16</f>
        <v>41</v>
      </c>
    </row>
    <row r="34" spans="2:16" ht="15.75" customHeight="1" x14ac:dyDescent="0.2">
      <c r="B34" s="455" t="s">
        <v>475</v>
      </c>
      <c r="C34" s="456"/>
      <c r="D34" s="233">
        <f>印西市!C9</f>
        <v>342</v>
      </c>
      <c r="E34" s="81">
        <f>印西市!D9</f>
        <v>4</v>
      </c>
      <c r="F34" s="81">
        <f>印西市!E9</f>
        <v>449</v>
      </c>
      <c r="G34" s="81">
        <f>印西市!F9</f>
        <v>28</v>
      </c>
      <c r="H34" s="81">
        <f>印西市!G9</f>
        <v>1977</v>
      </c>
      <c r="I34" s="81">
        <f>印西市!H9</f>
        <v>953</v>
      </c>
      <c r="J34" s="81">
        <f>印西市!I9</f>
        <v>709</v>
      </c>
      <c r="K34" s="81">
        <f>印西市!J9</f>
        <v>629</v>
      </c>
      <c r="L34" s="81">
        <f>印西市!K9</f>
        <v>1423</v>
      </c>
      <c r="M34" s="81">
        <f>印西市!C16</f>
        <v>149</v>
      </c>
      <c r="N34" s="81">
        <f>印西市!D16</f>
        <v>1768</v>
      </c>
      <c r="O34" s="81">
        <f>印西市!E16</f>
        <v>1160</v>
      </c>
      <c r="P34" s="221">
        <f>印西市!F16</f>
        <v>90</v>
      </c>
    </row>
    <row r="35" spans="2:16" ht="15.75" customHeight="1" x14ac:dyDescent="0.2">
      <c r="B35" s="464" t="s">
        <v>477</v>
      </c>
      <c r="C35" s="465"/>
      <c r="D35" s="234">
        <f>栄町!C9</f>
        <v>62</v>
      </c>
      <c r="E35" s="82">
        <f>栄町!D9</f>
        <v>0</v>
      </c>
      <c r="F35" s="82">
        <f>栄町!E9</f>
        <v>131</v>
      </c>
      <c r="G35" s="82">
        <f>栄町!F9</f>
        <v>8</v>
      </c>
      <c r="H35" s="82">
        <f>栄町!G9</f>
        <v>535</v>
      </c>
      <c r="I35" s="82">
        <f>栄町!H9</f>
        <v>278</v>
      </c>
      <c r="J35" s="82">
        <f>栄町!I9</f>
        <v>181</v>
      </c>
      <c r="K35" s="82">
        <f>栄町!J9</f>
        <v>169</v>
      </c>
      <c r="L35" s="82">
        <f>栄町!K9</f>
        <v>307</v>
      </c>
      <c r="M35" s="82">
        <f>栄町!C16</f>
        <v>41</v>
      </c>
      <c r="N35" s="82">
        <f>栄町!D16</f>
        <v>565</v>
      </c>
      <c r="O35" s="82">
        <f>栄町!E16</f>
        <v>383</v>
      </c>
      <c r="P35" s="222">
        <f>栄町!F16</f>
        <v>24</v>
      </c>
    </row>
    <row r="36" spans="2:16" ht="15.75" customHeight="1" x14ac:dyDescent="0.2">
      <c r="B36" s="219"/>
      <c r="C36" s="123" t="s">
        <v>435</v>
      </c>
      <c r="D36" s="235">
        <f>SUM(D37:D43)</f>
        <v>475</v>
      </c>
      <c r="E36" s="124">
        <f t="shared" ref="E36:P36" si="3">SUM(E37:E43)</f>
        <v>5</v>
      </c>
      <c r="F36" s="124">
        <f t="shared" si="3"/>
        <v>860</v>
      </c>
      <c r="G36" s="124">
        <f t="shared" si="3"/>
        <v>54</v>
      </c>
      <c r="H36" s="124">
        <f t="shared" si="3"/>
        <v>4213</v>
      </c>
      <c r="I36" s="124">
        <f t="shared" si="3"/>
        <v>2236</v>
      </c>
      <c r="J36" s="124">
        <f t="shared" si="3"/>
        <v>1130</v>
      </c>
      <c r="K36" s="124">
        <f t="shared" si="3"/>
        <v>1003</v>
      </c>
      <c r="L36" s="124">
        <f t="shared" si="3"/>
        <v>1953</v>
      </c>
      <c r="M36" s="124">
        <f t="shared" si="3"/>
        <v>257</v>
      </c>
      <c r="N36" s="124">
        <f t="shared" si="3"/>
        <v>3652</v>
      </c>
      <c r="O36" s="124">
        <f t="shared" si="3"/>
        <v>2410</v>
      </c>
      <c r="P36" s="220">
        <f t="shared" si="3"/>
        <v>259</v>
      </c>
    </row>
    <row r="37" spans="2:16" ht="15.75" customHeight="1" x14ac:dyDescent="0.2">
      <c r="B37" s="455" t="s">
        <v>478</v>
      </c>
      <c r="C37" s="456"/>
      <c r="D37" s="233">
        <f>茂原市!C9</f>
        <v>262</v>
      </c>
      <c r="E37" s="81">
        <f>茂原市!D9</f>
        <v>3</v>
      </c>
      <c r="F37" s="81">
        <f>茂原市!E9</f>
        <v>499</v>
      </c>
      <c r="G37" s="81">
        <f>茂原市!F9</f>
        <v>28</v>
      </c>
      <c r="H37" s="81">
        <f>茂原市!G9</f>
        <v>2282</v>
      </c>
      <c r="I37" s="81">
        <f>茂原市!H9</f>
        <v>1231</v>
      </c>
      <c r="J37" s="81">
        <f>茂原市!I9</f>
        <v>727</v>
      </c>
      <c r="K37" s="81">
        <f>茂原市!J9</f>
        <v>612</v>
      </c>
      <c r="L37" s="81">
        <f>茂原市!K9</f>
        <v>1125</v>
      </c>
      <c r="M37" s="81">
        <f>茂原市!C16</f>
        <v>142</v>
      </c>
      <c r="N37" s="81">
        <f>茂原市!D16</f>
        <v>1956</v>
      </c>
      <c r="O37" s="81">
        <f>茂原市!E16</f>
        <v>1271</v>
      </c>
      <c r="P37" s="221">
        <f>茂原市!F16</f>
        <v>146</v>
      </c>
    </row>
    <row r="38" spans="2:16" ht="15.75" customHeight="1" x14ac:dyDescent="0.2">
      <c r="B38" s="455" t="s">
        <v>479</v>
      </c>
      <c r="C38" s="456"/>
      <c r="D38" s="233">
        <f>一宮町!C9</f>
        <v>54</v>
      </c>
      <c r="E38" s="81">
        <f>一宮町!D9</f>
        <v>0</v>
      </c>
      <c r="F38" s="81">
        <f>一宮町!E9</f>
        <v>71</v>
      </c>
      <c r="G38" s="81">
        <f>一宮町!F9</f>
        <v>7</v>
      </c>
      <c r="H38" s="81">
        <f>一宮町!G9</f>
        <v>310</v>
      </c>
      <c r="I38" s="81">
        <f>一宮町!H9</f>
        <v>135</v>
      </c>
      <c r="J38" s="81">
        <f>一宮町!I9</f>
        <v>89</v>
      </c>
      <c r="K38" s="81">
        <f>一宮町!J9</f>
        <v>95</v>
      </c>
      <c r="L38" s="81">
        <f>一宮町!K9</f>
        <v>149</v>
      </c>
      <c r="M38" s="81">
        <f>一宮町!C16</f>
        <v>18</v>
      </c>
      <c r="N38" s="81">
        <f>一宮町!D16</f>
        <v>299</v>
      </c>
      <c r="O38" s="81">
        <f>一宮町!E16</f>
        <v>197</v>
      </c>
      <c r="P38" s="221">
        <f>一宮町!F16</f>
        <v>20</v>
      </c>
    </row>
    <row r="39" spans="2:16" ht="15.75" customHeight="1" x14ac:dyDescent="0.2">
      <c r="B39" s="455" t="s">
        <v>480</v>
      </c>
      <c r="C39" s="456"/>
      <c r="D39" s="233">
        <f>睦沢町!C9</f>
        <v>26</v>
      </c>
      <c r="E39" s="81">
        <f>睦沢町!D9</f>
        <v>0</v>
      </c>
      <c r="F39" s="81">
        <f>睦沢町!E9</f>
        <v>38</v>
      </c>
      <c r="G39" s="81">
        <f>睦沢町!F9</f>
        <v>4</v>
      </c>
      <c r="H39" s="81">
        <f>睦沢町!G9</f>
        <v>269</v>
      </c>
      <c r="I39" s="81">
        <f>睦沢町!H9</f>
        <v>151</v>
      </c>
      <c r="J39" s="81">
        <f>睦沢町!I9</f>
        <v>45</v>
      </c>
      <c r="K39" s="81">
        <f>睦沢町!J9</f>
        <v>41</v>
      </c>
      <c r="L39" s="81">
        <f>睦沢町!K9</f>
        <v>91</v>
      </c>
      <c r="M39" s="81">
        <f>睦沢町!C16</f>
        <v>11</v>
      </c>
      <c r="N39" s="81">
        <f>睦沢町!D16</f>
        <v>221</v>
      </c>
      <c r="O39" s="81">
        <f>睦沢町!E16</f>
        <v>110</v>
      </c>
      <c r="P39" s="221">
        <f>睦沢町!F16</f>
        <v>25</v>
      </c>
    </row>
    <row r="40" spans="2:16" ht="15.75" customHeight="1" x14ac:dyDescent="0.2">
      <c r="B40" s="455" t="s">
        <v>481</v>
      </c>
      <c r="C40" s="456"/>
      <c r="D40" s="233">
        <f>長生村!C9</f>
        <v>44</v>
      </c>
      <c r="E40" s="81">
        <f>長生村!D9</f>
        <v>1</v>
      </c>
      <c r="F40" s="81">
        <f>長生村!E9</f>
        <v>79</v>
      </c>
      <c r="G40" s="81">
        <f>長生村!F9</f>
        <v>7</v>
      </c>
      <c r="H40" s="81">
        <f>長生村!G9</f>
        <v>443</v>
      </c>
      <c r="I40" s="81">
        <f>長生村!H9</f>
        <v>231</v>
      </c>
      <c r="J40" s="81">
        <f>長生村!I9</f>
        <v>104</v>
      </c>
      <c r="K40" s="81">
        <f>長生村!J9</f>
        <v>87</v>
      </c>
      <c r="L40" s="81">
        <f>長生村!K9</f>
        <v>152</v>
      </c>
      <c r="M40" s="81">
        <f>長生村!C16</f>
        <v>29</v>
      </c>
      <c r="N40" s="81">
        <f>長生村!D16</f>
        <v>350</v>
      </c>
      <c r="O40" s="81">
        <f>長生村!E16</f>
        <v>253</v>
      </c>
      <c r="P40" s="221">
        <f>長生村!F16</f>
        <v>26</v>
      </c>
    </row>
    <row r="41" spans="2:16" ht="15.75" customHeight="1" x14ac:dyDescent="0.2">
      <c r="B41" s="455" t="s">
        <v>482</v>
      </c>
      <c r="C41" s="456"/>
      <c r="D41" s="233">
        <f>白子町!C9</f>
        <v>45</v>
      </c>
      <c r="E41" s="81">
        <f>白子町!D9</f>
        <v>0</v>
      </c>
      <c r="F41" s="81">
        <f>白子町!E9</f>
        <v>77</v>
      </c>
      <c r="G41" s="81">
        <f>白子町!F9</f>
        <v>5</v>
      </c>
      <c r="H41" s="81">
        <f>白子町!G9</f>
        <v>387</v>
      </c>
      <c r="I41" s="81">
        <f>白子町!H9</f>
        <v>198</v>
      </c>
      <c r="J41" s="81">
        <f>白子町!I9</f>
        <v>74</v>
      </c>
      <c r="K41" s="81">
        <f>白子町!J9</f>
        <v>68</v>
      </c>
      <c r="L41" s="81">
        <f>白子町!K9</f>
        <v>187</v>
      </c>
      <c r="M41" s="81">
        <f>白子町!C16</f>
        <v>25</v>
      </c>
      <c r="N41" s="81">
        <f>白子町!D16</f>
        <v>393</v>
      </c>
      <c r="O41" s="81">
        <f>白子町!E16</f>
        <v>268</v>
      </c>
      <c r="P41" s="221">
        <f>白子町!F16</f>
        <v>21</v>
      </c>
    </row>
    <row r="42" spans="2:16" ht="15.75" customHeight="1" x14ac:dyDescent="0.2">
      <c r="B42" s="455" t="s">
        <v>483</v>
      </c>
      <c r="C42" s="456"/>
      <c r="D42" s="233">
        <f>長柄町!C9</f>
        <v>23</v>
      </c>
      <c r="E42" s="81">
        <f>長柄町!D9</f>
        <v>0</v>
      </c>
      <c r="F42" s="81">
        <f>長柄町!E9</f>
        <v>39</v>
      </c>
      <c r="G42" s="81">
        <f>長柄町!F9</f>
        <v>1</v>
      </c>
      <c r="H42" s="81">
        <f>長柄町!G9</f>
        <v>220</v>
      </c>
      <c r="I42" s="81">
        <f>長柄町!H9</f>
        <v>122</v>
      </c>
      <c r="J42" s="81">
        <f>長柄町!I9</f>
        <v>51</v>
      </c>
      <c r="K42" s="81">
        <f>長柄町!J9</f>
        <v>38</v>
      </c>
      <c r="L42" s="81">
        <f>長柄町!K9</f>
        <v>104</v>
      </c>
      <c r="M42" s="81">
        <f>長柄町!C16</f>
        <v>17</v>
      </c>
      <c r="N42" s="81">
        <f>長柄町!D16</f>
        <v>161</v>
      </c>
      <c r="O42" s="81">
        <f>長柄町!E16</f>
        <v>105</v>
      </c>
      <c r="P42" s="221">
        <f>長柄町!F16</f>
        <v>10</v>
      </c>
    </row>
    <row r="43" spans="2:16" ht="15.75" customHeight="1" x14ac:dyDescent="0.2">
      <c r="B43" s="464" t="s">
        <v>484</v>
      </c>
      <c r="C43" s="465"/>
      <c r="D43" s="234">
        <f>長南町!C9</f>
        <v>21</v>
      </c>
      <c r="E43" s="82">
        <f>長南町!D9</f>
        <v>1</v>
      </c>
      <c r="F43" s="82">
        <f>長南町!E9</f>
        <v>57</v>
      </c>
      <c r="G43" s="82">
        <f>長南町!F9</f>
        <v>2</v>
      </c>
      <c r="H43" s="82">
        <f>長南町!G9</f>
        <v>302</v>
      </c>
      <c r="I43" s="82">
        <f>長南町!H9</f>
        <v>168</v>
      </c>
      <c r="J43" s="82">
        <f>長南町!I9</f>
        <v>40</v>
      </c>
      <c r="K43" s="82">
        <f>長南町!J9</f>
        <v>62</v>
      </c>
      <c r="L43" s="82">
        <f>長南町!K9</f>
        <v>145</v>
      </c>
      <c r="M43" s="82">
        <f>長南町!C16</f>
        <v>15</v>
      </c>
      <c r="N43" s="82">
        <f>長南町!D16</f>
        <v>272</v>
      </c>
      <c r="O43" s="82">
        <f>長南町!E16</f>
        <v>206</v>
      </c>
      <c r="P43" s="222">
        <f>長南町!F16</f>
        <v>11</v>
      </c>
    </row>
    <row r="44" spans="2:16" ht="15.75" customHeight="1" x14ac:dyDescent="0.2">
      <c r="B44" s="219"/>
      <c r="C44" s="123" t="s">
        <v>436</v>
      </c>
      <c r="D44" s="235">
        <f>SUM(D45:D50)</f>
        <v>643</v>
      </c>
      <c r="E44" s="124">
        <f t="shared" ref="E44:P44" si="4">SUM(E45:E50)</f>
        <v>3</v>
      </c>
      <c r="F44" s="124">
        <f t="shared" si="4"/>
        <v>1070</v>
      </c>
      <c r="G44" s="124">
        <f t="shared" si="4"/>
        <v>63</v>
      </c>
      <c r="H44" s="124">
        <f t="shared" si="4"/>
        <v>5360</v>
      </c>
      <c r="I44" s="124">
        <f t="shared" si="4"/>
        <v>3015</v>
      </c>
      <c r="J44" s="124">
        <f t="shared" si="4"/>
        <v>1786</v>
      </c>
      <c r="K44" s="124">
        <f t="shared" si="4"/>
        <v>1429</v>
      </c>
      <c r="L44" s="124">
        <f t="shared" si="4"/>
        <v>2438</v>
      </c>
      <c r="M44" s="124">
        <f t="shared" si="4"/>
        <v>343</v>
      </c>
      <c r="N44" s="124">
        <f t="shared" si="4"/>
        <v>4990</v>
      </c>
      <c r="O44" s="124">
        <f t="shared" si="4"/>
        <v>3421</v>
      </c>
      <c r="P44" s="220">
        <f t="shared" si="4"/>
        <v>235</v>
      </c>
    </row>
    <row r="45" spans="2:16" ht="15.75" customHeight="1" x14ac:dyDescent="0.2">
      <c r="B45" s="455" t="s">
        <v>485</v>
      </c>
      <c r="C45" s="456"/>
      <c r="D45" s="233">
        <f>東金市!C9</f>
        <v>168</v>
      </c>
      <c r="E45" s="81">
        <f>東金市!D9</f>
        <v>0</v>
      </c>
      <c r="F45" s="81">
        <f>東金市!E9</f>
        <v>307</v>
      </c>
      <c r="G45" s="81">
        <f>東金市!F9</f>
        <v>16</v>
      </c>
      <c r="H45" s="81">
        <f>東金市!G9</f>
        <v>1406</v>
      </c>
      <c r="I45" s="81">
        <f>東金市!H9</f>
        <v>807</v>
      </c>
      <c r="J45" s="81">
        <f>東金市!I9</f>
        <v>559</v>
      </c>
      <c r="K45" s="81">
        <f>東金市!J9</f>
        <v>409</v>
      </c>
      <c r="L45" s="81">
        <f>東金市!K9</f>
        <v>628</v>
      </c>
      <c r="M45" s="81">
        <f>東金市!C16</f>
        <v>89</v>
      </c>
      <c r="N45" s="81">
        <f>東金市!D16</f>
        <v>1149</v>
      </c>
      <c r="O45" s="81">
        <f>東金市!E16</f>
        <v>813</v>
      </c>
      <c r="P45" s="221">
        <f>東金市!F16</f>
        <v>64</v>
      </c>
    </row>
    <row r="46" spans="2:16" ht="15.75" customHeight="1" x14ac:dyDescent="0.2">
      <c r="B46" s="455" t="s">
        <v>1021</v>
      </c>
      <c r="C46" s="456"/>
      <c r="D46" s="233">
        <f>大網白里市!C9</f>
        <v>142</v>
      </c>
      <c r="E46" s="81">
        <f>大網白里市!D9</f>
        <v>0</v>
      </c>
      <c r="F46" s="81">
        <f>大網白里市!E9</f>
        <v>281</v>
      </c>
      <c r="G46" s="81">
        <f>大網白里市!F9</f>
        <v>16</v>
      </c>
      <c r="H46" s="81">
        <f>大網白里市!G9</f>
        <v>1266</v>
      </c>
      <c r="I46" s="81">
        <f>大網白里市!H9</f>
        <v>712</v>
      </c>
      <c r="J46" s="81">
        <f>大網白里市!I9</f>
        <v>400</v>
      </c>
      <c r="K46" s="81">
        <f>大網白里市!J9</f>
        <v>321</v>
      </c>
      <c r="L46" s="81">
        <f>大網白里市!K9</f>
        <v>678</v>
      </c>
      <c r="M46" s="81">
        <f>大網白里市!C16</f>
        <v>79</v>
      </c>
      <c r="N46" s="81">
        <f>大網白里市!D16</f>
        <v>1157</v>
      </c>
      <c r="O46" s="81">
        <f>大網白里市!E16</f>
        <v>715</v>
      </c>
      <c r="P46" s="221">
        <f>大網白里市!F16</f>
        <v>58</v>
      </c>
    </row>
    <row r="47" spans="2:16" ht="15.75" customHeight="1" x14ac:dyDescent="0.2">
      <c r="B47" s="455" t="s">
        <v>486</v>
      </c>
      <c r="C47" s="456"/>
      <c r="D47" s="233">
        <f>九十九里町!C9</f>
        <v>47</v>
      </c>
      <c r="E47" s="81">
        <f>九十九里町!D9</f>
        <v>0</v>
      </c>
      <c r="F47" s="81">
        <f>九十九里町!E9</f>
        <v>79</v>
      </c>
      <c r="G47" s="81">
        <f>九十九里町!F9</f>
        <v>0</v>
      </c>
      <c r="H47" s="81">
        <f>九十九里町!G9</f>
        <v>440</v>
      </c>
      <c r="I47" s="81">
        <f>九十九里町!H9</f>
        <v>259</v>
      </c>
      <c r="J47" s="81">
        <f>九十九里町!I9</f>
        <v>140</v>
      </c>
      <c r="K47" s="81">
        <f>九十九里町!J9</f>
        <v>123</v>
      </c>
      <c r="L47" s="81">
        <f>九十九里町!K9</f>
        <v>169</v>
      </c>
      <c r="M47" s="81">
        <f>九十九里町!C16</f>
        <v>29</v>
      </c>
      <c r="N47" s="81">
        <f>九十九里町!D16</f>
        <v>377</v>
      </c>
      <c r="O47" s="81">
        <f>九十九里町!E16</f>
        <v>273</v>
      </c>
      <c r="P47" s="221">
        <f>九十九里町!F16</f>
        <v>14</v>
      </c>
    </row>
    <row r="48" spans="2:16" ht="15.75" customHeight="1" x14ac:dyDescent="0.2">
      <c r="B48" s="455" t="s">
        <v>492</v>
      </c>
      <c r="C48" s="456"/>
      <c r="D48" s="233">
        <f>芝山町!C9</f>
        <v>21</v>
      </c>
      <c r="E48" s="81">
        <f>芝山町!D9</f>
        <v>0</v>
      </c>
      <c r="F48" s="81">
        <f>芝山町!E9</f>
        <v>33</v>
      </c>
      <c r="G48" s="81">
        <f>芝山町!F9</f>
        <v>4</v>
      </c>
      <c r="H48" s="81">
        <f>芝山町!G9</f>
        <v>197</v>
      </c>
      <c r="I48" s="81">
        <f>芝山町!H9</f>
        <v>109</v>
      </c>
      <c r="J48" s="81">
        <f>芝山町!I9</f>
        <v>58</v>
      </c>
      <c r="K48" s="81">
        <f>芝山町!J9</f>
        <v>57</v>
      </c>
      <c r="L48" s="81">
        <f>芝山町!K9</f>
        <v>105</v>
      </c>
      <c r="M48" s="81">
        <f>芝山町!C16</f>
        <v>7</v>
      </c>
      <c r="N48" s="81">
        <f>芝山町!D16</f>
        <v>185</v>
      </c>
      <c r="O48" s="81">
        <f>芝山町!E16</f>
        <v>130</v>
      </c>
      <c r="P48" s="221">
        <f>芝山町!F16</f>
        <v>8</v>
      </c>
    </row>
    <row r="49" spans="2:16" ht="15.75" customHeight="1" x14ac:dyDescent="0.2">
      <c r="B49" s="455" t="s">
        <v>714</v>
      </c>
      <c r="C49" s="456"/>
      <c r="D49" s="233">
        <f>山武市!C9</f>
        <v>190</v>
      </c>
      <c r="E49" s="81">
        <f>山武市!D9</f>
        <v>3</v>
      </c>
      <c r="F49" s="81">
        <f>山武市!E9</f>
        <v>243</v>
      </c>
      <c r="G49" s="81">
        <f>山武市!F9</f>
        <v>15</v>
      </c>
      <c r="H49" s="81">
        <f>山武市!G9</f>
        <v>1420</v>
      </c>
      <c r="I49" s="81">
        <f>山武市!H9</f>
        <v>838</v>
      </c>
      <c r="J49" s="81">
        <f>山武市!I9</f>
        <v>446</v>
      </c>
      <c r="K49" s="81">
        <f>山武市!J9</f>
        <v>370</v>
      </c>
      <c r="L49" s="81">
        <f>山武市!K9</f>
        <v>579</v>
      </c>
      <c r="M49" s="81">
        <f>山武市!C16</f>
        <v>104</v>
      </c>
      <c r="N49" s="81">
        <f>山武市!D16</f>
        <v>1445</v>
      </c>
      <c r="O49" s="81">
        <f>山武市!E16</f>
        <v>1045</v>
      </c>
      <c r="P49" s="221">
        <f>山武市!F16</f>
        <v>67</v>
      </c>
    </row>
    <row r="50" spans="2:16" ht="15.75" customHeight="1" thickBot="1" x14ac:dyDescent="0.25">
      <c r="B50" s="466" t="s">
        <v>543</v>
      </c>
      <c r="C50" s="467"/>
      <c r="D50" s="236">
        <f>横芝光町!C9</f>
        <v>75</v>
      </c>
      <c r="E50" s="223">
        <f>横芝光町!D9</f>
        <v>0</v>
      </c>
      <c r="F50" s="223">
        <f>横芝光町!E9</f>
        <v>127</v>
      </c>
      <c r="G50" s="223">
        <f>横芝光町!F9</f>
        <v>12</v>
      </c>
      <c r="H50" s="223">
        <f>横芝光町!G9</f>
        <v>631</v>
      </c>
      <c r="I50" s="223">
        <f>横芝光町!H9</f>
        <v>290</v>
      </c>
      <c r="J50" s="223">
        <f>横芝光町!I9</f>
        <v>183</v>
      </c>
      <c r="K50" s="223">
        <f>横芝光町!J9</f>
        <v>149</v>
      </c>
      <c r="L50" s="223">
        <f>横芝光町!K9</f>
        <v>279</v>
      </c>
      <c r="M50" s="223">
        <f>横芝光町!C16</f>
        <v>35</v>
      </c>
      <c r="N50" s="223">
        <f>横芝光町!D16</f>
        <v>677</v>
      </c>
      <c r="O50" s="223">
        <f>横芝光町!E16</f>
        <v>445</v>
      </c>
      <c r="P50" s="224">
        <f>横芝光町!F16</f>
        <v>24</v>
      </c>
    </row>
    <row r="51" spans="2:16" ht="5.25" customHeight="1" x14ac:dyDescent="0.2"/>
  </sheetData>
  <mergeCells count="42">
    <mergeCell ref="B3:C3"/>
    <mergeCell ref="B4:C4"/>
    <mergeCell ref="B5:C5"/>
    <mergeCell ref="B6:C6"/>
    <mergeCell ref="B7:C7"/>
    <mergeCell ref="B8:C9"/>
    <mergeCell ref="B10:C10"/>
    <mergeCell ref="B12:C12"/>
    <mergeCell ref="B13:C13"/>
    <mergeCell ref="B14:C14"/>
    <mergeCell ref="B15:C15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9:C49"/>
    <mergeCell ref="B50:C50"/>
    <mergeCell ref="B43:C43"/>
    <mergeCell ref="B45:C45"/>
    <mergeCell ref="B46:C46"/>
    <mergeCell ref="B47:C47"/>
    <mergeCell ref="B48:C48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&amp;C22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2737B-A96F-4D8C-AE9C-A7C112DE5B0D}">
  <sheetPr codeName="Sheet101">
    <tabColor rgb="FFFF0000"/>
    <pageSetUpPr fitToPage="1"/>
  </sheetPr>
  <dimension ref="B1:P39"/>
  <sheetViews>
    <sheetView zoomScale="70" zoomScaleNormal="70" workbookViewId="0">
      <selection activeCell="E12" sqref="E12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</cols>
  <sheetData>
    <row r="1" spans="2:16" ht="5.25" customHeight="1" x14ac:dyDescent="0.2"/>
    <row r="2" spans="2:16" ht="16.8" thickBot="1" x14ac:dyDescent="0.25">
      <c r="B2" s="95"/>
      <c r="C2" s="95"/>
    </row>
    <row r="3" spans="2:16" ht="12.75" customHeight="1" x14ac:dyDescent="0.2">
      <c r="B3" s="457"/>
      <c r="C3" s="458"/>
      <c r="D3" s="3" t="s">
        <v>385</v>
      </c>
      <c r="E3" s="213" t="s">
        <v>556</v>
      </c>
      <c r="F3" s="212" t="s">
        <v>386</v>
      </c>
      <c r="G3" s="212" t="s">
        <v>387</v>
      </c>
      <c r="H3" s="212" t="s">
        <v>388</v>
      </c>
      <c r="I3" s="213" t="s">
        <v>557</v>
      </c>
      <c r="J3" s="212" t="s">
        <v>389</v>
      </c>
      <c r="K3" s="212" t="s">
        <v>390</v>
      </c>
      <c r="L3" s="212" t="s">
        <v>391</v>
      </c>
      <c r="M3" s="212" t="s">
        <v>392</v>
      </c>
      <c r="N3" s="212" t="s">
        <v>393</v>
      </c>
      <c r="O3" s="213" t="s">
        <v>558</v>
      </c>
      <c r="P3" s="214" t="s">
        <v>559</v>
      </c>
    </row>
    <row r="4" spans="2:16" ht="12.75" customHeight="1" x14ac:dyDescent="0.2">
      <c r="B4" s="474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15" t="s">
        <v>560</v>
      </c>
    </row>
    <row r="5" spans="2:16" ht="12.75" customHeight="1" x14ac:dyDescent="0.2">
      <c r="B5" s="474" t="s">
        <v>972</v>
      </c>
      <c r="C5" s="434"/>
      <c r="D5" s="203" t="s">
        <v>561</v>
      </c>
      <c r="E5" s="15"/>
      <c r="F5" s="15"/>
      <c r="G5" s="16" t="s">
        <v>562</v>
      </c>
      <c r="H5" s="15" t="s">
        <v>563</v>
      </c>
      <c r="I5" s="15"/>
      <c r="J5" s="15" t="s">
        <v>564</v>
      </c>
      <c r="K5" s="15"/>
      <c r="L5" s="15" t="s">
        <v>565</v>
      </c>
      <c r="M5" s="15" t="s">
        <v>566</v>
      </c>
      <c r="N5" s="15" t="s">
        <v>567</v>
      </c>
      <c r="O5" s="15"/>
      <c r="P5" s="216" t="s">
        <v>568</v>
      </c>
    </row>
    <row r="6" spans="2:16" ht="12.75" customHeight="1" x14ac:dyDescent="0.2">
      <c r="B6" s="477"/>
      <c r="C6" s="478"/>
      <c r="D6" s="203"/>
      <c r="E6" s="15" t="s">
        <v>975</v>
      </c>
      <c r="F6" s="15" t="s">
        <v>976</v>
      </c>
      <c r="G6" s="16"/>
      <c r="H6" s="15"/>
      <c r="I6" s="15" t="s">
        <v>977</v>
      </c>
      <c r="J6" s="15"/>
      <c r="K6" s="15" t="s">
        <v>399</v>
      </c>
      <c r="L6" s="15"/>
      <c r="M6" s="15"/>
      <c r="N6" s="15"/>
      <c r="O6" s="16" t="s">
        <v>569</v>
      </c>
      <c r="P6" s="217"/>
    </row>
    <row r="7" spans="2:16" ht="12.75" customHeight="1" x14ac:dyDescent="0.2">
      <c r="B7" s="477"/>
      <c r="C7" s="478"/>
      <c r="D7" s="203" t="s">
        <v>570</v>
      </c>
      <c r="E7" s="15"/>
      <c r="F7" s="15"/>
      <c r="G7" s="16" t="s">
        <v>571</v>
      </c>
      <c r="H7" s="15" t="s">
        <v>572</v>
      </c>
      <c r="I7" s="15"/>
      <c r="J7" s="15" t="s">
        <v>573</v>
      </c>
      <c r="K7" s="15"/>
      <c r="L7" s="15" t="s">
        <v>574</v>
      </c>
      <c r="M7" s="15" t="s">
        <v>575</v>
      </c>
      <c r="N7" s="15" t="s">
        <v>576</v>
      </c>
      <c r="O7" s="15"/>
      <c r="P7" s="217" t="s">
        <v>577</v>
      </c>
    </row>
    <row r="8" spans="2:16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/>
      <c r="N8" s="15"/>
      <c r="O8" s="15"/>
      <c r="P8" s="217"/>
    </row>
    <row r="9" spans="2:16" ht="12.75" customHeight="1" thickBot="1" x14ac:dyDescent="0.25">
      <c r="B9" s="466"/>
      <c r="C9" s="467"/>
      <c r="D9" s="210"/>
      <c r="E9" s="238"/>
      <c r="F9" s="238"/>
      <c r="G9" s="239" t="s">
        <v>82</v>
      </c>
      <c r="H9" s="238"/>
      <c r="I9" s="238"/>
      <c r="J9" s="238"/>
      <c r="K9" s="238"/>
      <c r="L9" s="238"/>
      <c r="M9" s="238" t="s">
        <v>576</v>
      </c>
      <c r="N9" s="238"/>
      <c r="O9" s="238"/>
      <c r="P9" s="240"/>
    </row>
    <row r="10" spans="2:16" ht="15.75" customHeight="1" x14ac:dyDescent="0.2">
      <c r="B10" s="225"/>
      <c r="C10" s="202" t="s">
        <v>437</v>
      </c>
      <c r="D10" s="232">
        <f t="shared" ref="D10:P10" si="0">SUM(D11:D14)</f>
        <v>338</v>
      </c>
      <c r="E10" s="226">
        <f t="shared" si="0"/>
        <v>0</v>
      </c>
      <c r="F10" s="226">
        <f t="shared" si="0"/>
        <v>585</v>
      </c>
      <c r="G10" s="226">
        <f t="shared" si="0"/>
        <v>47</v>
      </c>
      <c r="H10" s="226">
        <f t="shared" si="0"/>
        <v>2688</v>
      </c>
      <c r="I10" s="226">
        <f t="shared" si="0"/>
        <v>1461</v>
      </c>
      <c r="J10" s="226">
        <f t="shared" si="0"/>
        <v>821</v>
      </c>
      <c r="K10" s="226">
        <f t="shared" si="0"/>
        <v>775</v>
      </c>
      <c r="L10" s="226">
        <f t="shared" si="0"/>
        <v>1755</v>
      </c>
      <c r="M10" s="226">
        <f t="shared" si="0"/>
        <v>199</v>
      </c>
      <c r="N10" s="226">
        <f t="shared" si="0"/>
        <v>2711</v>
      </c>
      <c r="O10" s="226">
        <f t="shared" si="0"/>
        <v>1858</v>
      </c>
      <c r="P10" s="227">
        <f t="shared" si="0"/>
        <v>146</v>
      </c>
    </row>
    <row r="11" spans="2:16" ht="15.75" customHeight="1" x14ac:dyDescent="0.2">
      <c r="B11" s="455" t="s">
        <v>712</v>
      </c>
      <c r="C11" s="456"/>
      <c r="D11" s="233">
        <f>香取市!C9</f>
        <v>233</v>
      </c>
      <c r="E11" s="81">
        <f>香取市!D9</f>
        <v>0</v>
      </c>
      <c r="F11" s="81">
        <f>香取市!E9</f>
        <v>393</v>
      </c>
      <c r="G11" s="81">
        <f>香取市!F9</f>
        <v>31</v>
      </c>
      <c r="H11" s="81">
        <f>香取市!G9</f>
        <v>1828</v>
      </c>
      <c r="I11" s="81">
        <f>香取市!H9</f>
        <v>984</v>
      </c>
      <c r="J11" s="81">
        <f>香取市!I9</f>
        <v>560</v>
      </c>
      <c r="K11" s="81">
        <f>香取市!J9</f>
        <v>513</v>
      </c>
      <c r="L11" s="81">
        <f>香取市!K9</f>
        <v>1252</v>
      </c>
      <c r="M11" s="81">
        <f>香取市!C16</f>
        <v>138</v>
      </c>
      <c r="N11" s="81">
        <f>香取市!D16</f>
        <v>1846</v>
      </c>
      <c r="O11" s="81">
        <f>香取市!E16</f>
        <v>1230</v>
      </c>
      <c r="P11" s="221">
        <f>香取市!F16</f>
        <v>120</v>
      </c>
    </row>
    <row r="12" spans="2:16" ht="15.75" customHeight="1" x14ac:dyDescent="0.2">
      <c r="B12" s="455" t="s">
        <v>495</v>
      </c>
      <c r="C12" s="456"/>
      <c r="D12" s="233">
        <f>神崎町!C9</f>
        <v>12</v>
      </c>
      <c r="E12" s="81">
        <f>神崎町!D9</f>
        <v>0</v>
      </c>
      <c r="F12" s="81">
        <f>神崎町!E9</f>
        <v>20</v>
      </c>
      <c r="G12" s="81">
        <f>神崎町!F9</f>
        <v>3</v>
      </c>
      <c r="H12" s="81">
        <f>神崎町!G9</f>
        <v>128</v>
      </c>
      <c r="I12" s="81">
        <f>神崎町!H9</f>
        <v>68</v>
      </c>
      <c r="J12" s="81">
        <f>神崎町!I9</f>
        <v>42</v>
      </c>
      <c r="K12" s="81">
        <f>神崎町!J9</f>
        <v>25</v>
      </c>
      <c r="L12" s="81">
        <f>神崎町!K9</f>
        <v>113</v>
      </c>
      <c r="M12" s="81">
        <f>神崎町!C16</f>
        <v>11</v>
      </c>
      <c r="N12" s="81">
        <f>神崎町!D16</f>
        <v>111</v>
      </c>
      <c r="O12" s="81">
        <f>神崎町!E16</f>
        <v>76</v>
      </c>
      <c r="P12" s="221">
        <f>神崎町!F16</f>
        <v>4</v>
      </c>
    </row>
    <row r="13" spans="2:16" ht="15.75" customHeight="1" x14ac:dyDescent="0.2">
      <c r="B13" s="455" t="s">
        <v>499</v>
      </c>
      <c r="C13" s="456"/>
      <c r="D13" s="233">
        <f>多古町!C9</f>
        <v>47</v>
      </c>
      <c r="E13" s="81">
        <f>多古町!D9</f>
        <v>0</v>
      </c>
      <c r="F13" s="81">
        <f>多古町!E9</f>
        <v>94</v>
      </c>
      <c r="G13" s="81">
        <f>多古町!F9</f>
        <v>3</v>
      </c>
      <c r="H13" s="81">
        <f>多古町!G9</f>
        <v>332</v>
      </c>
      <c r="I13" s="81">
        <f>多古町!H9</f>
        <v>180</v>
      </c>
      <c r="J13" s="81">
        <f>多古町!I9</f>
        <v>112</v>
      </c>
      <c r="K13" s="81">
        <f>多古町!J9</f>
        <v>116</v>
      </c>
      <c r="L13" s="81">
        <f>多古町!K9</f>
        <v>191</v>
      </c>
      <c r="M13" s="81">
        <f>多古町!C16</f>
        <v>29</v>
      </c>
      <c r="N13" s="81">
        <f>多古町!D16</f>
        <v>424</v>
      </c>
      <c r="O13" s="81">
        <f>多古町!E16</f>
        <v>291</v>
      </c>
      <c r="P13" s="221">
        <f>多古町!F16</f>
        <v>15</v>
      </c>
    </row>
    <row r="14" spans="2:16" ht="15.75" customHeight="1" x14ac:dyDescent="0.2">
      <c r="B14" s="464" t="s">
        <v>501</v>
      </c>
      <c r="C14" s="465"/>
      <c r="D14" s="234">
        <f>東庄町!C9</f>
        <v>46</v>
      </c>
      <c r="E14" s="82">
        <f>東庄町!D9</f>
        <v>0</v>
      </c>
      <c r="F14" s="82">
        <f>東庄町!E9</f>
        <v>78</v>
      </c>
      <c r="G14" s="82">
        <f>東庄町!F9</f>
        <v>10</v>
      </c>
      <c r="H14" s="82">
        <f>東庄町!G9</f>
        <v>400</v>
      </c>
      <c r="I14" s="82">
        <f>東庄町!H9</f>
        <v>229</v>
      </c>
      <c r="J14" s="82">
        <f>東庄町!I9</f>
        <v>107</v>
      </c>
      <c r="K14" s="82">
        <f>東庄町!J9</f>
        <v>121</v>
      </c>
      <c r="L14" s="82">
        <f>東庄町!K9</f>
        <v>199</v>
      </c>
      <c r="M14" s="82">
        <f>東庄町!C16</f>
        <v>21</v>
      </c>
      <c r="N14" s="82">
        <f>東庄町!D16</f>
        <v>330</v>
      </c>
      <c r="O14" s="82">
        <f>東庄町!E16</f>
        <v>261</v>
      </c>
      <c r="P14" s="222">
        <f>東庄町!F16</f>
        <v>7</v>
      </c>
    </row>
    <row r="15" spans="2:16" ht="15.75" customHeight="1" x14ac:dyDescent="0.2">
      <c r="B15" s="187"/>
      <c r="C15" s="123" t="s">
        <v>412</v>
      </c>
      <c r="D15" s="235">
        <f t="shared" ref="D15:P15" si="1">SUM(D16:D17)</f>
        <v>481</v>
      </c>
      <c r="E15" s="124">
        <f t="shared" si="1"/>
        <v>4</v>
      </c>
      <c r="F15" s="124">
        <f t="shared" si="1"/>
        <v>587</v>
      </c>
      <c r="G15" s="124">
        <f t="shared" si="1"/>
        <v>45</v>
      </c>
      <c r="H15" s="124">
        <f t="shared" si="1"/>
        <v>3294</v>
      </c>
      <c r="I15" s="124">
        <f t="shared" si="1"/>
        <v>1723</v>
      </c>
      <c r="J15" s="124">
        <f t="shared" si="1"/>
        <v>1030</v>
      </c>
      <c r="K15" s="124">
        <f t="shared" si="1"/>
        <v>927</v>
      </c>
      <c r="L15" s="124">
        <f t="shared" si="1"/>
        <v>1538</v>
      </c>
      <c r="M15" s="124">
        <f t="shared" si="1"/>
        <v>189</v>
      </c>
      <c r="N15" s="124">
        <f t="shared" si="1"/>
        <v>3184</v>
      </c>
      <c r="O15" s="124">
        <f t="shared" si="1"/>
        <v>2164</v>
      </c>
      <c r="P15" s="220">
        <f t="shared" si="1"/>
        <v>191</v>
      </c>
    </row>
    <row r="16" spans="2:16" ht="15.75" customHeight="1" x14ac:dyDescent="0.2">
      <c r="B16" s="455" t="s">
        <v>502</v>
      </c>
      <c r="C16" s="456"/>
      <c r="D16" s="233">
        <f>銚子市!C9</f>
        <v>222</v>
      </c>
      <c r="E16" s="81">
        <f>銚子市!D9</f>
        <v>4</v>
      </c>
      <c r="F16" s="81">
        <f>銚子市!E9</f>
        <v>283</v>
      </c>
      <c r="G16" s="81">
        <f>銚子市!F9</f>
        <v>18</v>
      </c>
      <c r="H16" s="81">
        <f>銚子市!G9</f>
        <v>1669</v>
      </c>
      <c r="I16" s="81">
        <f>銚子市!H9</f>
        <v>899</v>
      </c>
      <c r="J16" s="81">
        <f>銚子市!I9</f>
        <v>458</v>
      </c>
      <c r="K16" s="81">
        <f>銚子市!J9</f>
        <v>465</v>
      </c>
      <c r="L16" s="81">
        <f>銚子市!K9</f>
        <v>746</v>
      </c>
      <c r="M16" s="81">
        <f>銚子市!C16</f>
        <v>83</v>
      </c>
      <c r="N16" s="81">
        <f>銚子市!D16</f>
        <v>1611</v>
      </c>
      <c r="O16" s="81">
        <f>銚子市!E16</f>
        <v>1160</v>
      </c>
      <c r="P16" s="221">
        <f>銚子市!F16</f>
        <v>73</v>
      </c>
    </row>
    <row r="17" spans="2:16" ht="15.75" customHeight="1" x14ac:dyDescent="0.2">
      <c r="B17" s="464" t="s">
        <v>503</v>
      </c>
      <c r="C17" s="465"/>
      <c r="D17" s="234">
        <f>旭市!C9</f>
        <v>259</v>
      </c>
      <c r="E17" s="82">
        <f>旭市!D9</f>
        <v>0</v>
      </c>
      <c r="F17" s="82">
        <f>旭市!E9</f>
        <v>304</v>
      </c>
      <c r="G17" s="82">
        <f>旭市!F9</f>
        <v>27</v>
      </c>
      <c r="H17" s="82">
        <f>旭市!G9</f>
        <v>1625</v>
      </c>
      <c r="I17" s="82">
        <f>旭市!H9</f>
        <v>824</v>
      </c>
      <c r="J17" s="82">
        <f>旭市!I9</f>
        <v>572</v>
      </c>
      <c r="K17" s="82">
        <f>旭市!J9</f>
        <v>462</v>
      </c>
      <c r="L17" s="82">
        <f>旭市!K9</f>
        <v>792</v>
      </c>
      <c r="M17" s="82">
        <f>旭市!C16</f>
        <v>106</v>
      </c>
      <c r="N17" s="82">
        <f>旭市!D16</f>
        <v>1573</v>
      </c>
      <c r="O17" s="82">
        <f>旭市!E16</f>
        <v>1004</v>
      </c>
      <c r="P17" s="222">
        <f>旭市!F16</f>
        <v>118</v>
      </c>
    </row>
    <row r="18" spans="2:16" ht="15.75" customHeight="1" x14ac:dyDescent="0.2">
      <c r="B18" s="219"/>
      <c r="C18" s="123" t="s">
        <v>413</v>
      </c>
      <c r="D18" s="235">
        <f t="shared" ref="D18:P18" si="2">SUM(D19:D19)</f>
        <v>100</v>
      </c>
      <c r="E18" s="124">
        <f t="shared" si="2"/>
        <v>1</v>
      </c>
      <c r="F18" s="124">
        <f t="shared" si="2"/>
        <v>195</v>
      </c>
      <c r="G18" s="124">
        <f t="shared" si="2"/>
        <v>14</v>
      </c>
      <c r="H18" s="124">
        <f t="shared" si="2"/>
        <v>993</v>
      </c>
      <c r="I18" s="124">
        <f t="shared" si="2"/>
        <v>475</v>
      </c>
      <c r="J18" s="124">
        <f t="shared" si="2"/>
        <v>307</v>
      </c>
      <c r="K18" s="124">
        <f t="shared" si="2"/>
        <v>240</v>
      </c>
      <c r="L18" s="124">
        <f t="shared" si="2"/>
        <v>492</v>
      </c>
      <c r="M18" s="124">
        <f t="shared" si="2"/>
        <v>63</v>
      </c>
      <c r="N18" s="124">
        <f t="shared" si="2"/>
        <v>968</v>
      </c>
      <c r="O18" s="124">
        <f t="shared" si="2"/>
        <v>729</v>
      </c>
      <c r="P18" s="220">
        <f t="shared" si="2"/>
        <v>41</v>
      </c>
    </row>
    <row r="19" spans="2:16" ht="15.75" customHeight="1" x14ac:dyDescent="0.2">
      <c r="B19" s="464" t="s">
        <v>710</v>
      </c>
      <c r="C19" s="465"/>
      <c r="D19" s="234">
        <f>匝瑳市!C9</f>
        <v>100</v>
      </c>
      <c r="E19" s="82">
        <f>匝瑳市!D9</f>
        <v>1</v>
      </c>
      <c r="F19" s="82">
        <f>匝瑳市!E9</f>
        <v>195</v>
      </c>
      <c r="G19" s="82">
        <f>匝瑳市!F9</f>
        <v>14</v>
      </c>
      <c r="H19" s="82">
        <f>匝瑳市!G9</f>
        <v>993</v>
      </c>
      <c r="I19" s="82">
        <f>匝瑳市!H9</f>
        <v>475</v>
      </c>
      <c r="J19" s="82">
        <f>匝瑳市!I9</f>
        <v>307</v>
      </c>
      <c r="K19" s="82">
        <f>匝瑳市!J9</f>
        <v>240</v>
      </c>
      <c r="L19" s="82">
        <f>匝瑳市!K9</f>
        <v>492</v>
      </c>
      <c r="M19" s="82">
        <f>匝瑳市!C16</f>
        <v>63</v>
      </c>
      <c r="N19" s="82">
        <f>匝瑳市!D16</f>
        <v>968</v>
      </c>
      <c r="O19" s="82">
        <f>匝瑳市!E16</f>
        <v>729</v>
      </c>
      <c r="P19" s="222">
        <f>匝瑳市!F16</f>
        <v>41</v>
      </c>
    </row>
    <row r="20" spans="2:16" ht="15.75" customHeight="1" x14ac:dyDescent="0.2">
      <c r="B20" s="219"/>
      <c r="C20" s="123" t="s">
        <v>438</v>
      </c>
      <c r="D20" s="235">
        <f>SUM(D21:D24)</f>
        <v>1026</v>
      </c>
      <c r="E20" s="124">
        <f t="shared" ref="E20:P20" si="3">SUM(E21:E24)</f>
        <v>3</v>
      </c>
      <c r="F20" s="124">
        <f t="shared" si="3"/>
        <v>1428</v>
      </c>
      <c r="G20" s="124">
        <f t="shared" si="3"/>
        <v>110</v>
      </c>
      <c r="H20" s="124">
        <f t="shared" si="3"/>
        <v>6836</v>
      </c>
      <c r="I20" s="124">
        <f t="shared" si="3"/>
        <v>3613</v>
      </c>
      <c r="J20" s="124">
        <f t="shared" si="3"/>
        <v>2608</v>
      </c>
      <c r="K20" s="124">
        <f t="shared" si="3"/>
        <v>2183</v>
      </c>
      <c r="L20" s="124">
        <f t="shared" si="3"/>
        <v>3813</v>
      </c>
      <c r="M20" s="124">
        <f t="shared" si="3"/>
        <v>482</v>
      </c>
      <c r="N20" s="124">
        <f t="shared" si="3"/>
        <v>6077</v>
      </c>
      <c r="O20" s="124">
        <f t="shared" si="3"/>
        <v>4332</v>
      </c>
      <c r="P20" s="220">
        <f t="shared" si="3"/>
        <v>370</v>
      </c>
    </row>
    <row r="21" spans="2:16" ht="15.75" customHeight="1" x14ac:dyDescent="0.2">
      <c r="B21" s="455" t="s">
        <v>508</v>
      </c>
      <c r="C21" s="456"/>
      <c r="D21" s="233">
        <f>木更津市!C9</f>
        <v>352</v>
      </c>
      <c r="E21" s="81">
        <f>木更津市!D9</f>
        <v>0</v>
      </c>
      <c r="F21" s="81">
        <f>木更津市!E9</f>
        <v>574</v>
      </c>
      <c r="G21" s="81">
        <f>木更津市!F9</f>
        <v>43</v>
      </c>
      <c r="H21" s="81">
        <f>木更津市!G9</f>
        <v>2643</v>
      </c>
      <c r="I21" s="81">
        <f>木更津市!H9</f>
        <v>1363</v>
      </c>
      <c r="J21" s="81">
        <f>木更津市!I9</f>
        <v>1070</v>
      </c>
      <c r="K21" s="81">
        <f>木更津市!J9</f>
        <v>819</v>
      </c>
      <c r="L21" s="81">
        <f>木更津市!K9</f>
        <v>1458</v>
      </c>
      <c r="M21" s="81">
        <f>木更津市!C16</f>
        <v>219</v>
      </c>
      <c r="N21" s="81">
        <f>木更津市!D16</f>
        <v>2368</v>
      </c>
      <c r="O21" s="81">
        <f>木更津市!E16</f>
        <v>1691</v>
      </c>
      <c r="P21" s="221">
        <f>木更津市!F16</f>
        <v>135</v>
      </c>
    </row>
    <row r="22" spans="2:16" ht="15.75" customHeight="1" x14ac:dyDescent="0.2">
      <c r="B22" s="455" t="s">
        <v>509</v>
      </c>
      <c r="C22" s="456"/>
      <c r="D22" s="233">
        <f>君津市!C9</f>
        <v>324</v>
      </c>
      <c r="E22" s="81">
        <f>君津市!D9</f>
        <v>2</v>
      </c>
      <c r="F22" s="81">
        <f>君津市!E9</f>
        <v>377</v>
      </c>
      <c r="G22" s="81">
        <f>君津市!F9</f>
        <v>30</v>
      </c>
      <c r="H22" s="81">
        <f>君津市!G9</f>
        <v>1889</v>
      </c>
      <c r="I22" s="81">
        <f>君津市!H9</f>
        <v>1037</v>
      </c>
      <c r="J22" s="81">
        <f>君津市!I9</f>
        <v>660</v>
      </c>
      <c r="K22" s="81">
        <f>君津市!J9</f>
        <v>544</v>
      </c>
      <c r="L22" s="81">
        <f>君津市!K9</f>
        <v>1031</v>
      </c>
      <c r="M22" s="81">
        <f>君津市!C16</f>
        <v>128</v>
      </c>
      <c r="N22" s="81">
        <f>君津市!D16</f>
        <v>1650</v>
      </c>
      <c r="O22" s="81">
        <f>君津市!E16</f>
        <v>1164</v>
      </c>
      <c r="P22" s="221">
        <f>君津市!F16</f>
        <v>121</v>
      </c>
    </row>
    <row r="23" spans="2:16" ht="15.75" customHeight="1" x14ac:dyDescent="0.2">
      <c r="B23" s="455" t="s">
        <v>510</v>
      </c>
      <c r="C23" s="456"/>
      <c r="D23" s="233">
        <f>富津市!C9</f>
        <v>163</v>
      </c>
      <c r="E23" s="81">
        <f>富津市!D9</f>
        <v>0</v>
      </c>
      <c r="F23" s="81">
        <f>富津市!E9</f>
        <v>204</v>
      </c>
      <c r="G23" s="81">
        <f>富津市!F9</f>
        <v>13</v>
      </c>
      <c r="H23" s="81">
        <f>富津市!G9</f>
        <v>1070</v>
      </c>
      <c r="I23" s="81">
        <f>富津市!H9</f>
        <v>601</v>
      </c>
      <c r="J23" s="81">
        <f>富津市!I9</f>
        <v>388</v>
      </c>
      <c r="K23" s="81">
        <f>富津市!J9</f>
        <v>338</v>
      </c>
      <c r="L23" s="81">
        <f>富津市!K9</f>
        <v>524</v>
      </c>
      <c r="M23" s="81">
        <f>富津市!C16</f>
        <v>66</v>
      </c>
      <c r="N23" s="81">
        <f>富津市!D16</f>
        <v>891</v>
      </c>
      <c r="O23" s="81">
        <f>富津市!E16</f>
        <v>669</v>
      </c>
      <c r="P23" s="221">
        <f>富津市!F16</f>
        <v>47</v>
      </c>
    </row>
    <row r="24" spans="2:16" ht="15.75" customHeight="1" x14ac:dyDescent="0.2">
      <c r="B24" s="464" t="s">
        <v>804</v>
      </c>
      <c r="C24" s="465"/>
      <c r="D24" s="234">
        <f>袖ケ浦市!C9</f>
        <v>187</v>
      </c>
      <c r="E24" s="82">
        <f>袖ケ浦市!D9</f>
        <v>1</v>
      </c>
      <c r="F24" s="82">
        <f>袖ケ浦市!E9</f>
        <v>273</v>
      </c>
      <c r="G24" s="82">
        <f>袖ケ浦市!F9</f>
        <v>24</v>
      </c>
      <c r="H24" s="82">
        <f>袖ケ浦市!G9</f>
        <v>1234</v>
      </c>
      <c r="I24" s="82">
        <f>袖ケ浦市!H9</f>
        <v>612</v>
      </c>
      <c r="J24" s="82">
        <f>袖ケ浦市!I9</f>
        <v>490</v>
      </c>
      <c r="K24" s="82">
        <f>袖ケ浦市!J9</f>
        <v>482</v>
      </c>
      <c r="L24" s="82">
        <f>袖ケ浦市!K9</f>
        <v>800</v>
      </c>
      <c r="M24" s="82">
        <f>袖ケ浦市!C16</f>
        <v>69</v>
      </c>
      <c r="N24" s="82">
        <f>袖ケ浦市!D16</f>
        <v>1168</v>
      </c>
      <c r="O24" s="82">
        <f>袖ケ浦市!E16</f>
        <v>808</v>
      </c>
      <c r="P24" s="222">
        <f>袖ケ浦市!F16</f>
        <v>67</v>
      </c>
    </row>
    <row r="25" spans="2:16" ht="15.75" customHeight="1" x14ac:dyDescent="0.2">
      <c r="B25" s="219"/>
      <c r="C25" s="123" t="s">
        <v>439</v>
      </c>
      <c r="D25" s="235">
        <f>SUM(D26:D29)</f>
        <v>249</v>
      </c>
      <c r="E25" s="124">
        <f t="shared" ref="E25:P25" si="4">SUM(E26:E29)</f>
        <v>1</v>
      </c>
      <c r="F25" s="124">
        <f t="shared" si="4"/>
        <v>417</v>
      </c>
      <c r="G25" s="124">
        <f t="shared" si="4"/>
        <v>20</v>
      </c>
      <c r="H25" s="124">
        <f t="shared" si="4"/>
        <v>1637</v>
      </c>
      <c r="I25" s="124">
        <f t="shared" si="4"/>
        <v>946</v>
      </c>
      <c r="J25" s="124">
        <f t="shared" si="4"/>
        <v>547</v>
      </c>
      <c r="K25" s="124">
        <f t="shared" si="4"/>
        <v>539</v>
      </c>
      <c r="L25" s="124">
        <f t="shared" si="4"/>
        <v>835</v>
      </c>
      <c r="M25" s="124">
        <f t="shared" si="4"/>
        <v>75</v>
      </c>
      <c r="N25" s="124">
        <f t="shared" si="4"/>
        <v>1548</v>
      </c>
      <c r="O25" s="124">
        <f t="shared" si="4"/>
        <v>1007</v>
      </c>
      <c r="P25" s="220">
        <f t="shared" si="4"/>
        <v>83</v>
      </c>
    </row>
    <row r="26" spans="2:16" ht="15.75" customHeight="1" x14ac:dyDescent="0.2">
      <c r="B26" s="455" t="s">
        <v>512</v>
      </c>
      <c r="C26" s="456"/>
      <c r="D26" s="233">
        <f>勝浦市!C9</f>
        <v>45</v>
      </c>
      <c r="E26" s="81">
        <f>勝浦市!D9</f>
        <v>0</v>
      </c>
      <c r="F26" s="81">
        <f>勝浦市!E9</f>
        <v>95</v>
      </c>
      <c r="G26" s="81">
        <f>勝浦市!F9</f>
        <v>7</v>
      </c>
      <c r="H26" s="81">
        <f>勝浦市!G9</f>
        <v>384</v>
      </c>
      <c r="I26" s="81">
        <f>勝浦市!H9</f>
        <v>207</v>
      </c>
      <c r="J26" s="81">
        <f>勝浦市!I9</f>
        <v>124</v>
      </c>
      <c r="K26" s="81">
        <f>勝浦市!J9</f>
        <v>127</v>
      </c>
      <c r="L26" s="81">
        <f>勝浦市!K9</f>
        <v>202</v>
      </c>
      <c r="M26" s="81">
        <f>勝浦市!C16</f>
        <v>12</v>
      </c>
      <c r="N26" s="81">
        <f>勝浦市!D16</f>
        <v>444</v>
      </c>
      <c r="O26" s="81">
        <f>勝浦市!E16</f>
        <v>303</v>
      </c>
      <c r="P26" s="221">
        <f>勝浦市!F16</f>
        <v>25</v>
      </c>
    </row>
    <row r="27" spans="2:16" ht="15.75" customHeight="1" x14ac:dyDescent="0.2">
      <c r="B27" s="455" t="s">
        <v>513</v>
      </c>
      <c r="C27" s="456"/>
      <c r="D27" s="233">
        <f>大多喜町!C9</f>
        <v>34</v>
      </c>
      <c r="E27" s="81">
        <f>大多喜町!D9</f>
        <v>0</v>
      </c>
      <c r="F27" s="81">
        <f>大多喜町!E9</f>
        <v>47</v>
      </c>
      <c r="G27" s="81">
        <f>大多喜町!F9</f>
        <v>2</v>
      </c>
      <c r="H27" s="81">
        <f>大多喜町!G9</f>
        <v>201</v>
      </c>
      <c r="I27" s="81">
        <f>大多喜町!H9</f>
        <v>129</v>
      </c>
      <c r="J27" s="81">
        <f>大多喜町!I9</f>
        <v>79</v>
      </c>
      <c r="K27" s="81">
        <f>大多喜町!J9</f>
        <v>61</v>
      </c>
      <c r="L27" s="81">
        <f>大多喜町!K9</f>
        <v>91</v>
      </c>
      <c r="M27" s="81">
        <f>大多喜町!C16</f>
        <v>6</v>
      </c>
      <c r="N27" s="81">
        <f>大多喜町!D16</f>
        <v>185</v>
      </c>
      <c r="O27" s="81">
        <f>大多喜町!E16</f>
        <v>131</v>
      </c>
      <c r="P27" s="221">
        <f>大多喜町!F16</f>
        <v>8</v>
      </c>
    </row>
    <row r="28" spans="2:16" ht="15.75" customHeight="1" x14ac:dyDescent="0.2">
      <c r="B28" s="477" t="s">
        <v>971</v>
      </c>
      <c r="C28" s="478"/>
      <c r="D28" s="233">
        <f>御宿町!C9</f>
        <v>30</v>
      </c>
      <c r="E28" s="81">
        <f>御宿町!D9</f>
        <v>1</v>
      </c>
      <c r="F28" s="81">
        <f>御宿町!E9</f>
        <v>50</v>
      </c>
      <c r="G28" s="81">
        <f>御宿町!F9</f>
        <v>1</v>
      </c>
      <c r="H28" s="81">
        <f>御宿町!G9</f>
        <v>178</v>
      </c>
      <c r="I28" s="81">
        <f>御宿町!H9</f>
        <v>103</v>
      </c>
      <c r="J28" s="81">
        <f>御宿町!I9</f>
        <v>59</v>
      </c>
      <c r="K28" s="81">
        <f>御宿町!J9</f>
        <v>63</v>
      </c>
      <c r="L28" s="81">
        <f>御宿町!K9</f>
        <v>98</v>
      </c>
      <c r="M28" s="81">
        <f>御宿町!C16</f>
        <v>5</v>
      </c>
      <c r="N28" s="81">
        <f>御宿町!D16</f>
        <v>154</v>
      </c>
      <c r="O28" s="81">
        <f>御宿町!E16</f>
        <v>106</v>
      </c>
      <c r="P28" s="221">
        <f>御宿町!F16</f>
        <v>4</v>
      </c>
    </row>
    <row r="29" spans="2:16" ht="15.75" customHeight="1" x14ac:dyDescent="0.2">
      <c r="B29" s="464" t="s">
        <v>713</v>
      </c>
      <c r="C29" s="465"/>
      <c r="D29" s="234">
        <f>いすみ市!C9</f>
        <v>140</v>
      </c>
      <c r="E29" s="82">
        <f>いすみ市!D9</f>
        <v>0</v>
      </c>
      <c r="F29" s="82">
        <f>いすみ市!E9</f>
        <v>225</v>
      </c>
      <c r="G29" s="82">
        <f>いすみ市!F9</f>
        <v>10</v>
      </c>
      <c r="H29" s="82">
        <f>いすみ市!G9</f>
        <v>874</v>
      </c>
      <c r="I29" s="82">
        <f>いすみ市!H9</f>
        <v>507</v>
      </c>
      <c r="J29" s="82">
        <f>いすみ市!I9</f>
        <v>285</v>
      </c>
      <c r="K29" s="82">
        <f>いすみ市!J9</f>
        <v>288</v>
      </c>
      <c r="L29" s="82">
        <f>いすみ市!K9</f>
        <v>444</v>
      </c>
      <c r="M29" s="82">
        <f>いすみ市!C16</f>
        <v>52</v>
      </c>
      <c r="N29" s="82">
        <f>いすみ市!D16</f>
        <v>765</v>
      </c>
      <c r="O29" s="82">
        <f>いすみ市!E16</f>
        <v>467</v>
      </c>
      <c r="P29" s="222">
        <f>いすみ市!F16</f>
        <v>46</v>
      </c>
    </row>
    <row r="30" spans="2:16" ht="15.75" customHeight="1" x14ac:dyDescent="0.2">
      <c r="B30" s="219"/>
      <c r="C30" s="123" t="s">
        <v>440</v>
      </c>
      <c r="D30" s="235">
        <f t="shared" ref="D30:P30" si="5">SUM(D31:D34)</f>
        <v>385</v>
      </c>
      <c r="E30" s="124">
        <f t="shared" si="5"/>
        <v>13</v>
      </c>
      <c r="F30" s="124">
        <f t="shared" si="5"/>
        <v>716</v>
      </c>
      <c r="G30" s="124">
        <f t="shared" si="5"/>
        <v>53</v>
      </c>
      <c r="H30" s="124">
        <f t="shared" si="5"/>
        <v>3265</v>
      </c>
      <c r="I30" s="124">
        <f t="shared" si="5"/>
        <v>1808</v>
      </c>
      <c r="J30" s="124">
        <f t="shared" si="5"/>
        <v>1180</v>
      </c>
      <c r="K30" s="124">
        <f t="shared" si="5"/>
        <v>892</v>
      </c>
      <c r="L30" s="124">
        <f t="shared" si="5"/>
        <v>1788</v>
      </c>
      <c r="M30" s="124">
        <f t="shared" si="5"/>
        <v>167</v>
      </c>
      <c r="N30" s="124">
        <f t="shared" si="5"/>
        <v>3142</v>
      </c>
      <c r="O30" s="124">
        <f t="shared" si="5"/>
        <v>2285</v>
      </c>
      <c r="P30" s="220">
        <f t="shared" si="5"/>
        <v>103</v>
      </c>
    </row>
    <row r="31" spans="2:16" ht="15.75" customHeight="1" x14ac:dyDescent="0.2">
      <c r="B31" s="455" t="s">
        <v>518</v>
      </c>
      <c r="C31" s="456"/>
      <c r="D31" s="233">
        <f>館山市!C9</f>
        <v>155</v>
      </c>
      <c r="E31" s="81">
        <f>館山市!D9</f>
        <v>1</v>
      </c>
      <c r="F31" s="81">
        <f>館山市!E9</f>
        <v>286</v>
      </c>
      <c r="G31" s="81">
        <f>館山市!F9</f>
        <v>19</v>
      </c>
      <c r="H31" s="81">
        <f>館山市!G9</f>
        <v>1201</v>
      </c>
      <c r="I31" s="81">
        <f>館山市!H9</f>
        <v>659</v>
      </c>
      <c r="J31" s="81">
        <f>館山市!I9</f>
        <v>510</v>
      </c>
      <c r="K31" s="81">
        <f>館山市!J9</f>
        <v>372</v>
      </c>
      <c r="L31" s="81">
        <f>館山市!K9</f>
        <v>703</v>
      </c>
      <c r="M31" s="81">
        <f>館山市!C16</f>
        <v>61</v>
      </c>
      <c r="N31" s="81">
        <f>館山市!D16</f>
        <v>1151</v>
      </c>
      <c r="O31" s="81">
        <f>館山市!E16</f>
        <v>799</v>
      </c>
      <c r="P31" s="221">
        <f>館山市!F16</f>
        <v>41</v>
      </c>
    </row>
    <row r="32" spans="2:16" ht="15.75" customHeight="1" x14ac:dyDescent="0.2">
      <c r="B32" s="455" t="s">
        <v>519</v>
      </c>
      <c r="C32" s="456"/>
      <c r="D32" s="233">
        <f>鴨川市!C9</f>
        <v>77</v>
      </c>
      <c r="E32" s="81">
        <f>鴨川市!D9</f>
        <v>9</v>
      </c>
      <c r="F32" s="81">
        <f>鴨川市!E9</f>
        <v>166</v>
      </c>
      <c r="G32" s="81">
        <f>鴨川市!F9</f>
        <v>19</v>
      </c>
      <c r="H32" s="81">
        <f>鴨川市!G9</f>
        <v>609</v>
      </c>
      <c r="I32" s="81">
        <f>鴨川市!H9</f>
        <v>338</v>
      </c>
      <c r="J32" s="81">
        <f>鴨川市!I9</f>
        <v>243</v>
      </c>
      <c r="K32" s="81">
        <f>鴨川市!J9</f>
        <v>215</v>
      </c>
      <c r="L32" s="81">
        <f>鴨川市!K9</f>
        <v>290</v>
      </c>
      <c r="M32" s="81">
        <f>鴨川市!C16</f>
        <v>40</v>
      </c>
      <c r="N32" s="81">
        <f>鴨川市!D16</f>
        <v>629</v>
      </c>
      <c r="O32" s="81">
        <f>鴨川市!E16</f>
        <v>438</v>
      </c>
      <c r="P32" s="221">
        <f>鴨川市!F16</f>
        <v>25</v>
      </c>
    </row>
    <row r="33" spans="2:16" ht="15.75" customHeight="1" x14ac:dyDescent="0.2">
      <c r="B33" s="455" t="s">
        <v>711</v>
      </c>
      <c r="C33" s="456"/>
      <c r="D33" s="233">
        <f>南房総市!C9</f>
        <v>127</v>
      </c>
      <c r="E33" s="81">
        <f>南房総市!D9</f>
        <v>1</v>
      </c>
      <c r="F33" s="81">
        <f>南房総市!E9</f>
        <v>220</v>
      </c>
      <c r="G33" s="81">
        <f>南房総市!F9</f>
        <v>12</v>
      </c>
      <c r="H33" s="81">
        <f>南房総市!G9</f>
        <v>1229</v>
      </c>
      <c r="I33" s="81">
        <f>南房総市!H9</f>
        <v>674</v>
      </c>
      <c r="J33" s="81">
        <f>南房総市!I9</f>
        <v>365</v>
      </c>
      <c r="K33" s="81">
        <f>南房総市!J9</f>
        <v>257</v>
      </c>
      <c r="L33" s="81">
        <f>南房総市!K9</f>
        <v>647</v>
      </c>
      <c r="M33" s="81">
        <f>南房総市!C16</f>
        <v>54</v>
      </c>
      <c r="N33" s="81">
        <f>南房総市!D16</f>
        <v>1122</v>
      </c>
      <c r="O33" s="81">
        <f>南房総市!E16</f>
        <v>865</v>
      </c>
      <c r="P33" s="221">
        <f>南房総市!F16</f>
        <v>30</v>
      </c>
    </row>
    <row r="34" spans="2:16" ht="15.75" customHeight="1" thickBot="1" x14ac:dyDescent="0.25">
      <c r="B34" s="466" t="s">
        <v>548</v>
      </c>
      <c r="C34" s="467"/>
      <c r="D34" s="236">
        <f>鋸南町!C9</f>
        <v>26</v>
      </c>
      <c r="E34" s="223">
        <f>鋸南町!D9</f>
        <v>2</v>
      </c>
      <c r="F34" s="223">
        <f>鋸南町!E9</f>
        <v>44</v>
      </c>
      <c r="G34" s="223">
        <f>鋸南町!F9</f>
        <v>3</v>
      </c>
      <c r="H34" s="223">
        <f>鋸南町!G9</f>
        <v>226</v>
      </c>
      <c r="I34" s="223">
        <f>鋸南町!H9</f>
        <v>137</v>
      </c>
      <c r="J34" s="223">
        <f>鋸南町!I9</f>
        <v>62</v>
      </c>
      <c r="K34" s="223">
        <f>鋸南町!J9</f>
        <v>48</v>
      </c>
      <c r="L34" s="223">
        <f>鋸南町!K9</f>
        <v>148</v>
      </c>
      <c r="M34" s="223">
        <f>鋸南町!C16</f>
        <v>12</v>
      </c>
      <c r="N34" s="223">
        <f>鋸南町!D16</f>
        <v>240</v>
      </c>
      <c r="O34" s="223">
        <f>鋸南町!E16</f>
        <v>183</v>
      </c>
      <c r="P34" s="224">
        <f>鋸南町!F16</f>
        <v>7</v>
      </c>
    </row>
    <row r="39" spans="2:16" ht="5.25" customHeight="1" x14ac:dyDescent="0.2"/>
  </sheetData>
  <mergeCells count="25">
    <mergeCell ref="B3:C3"/>
    <mergeCell ref="B4:C4"/>
    <mergeCell ref="B5:C5"/>
    <mergeCell ref="B6:C6"/>
    <mergeCell ref="B7:C7"/>
    <mergeCell ref="B8:C9"/>
    <mergeCell ref="B11:C11"/>
    <mergeCell ref="B12:C12"/>
    <mergeCell ref="B13:C13"/>
    <mergeCell ref="B14:C14"/>
    <mergeCell ref="B16:C16"/>
    <mergeCell ref="B17:C17"/>
    <mergeCell ref="B19:C19"/>
    <mergeCell ref="B21:C21"/>
    <mergeCell ref="B22:C22"/>
    <mergeCell ref="B23:C23"/>
    <mergeCell ref="B24:C24"/>
    <mergeCell ref="B26:C26"/>
    <mergeCell ref="B34:C34"/>
    <mergeCell ref="B27:C27"/>
    <mergeCell ref="B28:C28"/>
    <mergeCell ref="B29:C29"/>
    <mergeCell ref="B31:C31"/>
    <mergeCell ref="B32:C32"/>
    <mergeCell ref="B33:C3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&amp;C23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7346-0637-4747-A796-2F5BA565FC74}">
  <sheetPr codeName="Sheet102">
    <tabColor rgb="FFFF0000"/>
    <pageSetUpPr fitToPage="1"/>
  </sheetPr>
  <dimension ref="B1:S51"/>
  <sheetViews>
    <sheetView zoomScale="70" zoomScaleNormal="70" workbookViewId="0">
      <selection activeCell="D10" sqref="D10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3" customWidth="1"/>
    <col min="18" max="18" width="0.88671875" customWidth="1"/>
    <col min="19" max="19" width="9.88671875" bestFit="1" customWidth="1"/>
  </cols>
  <sheetData>
    <row r="1" spans="2:19" ht="5.25" customHeight="1" x14ac:dyDescent="0.2"/>
    <row r="2" spans="2:19" ht="16.8" thickBot="1" x14ac:dyDescent="0.25">
      <c r="B2" s="95" t="s">
        <v>623</v>
      </c>
      <c r="C2" s="95"/>
    </row>
    <row r="3" spans="2:19" ht="12.75" customHeight="1" x14ac:dyDescent="0.2">
      <c r="B3" s="457"/>
      <c r="C3" s="458"/>
      <c r="D3" s="3" t="s">
        <v>579</v>
      </c>
      <c r="E3" s="212" t="s">
        <v>580</v>
      </c>
      <c r="F3" s="241" t="s">
        <v>581</v>
      </c>
      <c r="G3" s="212" t="s">
        <v>582</v>
      </c>
      <c r="H3" s="212" t="s">
        <v>583</v>
      </c>
      <c r="I3" s="212" t="s">
        <v>584</v>
      </c>
      <c r="J3" s="212" t="s">
        <v>585</v>
      </c>
      <c r="K3" s="212" t="s">
        <v>586</v>
      </c>
      <c r="L3" s="212" t="s">
        <v>587</v>
      </c>
      <c r="M3" s="212" t="s">
        <v>588</v>
      </c>
      <c r="N3" s="212" t="s">
        <v>589</v>
      </c>
      <c r="O3" s="212" t="s">
        <v>544</v>
      </c>
      <c r="P3" s="254" t="s">
        <v>590</v>
      </c>
      <c r="Q3" s="244"/>
    </row>
    <row r="4" spans="2:19" ht="12.75" customHeight="1" x14ac:dyDescent="0.2">
      <c r="B4" s="474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 t="s">
        <v>591</v>
      </c>
      <c r="N4" s="15"/>
      <c r="O4" s="15"/>
      <c r="P4" s="255" t="s">
        <v>592</v>
      </c>
      <c r="Q4" s="245"/>
    </row>
    <row r="5" spans="2:19" ht="12.75" customHeight="1" x14ac:dyDescent="0.2">
      <c r="B5" s="474" t="s">
        <v>972</v>
      </c>
      <c r="C5" s="434"/>
      <c r="D5" s="203" t="s">
        <v>593</v>
      </c>
      <c r="E5" s="15" t="s">
        <v>594</v>
      </c>
      <c r="F5" s="15" t="s">
        <v>595</v>
      </c>
      <c r="G5" s="16" t="s">
        <v>596</v>
      </c>
      <c r="H5" s="15" t="s">
        <v>597</v>
      </c>
      <c r="I5" s="15" t="s">
        <v>414</v>
      </c>
      <c r="J5" s="15" t="s">
        <v>598</v>
      </c>
      <c r="K5" s="15" t="s">
        <v>599</v>
      </c>
      <c r="L5" s="15" t="s">
        <v>600</v>
      </c>
      <c r="M5" s="15" t="s">
        <v>601</v>
      </c>
      <c r="N5" s="15" t="s">
        <v>602</v>
      </c>
      <c r="O5" s="15" t="s">
        <v>545</v>
      </c>
      <c r="P5" s="217" t="s">
        <v>603</v>
      </c>
      <c r="Q5" s="246"/>
    </row>
    <row r="6" spans="2:19" ht="12.75" customHeight="1" x14ac:dyDescent="0.2">
      <c r="B6" s="474"/>
      <c r="C6" s="434"/>
      <c r="D6" s="203"/>
      <c r="E6" s="15"/>
      <c r="F6" s="15"/>
      <c r="G6" s="16"/>
      <c r="H6" s="15"/>
      <c r="I6" s="15"/>
      <c r="J6" s="15"/>
      <c r="K6" s="15"/>
      <c r="L6" s="15"/>
      <c r="M6" s="15" t="s">
        <v>604</v>
      </c>
      <c r="N6" s="15"/>
      <c r="O6" s="15" t="s">
        <v>546</v>
      </c>
      <c r="P6" s="256"/>
      <c r="Q6" s="247" t="s">
        <v>384</v>
      </c>
    </row>
    <row r="7" spans="2:19" ht="12.75" customHeight="1" x14ac:dyDescent="0.2">
      <c r="B7" s="474"/>
      <c r="C7" s="434"/>
      <c r="D7" s="203" t="s">
        <v>605</v>
      </c>
      <c r="E7" s="15" t="s">
        <v>605</v>
      </c>
      <c r="F7" s="15" t="s">
        <v>606</v>
      </c>
      <c r="G7" s="16" t="s">
        <v>607</v>
      </c>
      <c r="H7" s="15" t="s">
        <v>608</v>
      </c>
      <c r="I7" s="15" t="s">
        <v>887</v>
      </c>
      <c r="J7" s="15" t="s">
        <v>609</v>
      </c>
      <c r="K7" s="15" t="s">
        <v>610</v>
      </c>
      <c r="L7" s="15" t="s">
        <v>611</v>
      </c>
      <c r="M7" s="15" t="s">
        <v>612</v>
      </c>
      <c r="N7" s="15" t="s">
        <v>613</v>
      </c>
      <c r="O7" s="15" t="s">
        <v>547</v>
      </c>
      <c r="P7" s="217" t="s">
        <v>614</v>
      </c>
      <c r="Q7" s="247"/>
    </row>
    <row r="8" spans="2:19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 t="s">
        <v>615</v>
      </c>
      <c r="N8" s="15"/>
      <c r="O8" s="15"/>
      <c r="P8" s="217"/>
      <c r="Q8" s="247"/>
    </row>
    <row r="9" spans="2:19" ht="12.75" customHeight="1" thickBot="1" x14ac:dyDescent="0.25">
      <c r="B9" s="455"/>
      <c r="C9" s="456"/>
      <c r="D9" s="203"/>
      <c r="E9" s="15"/>
      <c r="F9" s="15"/>
      <c r="G9" s="16"/>
      <c r="H9" s="15" t="s">
        <v>605</v>
      </c>
      <c r="I9" s="15"/>
      <c r="J9" s="15"/>
      <c r="K9" s="15"/>
      <c r="L9" s="15" t="s">
        <v>616</v>
      </c>
      <c r="M9" s="15" t="s">
        <v>617</v>
      </c>
      <c r="N9" s="15" t="s">
        <v>618</v>
      </c>
      <c r="O9" s="15"/>
      <c r="P9" s="217" t="s">
        <v>619</v>
      </c>
      <c r="Q9" s="247"/>
    </row>
    <row r="10" spans="2:19" ht="15.75" customHeight="1" thickBot="1" x14ac:dyDescent="0.25">
      <c r="B10" s="475" t="s">
        <v>451</v>
      </c>
      <c r="C10" s="476"/>
      <c r="D10" s="231">
        <f>SUM(D11,D16,D26,D36,D44,'表８（その２－２）'!D10,'表８（その２－２）'!D15,'表８（その２－２）'!D18,'表８（その２－２）'!D20,'表８（その２－２）'!D25,'表８（その２－２）'!D30)</f>
        <v>66375</v>
      </c>
      <c r="E10" s="228">
        <f>SUM(E11,E16,E26,E36,E44,'表８（その２－２）'!E10,'表８（その２－２）'!E15,'表８（その２－２）'!E18,'表８（その２－２）'!E20,'表８（その２－２）'!E25,'表８（その２－２）'!E30)</f>
        <v>46386</v>
      </c>
      <c r="F10" s="228">
        <f>SUM(F11,F16,F26,F36,F44,'表８（その２－２）'!F10,'表８（その２－２）'!F15,'表８（その２－２）'!F18,'表８（その２－２）'!F20,'表８（その２－２）'!F25,'表８（その２－２）'!F30)</f>
        <v>15870</v>
      </c>
      <c r="G10" s="228">
        <f>SUM(G11,G16,G26,G36,G44,'表８（その２－２）'!G10,'表８（その２－２）'!G15,'表８（その２－２）'!G18,'表８（その２－２）'!G20,'表８（その２－２）'!G25,'表８（その２－２）'!G30)</f>
        <v>42034</v>
      </c>
      <c r="H10" s="228">
        <f>SUM(H11,H16,H26,H36,H44,'表８（その２－２）'!H10,'表８（その２－２）'!H15,'表８（その２－２）'!H18,'表８（その２－２）'!H20,'表８（その２－２）'!H25,'表８（その２－２）'!H30)</f>
        <v>81955</v>
      </c>
      <c r="I10" s="228">
        <f>SUM(I11,I16,I26,I36,I44,'表８（その２－２）'!I10,'表８（その２－２）'!I15,'表８（その２－２）'!I18,'表８（その２－２）'!I20,'表８（その２－２）'!I25,'表８（その２－２）'!I30)</f>
        <v>31779</v>
      </c>
      <c r="J10" s="228">
        <f>SUM(J11,J16,J26,J36,J44,'表８（その２－２）'!J10,'表８（その２－２）'!J15,'表８（その２－２）'!J18,'表８（その２－２）'!J20,'表８（その２－２）'!J25,'表８（その２－２）'!J30)</f>
        <v>485</v>
      </c>
      <c r="K10" s="228">
        <f>SUM(K11,K16,K26,K36,K44,'表８（その２－２）'!K10,'表８（その２－２）'!K15,'表８（その２－２）'!K18,'表８（その２－２）'!K20,'表８（その２－２）'!K25,'表８（その２－２）'!K30)</f>
        <v>49</v>
      </c>
      <c r="L10" s="228">
        <f>SUM(L11,L16,L26,L36,L44,'表８（その２－２）'!L10,'表８（その２－２）'!L15,'表８（その２－２）'!L18,'表８（その２－２）'!L20,'表８（その２－２）'!L25,'表８（その２－２）'!L30)</f>
        <v>596</v>
      </c>
      <c r="M10" s="228">
        <f>SUM(M11,M16,M26,M36,M44,'表８（その２－２）'!M10,'表８（その２－２）'!M15,'表８（その２－２）'!M18,'表８（その２－２）'!M20,'表８（その２－２）'!M25,'表８（その２－２）'!M30)</f>
        <v>13421</v>
      </c>
      <c r="N10" s="228">
        <f>SUM(N11,N16,N26,N36,N44,'表８（その２－２）'!N10,'表８（その２－２）'!N15,'表８（その２－２）'!N18,'表８（その２－２）'!N20,'表８（その２－２）'!N25,'表８（その２－２）'!N30)</f>
        <v>16153</v>
      </c>
      <c r="O10" s="228">
        <f>SUM(O11,O16,O26,O36,O44,'表８（その２－２）'!O10,'表８（その２－２）'!O15,'表８（その２－２）'!O18,'表８（その２－２）'!O20,'表８（その２－２）'!O25,'表８（その２－２）'!O30)</f>
        <v>655</v>
      </c>
      <c r="P10" s="229">
        <f>SUM(P11,P16,P26,P36,P44,'表８（その２－２）'!P10,'表８（その２－２）'!P15,'表８（その２－２）'!P18,'表８（その２－２）'!P20,'表８（その２－２）'!P25,'表８（その２－２）'!P30)</f>
        <v>28</v>
      </c>
      <c r="Q10" s="248">
        <f>SUM(Q11,Q16,Q26,Q36,Q44,'表８（その２－２）'!Q10,'表８（その２－２）'!Q15,'表８（その２－２）'!Q18,'表８（その２－２）'!Q20,'表８（その２－２）'!Q25,'表８（その２－２）'!Q30)</f>
        <v>712279</v>
      </c>
    </row>
    <row r="11" spans="2:19" ht="15.75" customHeight="1" x14ac:dyDescent="0.2">
      <c r="B11" s="225"/>
      <c r="C11" s="202" t="s">
        <v>433</v>
      </c>
      <c r="D11" s="232">
        <f>SUM(D12:D15)</f>
        <v>15853</v>
      </c>
      <c r="E11" s="226">
        <f t="shared" ref="E11:Q11" si="0">SUM(E12:E15)</f>
        <v>11502</v>
      </c>
      <c r="F11" s="226">
        <f t="shared" si="0"/>
        <v>3979</v>
      </c>
      <c r="G11" s="226">
        <f t="shared" si="0"/>
        <v>9793</v>
      </c>
      <c r="H11" s="226">
        <f t="shared" si="0"/>
        <v>20717</v>
      </c>
      <c r="I11" s="226">
        <f t="shared" si="0"/>
        <v>7799</v>
      </c>
      <c r="J11" s="226">
        <f t="shared" si="0"/>
        <v>114</v>
      </c>
      <c r="K11" s="226">
        <f t="shared" si="0"/>
        <v>14</v>
      </c>
      <c r="L11" s="226">
        <f t="shared" si="0"/>
        <v>119</v>
      </c>
      <c r="M11" s="226">
        <f t="shared" si="0"/>
        <v>3224</v>
      </c>
      <c r="N11" s="226">
        <f t="shared" si="0"/>
        <v>3901</v>
      </c>
      <c r="O11" s="226">
        <f>SUM(O12:O15)</f>
        <v>164</v>
      </c>
      <c r="P11" s="227">
        <f t="shared" si="0"/>
        <v>11</v>
      </c>
      <c r="Q11" s="249">
        <f t="shared" si="0"/>
        <v>171610</v>
      </c>
      <c r="S11" s="22"/>
    </row>
    <row r="12" spans="2:19" ht="15.75" customHeight="1" x14ac:dyDescent="0.2">
      <c r="B12" s="455" t="s">
        <v>452</v>
      </c>
      <c r="C12" s="456"/>
      <c r="D12" s="233">
        <f>千葉市!G16</f>
        <v>9559</v>
      </c>
      <c r="E12" s="81">
        <f>千葉市!H16</f>
        <v>7003</v>
      </c>
      <c r="F12" s="81">
        <f>千葉市!I16</f>
        <v>2485</v>
      </c>
      <c r="G12" s="81">
        <f>千葉市!J16</f>
        <v>5993</v>
      </c>
      <c r="H12" s="81">
        <f>千葉市!K16</f>
        <v>12797</v>
      </c>
      <c r="I12" s="81">
        <f>千葉市!C23</f>
        <v>4581</v>
      </c>
      <c r="J12" s="81">
        <f>千葉市!D23</f>
        <v>61</v>
      </c>
      <c r="K12" s="81">
        <f>千葉市!E23</f>
        <v>8</v>
      </c>
      <c r="L12" s="81">
        <f>千葉市!F23</f>
        <v>83</v>
      </c>
      <c r="M12" s="81">
        <f>千葉市!G23</f>
        <v>1792</v>
      </c>
      <c r="N12" s="81">
        <f>千葉市!H23</f>
        <v>2329</v>
      </c>
      <c r="O12" s="81">
        <f>千葉市!I23</f>
        <v>92</v>
      </c>
      <c r="P12" s="221">
        <f>千葉市!J23</f>
        <v>9</v>
      </c>
      <c r="Q12" s="250">
        <f>千葉市!K23</f>
        <v>102476</v>
      </c>
    </row>
    <row r="13" spans="2:19" ht="15.75" customHeight="1" x14ac:dyDescent="0.2">
      <c r="B13" s="455" t="s">
        <v>453</v>
      </c>
      <c r="C13" s="456"/>
      <c r="D13" s="233">
        <f>習志野市!G16</f>
        <v>1400</v>
      </c>
      <c r="E13" s="81">
        <f>習志野市!H16</f>
        <v>962</v>
      </c>
      <c r="F13" s="81">
        <f>習志野市!I16</f>
        <v>262</v>
      </c>
      <c r="G13" s="81">
        <f>習志野市!J16</f>
        <v>1084</v>
      </c>
      <c r="H13" s="81">
        <f>習志野市!K16</f>
        <v>1933</v>
      </c>
      <c r="I13" s="81">
        <f>習志野市!C23</f>
        <v>743</v>
      </c>
      <c r="J13" s="81">
        <f>習志野市!D23</f>
        <v>17</v>
      </c>
      <c r="K13" s="81">
        <f>習志野市!E23</f>
        <v>2</v>
      </c>
      <c r="L13" s="81">
        <f>習志野市!F23</f>
        <v>10</v>
      </c>
      <c r="M13" s="81">
        <f>習志野市!G23</f>
        <v>335</v>
      </c>
      <c r="N13" s="81">
        <f>習志野市!H23</f>
        <v>410</v>
      </c>
      <c r="O13" s="81">
        <f>習志野市!I23</f>
        <v>15</v>
      </c>
      <c r="P13" s="221">
        <f>習志野市!J23</f>
        <v>0</v>
      </c>
      <c r="Q13" s="250">
        <f>習志野市!K23</f>
        <v>16553</v>
      </c>
    </row>
    <row r="14" spans="2:19" ht="15.75" customHeight="1" x14ac:dyDescent="0.2">
      <c r="B14" s="455" t="s">
        <v>454</v>
      </c>
      <c r="C14" s="456"/>
      <c r="D14" s="233">
        <f>市原市!G16</f>
        <v>3026</v>
      </c>
      <c r="E14" s="81">
        <f>市原市!H16</f>
        <v>2380</v>
      </c>
      <c r="F14" s="81">
        <f>市原市!I16</f>
        <v>846</v>
      </c>
      <c r="G14" s="81">
        <f>市原市!J16</f>
        <v>1548</v>
      </c>
      <c r="H14" s="81">
        <f>市原市!K16</f>
        <v>3905</v>
      </c>
      <c r="I14" s="81">
        <f>市原市!C23</f>
        <v>1581</v>
      </c>
      <c r="J14" s="81">
        <f>市原市!D23</f>
        <v>15</v>
      </c>
      <c r="K14" s="81">
        <f>市原市!E23</f>
        <v>1</v>
      </c>
      <c r="L14" s="81">
        <f>市原市!F23</f>
        <v>19</v>
      </c>
      <c r="M14" s="81">
        <f>市原市!G23</f>
        <v>738</v>
      </c>
      <c r="N14" s="81">
        <f>市原市!H23</f>
        <v>723</v>
      </c>
      <c r="O14" s="81">
        <f>市原市!I23</f>
        <v>36</v>
      </c>
      <c r="P14" s="221">
        <f>市原市!J23</f>
        <v>1</v>
      </c>
      <c r="Q14" s="250">
        <f>市原市!K23</f>
        <v>32973</v>
      </c>
    </row>
    <row r="15" spans="2:19" ht="15.75" customHeight="1" x14ac:dyDescent="0.2">
      <c r="B15" s="464" t="s">
        <v>455</v>
      </c>
      <c r="C15" s="465"/>
      <c r="D15" s="234">
        <f>八千代市!G16</f>
        <v>1868</v>
      </c>
      <c r="E15" s="82">
        <f>八千代市!H16</f>
        <v>1157</v>
      </c>
      <c r="F15" s="82">
        <f>八千代市!I16</f>
        <v>386</v>
      </c>
      <c r="G15" s="82">
        <f>八千代市!J16</f>
        <v>1168</v>
      </c>
      <c r="H15" s="82">
        <f>八千代市!K16</f>
        <v>2082</v>
      </c>
      <c r="I15" s="82">
        <f>八千代市!C23</f>
        <v>894</v>
      </c>
      <c r="J15" s="82">
        <f>八千代市!D23</f>
        <v>21</v>
      </c>
      <c r="K15" s="82">
        <f>八千代市!E23</f>
        <v>3</v>
      </c>
      <c r="L15" s="82">
        <f>八千代市!F23</f>
        <v>7</v>
      </c>
      <c r="M15" s="82">
        <f>八千代市!G23</f>
        <v>359</v>
      </c>
      <c r="N15" s="82">
        <f>八千代市!H23</f>
        <v>439</v>
      </c>
      <c r="O15" s="82">
        <f>八千代市!I23</f>
        <v>21</v>
      </c>
      <c r="P15" s="222">
        <f>八千代市!J23</f>
        <v>1</v>
      </c>
      <c r="Q15" s="251">
        <f>八千代市!K23</f>
        <v>19608</v>
      </c>
    </row>
    <row r="16" spans="2:19" ht="15.75" customHeight="1" x14ac:dyDescent="0.2">
      <c r="B16" s="219"/>
      <c r="C16" s="230" t="s">
        <v>411</v>
      </c>
      <c r="D16" s="235">
        <f t="shared" ref="D16:Q16" si="1">SUM(D17:D25)</f>
        <v>29571</v>
      </c>
      <c r="E16" s="124">
        <f t="shared" si="1"/>
        <v>18592</v>
      </c>
      <c r="F16" s="124">
        <f t="shared" si="1"/>
        <v>6430</v>
      </c>
      <c r="G16" s="124">
        <f t="shared" si="1"/>
        <v>19407</v>
      </c>
      <c r="H16" s="124">
        <f t="shared" si="1"/>
        <v>32004</v>
      </c>
      <c r="I16" s="124">
        <f t="shared" si="1"/>
        <v>12981</v>
      </c>
      <c r="J16" s="124">
        <f t="shared" si="1"/>
        <v>223</v>
      </c>
      <c r="K16" s="124">
        <f t="shared" si="1"/>
        <v>19</v>
      </c>
      <c r="L16" s="124">
        <f t="shared" si="1"/>
        <v>261</v>
      </c>
      <c r="M16" s="124">
        <f t="shared" si="1"/>
        <v>5637</v>
      </c>
      <c r="N16" s="124">
        <f t="shared" si="1"/>
        <v>6494</v>
      </c>
      <c r="O16" s="124">
        <f>SUM(O17:O25)</f>
        <v>258</v>
      </c>
      <c r="P16" s="220">
        <f t="shared" si="1"/>
        <v>11</v>
      </c>
      <c r="Q16" s="252">
        <f t="shared" si="1"/>
        <v>289176</v>
      </c>
      <c r="S16" s="22"/>
    </row>
    <row r="17" spans="2:19" ht="15.75" customHeight="1" x14ac:dyDescent="0.2">
      <c r="B17" s="455" t="s">
        <v>458</v>
      </c>
      <c r="C17" s="456"/>
      <c r="D17" s="233">
        <f>市川市!G16</f>
        <v>5426</v>
      </c>
      <c r="E17" s="81">
        <f>市川市!H16</f>
        <v>3399</v>
      </c>
      <c r="F17" s="81">
        <f>市川市!I16</f>
        <v>1230</v>
      </c>
      <c r="G17" s="81">
        <f>市川市!J16</f>
        <v>3733</v>
      </c>
      <c r="H17" s="81">
        <f>市川市!K16</f>
        <v>5783</v>
      </c>
      <c r="I17" s="81">
        <f>市川市!C23</f>
        <v>2307</v>
      </c>
      <c r="J17" s="81">
        <f>市川市!D23</f>
        <v>35</v>
      </c>
      <c r="K17" s="81">
        <f>市川市!E23</f>
        <v>5</v>
      </c>
      <c r="L17" s="81">
        <f>市川市!F23</f>
        <v>38</v>
      </c>
      <c r="M17" s="81">
        <f>市川市!G23</f>
        <v>907</v>
      </c>
      <c r="N17" s="81">
        <f>市川市!H23</f>
        <v>1184</v>
      </c>
      <c r="O17" s="81">
        <f>市川市!I23</f>
        <v>45</v>
      </c>
      <c r="P17" s="221">
        <f>市川市!J23</f>
        <v>1</v>
      </c>
      <c r="Q17" s="250">
        <f>市川市!K23</f>
        <v>51264</v>
      </c>
    </row>
    <row r="18" spans="2:19" ht="15.75" customHeight="1" x14ac:dyDescent="0.2">
      <c r="B18" s="455" t="s">
        <v>459</v>
      </c>
      <c r="C18" s="456"/>
      <c r="D18" s="233">
        <f>船橋市!G16</f>
        <v>5918</v>
      </c>
      <c r="E18" s="81">
        <f>船橋市!H16</f>
        <v>3902</v>
      </c>
      <c r="F18" s="81">
        <f>船橋市!I16</f>
        <v>1288</v>
      </c>
      <c r="G18" s="81">
        <f>船橋市!J16</f>
        <v>4074</v>
      </c>
      <c r="H18" s="81">
        <f>船橋市!K16</f>
        <v>6690</v>
      </c>
      <c r="I18" s="81">
        <f>船橋市!C23</f>
        <v>2929</v>
      </c>
      <c r="J18" s="81">
        <f>船橋市!D23</f>
        <v>50</v>
      </c>
      <c r="K18" s="81">
        <f>船橋市!E23</f>
        <v>3</v>
      </c>
      <c r="L18" s="81">
        <f>船橋市!F23</f>
        <v>52</v>
      </c>
      <c r="M18" s="81">
        <f>船橋市!G23</f>
        <v>1219</v>
      </c>
      <c r="N18" s="81">
        <f>船橋市!H23</f>
        <v>1406</v>
      </c>
      <c r="O18" s="81">
        <f>船橋市!I23</f>
        <v>46</v>
      </c>
      <c r="P18" s="221">
        <f>船橋市!J23</f>
        <v>4</v>
      </c>
      <c r="Q18" s="250">
        <f>船橋市!K23</f>
        <v>61952</v>
      </c>
    </row>
    <row r="19" spans="2:19" ht="15.75" customHeight="1" x14ac:dyDescent="0.2">
      <c r="B19" s="455" t="s">
        <v>460</v>
      </c>
      <c r="C19" s="456"/>
      <c r="D19" s="233">
        <f>松戸市!G16</f>
        <v>5373</v>
      </c>
      <c r="E19" s="81">
        <f>松戸市!H16</f>
        <v>3345</v>
      </c>
      <c r="F19" s="81">
        <f>松戸市!I16</f>
        <v>1229</v>
      </c>
      <c r="G19" s="81">
        <f>松戸市!J16</f>
        <v>3550</v>
      </c>
      <c r="H19" s="81">
        <f>松戸市!K16</f>
        <v>5920</v>
      </c>
      <c r="I19" s="81">
        <f>松戸市!C23</f>
        <v>2221</v>
      </c>
      <c r="J19" s="81">
        <f>松戸市!D23</f>
        <v>45</v>
      </c>
      <c r="K19" s="81">
        <f>松戸市!E23</f>
        <v>6</v>
      </c>
      <c r="L19" s="81">
        <f>松戸市!F23</f>
        <v>44</v>
      </c>
      <c r="M19" s="81">
        <f>松戸市!G23</f>
        <v>1017</v>
      </c>
      <c r="N19" s="81">
        <f>松戸市!H23</f>
        <v>1214</v>
      </c>
      <c r="O19" s="81">
        <f>松戸市!I23</f>
        <v>43</v>
      </c>
      <c r="P19" s="221">
        <f>松戸市!J23</f>
        <v>0</v>
      </c>
      <c r="Q19" s="250">
        <f>松戸市!K23</f>
        <v>52511</v>
      </c>
    </row>
    <row r="20" spans="2:19" ht="15.75" customHeight="1" x14ac:dyDescent="0.2">
      <c r="B20" s="455" t="s">
        <v>461</v>
      </c>
      <c r="C20" s="456"/>
      <c r="D20" s="233">
        <f>野田市!G16</f>
        <v>1916</v>
      </c>
      <c r="E20" s="81">
        <f>野田市!H16</f>
        <v>1159</v>
      </c>
      <c r="F20" s="81">
        <f>野田市!I16</f>
        <v>338</v>
      </c>
      <c r="G20" s="81">
        <f>野田市!J16</f>
        <v>1160</v>
      </c>
      <c r="H20" s="81">
        <f>野田市!K16</f>
        <v>1919</v>
      </c>
      <c r="I20" s="81">
        <f>野田市!C23</f>
        <v>917</v>
      </c>
      <c r="J20" s="81">
        <f>野田市!D23</f>
        <v>13</v>
      </c>
      <c r="K20" s="81">
        <f>野田市!E23</f>
        <v>0</v>
      </c>
      <c r="L20" s="81">
        <f>野田市!F23</f>
        <v>25</v>
      </c>
      <c r="M20" s="81">
        <f>野田市!G23</f>
        <v>359</v>
      </c>
      <c r="N20" s="81">
        <f>野田市!H23</f>
        <v>446</v>
      </c>
      <c r="O20" s="81">
        <f>野田市!I23</f>
        <v>23</v>
      </c>
      <c r="P20" s="221">
        <f>野田市!J23</f>
        <v>3</v>
      </c>
      <c r="Q20" s="250">
        <f>野田市!K23</f>
        <v>18724</v>
      </c>
    </row>
    <row r="21" spans="2:19" ht="15.75" customHeight="1" x14ac:dyDescent="0.2">
      <c r="B21" s="455" t="s">
        <v>462</v>
      </c>
      <c r="C21" s="456"/>
      <c r="D21" s="233">
        <f>柏市!G16</f>
        <v>4621</v>
      </c>
      <c r="E21" s="81">
        <f>柏市!H16</f>
        <v>2757</v>
      </c>
      <c r="F21" s="81">
        <f>柏市!I16</f>
        <v>895</v>
      </c>
      <c r="G21" s="81">
        <f>柏市!J16</f>
        <v>2957</v>
      </c>
      <c r="H21" s="81">
        <f>柏市!K16</f>
        <v>4874</v>
      </c>
      <c r="I21" s="81">
        <f>柏市!C23</f>
        <v>1972</v>
      </c>
      <c r="J21" s="81">
        <f>柏市!D23</f>
        <v>32</v>
      </c>
      <c r="K21" s="81">
        <f>柏市!E23</f>
        <v>2</v>
      </c>
      <c r="L21" s="81">
        <f>柏市!F23</f>
        <v>44</v>
      </c>
      <c r="M21" s="81">
        <f>柏市!G23</f>
        <v>899</v>
      </c>
      <c r="N21" s="81">
        <f>柏市!H23</f>
        <v>984</v>
      </c>
      <c r="O21" s="81">
        <f>柏市!I23</f>
        <v>42</v>
      </c>
      <c r="P21" s="221">
        <f>柏市!J23</f>
        <v>1</v>
      </c>
      <c r="Q21" s="250">
        <f>柏市!K23</f>
        <v>44631</v>
      </c>
    </row>
    <row r="22" spans="2:19" ht="15.75" customHeight="1" x14ac:dyDescent="0.2">
      <c r="B22" s="455" t="s">
        <v>463</v>
      </c>
      <c r="C22" s="456"/>
      <c r="D22" s="233">
        <f>流山市!G16</f>
        <v>2096</v>
      </c>
      <c r="E22" s="81">
        <f>流山市!H16</f>
        <v>1285</v>
      </c>
      <c r="F22" s="81">
        <f>流山市!I16</f>
        <v>485</v>
      </c>
      <c r="G22" s="81">
        <f>流山市!J16</f>
        <v>1156</v>
      </c>
      <c r="H22" s="81">
        <f>流山市!K16</f>
        <v>2313</v>
      </c>
      <c r="I22" s="81">
        <f>流山市!C23</f>
        <v>902</v>
      </c>
      <c r="J22" s="81">
        <f>流山市!D23</f>
        <v>24</v>
      </c>
      <c r="K22" s="81">
        <f>流山市!E23</f>
        <v>2</v>
      </c>
      <c r="L22" s="81">
        <f>流山市!F23</f>
        <v>26</v>
      </c>
      <c r="M22" s="81">
        <f>流山市!G23</f>
        <v>447</v>
      </c>
      <c r="N22" s="81">
        <f>流山市!H23</f>
        <v>375</v>
      </c>
      <c r="O22" s="81">
        <f>流山市!I23</f>
        <v>15</v>
      </c>
      <c r="P22" s="221">
        <f>流山市!J23</f>
        <v>0</v>
      </c>
      <c r="Q22" s="250">
        <f>流山市!K23</f>
        <v>18938</v>
      </c>
    </row>
    <row r="23" spans="2:19" ht="15.75" customHeight="1" x14ac:dyDescent="0.2">
      <c r="B23" s="455" t="s">
        <v>464</v>
      </c>
      <c r="C23" s="456"/>
      <c r="D23" s="233">
        <f>我孫子市!G16</f>
        <v>1384</v>
      </c>
      <c r="E23" s="81">
        <f>我孫子市!H16</f>
        <v>966</v>
      </c>
      <c r="F23" s="81">
        <f>我孫子市!I16</f>
        <v>291</v>
      </c>
      <c r="G23" s="81">
        <f>我孫子市!J16</f>
        <v>934</v>
      </c>
      <c r="H23" s="81">
        <f>我孫子市!K16</f>
        <v>1594</v>
      </c>
      <c r="I23" s="81">
        <f>我孫子市!C23</f>
        <v>608</v>
      </c>
      <c r="J23" s="81">
        <f>我孫子市!D23</f>
        <v>8</v>
      </c>
      <c r="K23" s="81">
        <f>我孫子市!E23</f>
        <v>0</v>
      </c>
      <c r="L23" s="81">
        <f>我孫子市!F23</f>
        <v>15</v>
      </c>
      <c r="M23" s="81">
        <f>我孫子市!G23</f>
        <v>291</v>
      </c>
      <c r="N23" s="81">
        <f>我孫子市!H23</f>
        <v>262</v>
      </c>
      <c r="O23" s="81">
        <f>我孫子市!I23</f>
        <v>13</v>
      </c>
      <c r="P23" s="221">
        <f>我孫子市!J23</f>
        <v>2</v>
      </c>
      <c r="Q23" s="250">
        <f>我孫子市!K23</f>
        <v>14316</v>
      </c>
    </row>
    <row r="24" spans="2:19" ht="15.75" customHeight="1" x14ac:dyDescent="0.2">
      <c r="B24" s="455" t="s">
        <v>805</v>
      </c>
      <c r="C24" s="456"/>
      <c r="D24" s="233">
        <f>鎌ケ谷市!G16</f>
        <v>1070</v>
      </c>
      <c r="E24" s="81">
        <f>鎌ケ谷市!H16</f>
        <v>754</v>
      </c>
      <c r="F24" s="81">
        <f>鎌ケ谷市!I16</f>
        <v>258</v>
      </c>
      <c r="G24" s="81">
        <f>鎌ケ谷市!J16</f>
        <v>775</v>
      </c>
      <c r="H24" s="81">
        <f>鎌ケ谷市!K16</f>
        <v>1203</v>
      </c>
      <c r="I24" s="81">
        <f>鎌ケ谷市!C23</f>
        <v>465</v>
      </c>
      <c r="J24" s="81">
        <f>鎌ケ谷市!D23</f>
        <v>8</v>
      </c>
      <c r="K24" s="81">
        <f>鎌ケ谷市!E23</f>
        <v>0</v>
      </c>
      <c r="L24" s="81">
        <f>鎌ケ谷市!F23</f>
        <v>8</v>
      </c>
      <c r="M24" s="81">
        <f>鎌ケ谷市!G23</f>
        <v>196</v>
      </c>
      <c r="N24" s="81">
        <f>鎌ケ谷市!H23</f>
        <v>285</v>
      </c>
      <c r="O24" s="81">
        <f>鎌ケ谷市!I23</f>
        <v>10</v>
      </c>
      <c r="P24" s="221">
        <f>鎌ケ谷市!J23</f>
        <v>0</v>
      </c>
      <c r="Q24" s="250">
        <f>鎌ケ谷市!K23</f>
        <v>11449</v>
      </c>
    </row>
    <row r="25" spans="2:19" ht="15.75" customHeight="1" x14ac:dyDescent="0.2">
      <c r="B25" s="464" t="s">
        <v>466</v>
      </c>
      <c r="C25" s="465"/>
      <c r="D25" s="234">
        <f>浦安市!G16</f>
        <v>1767</v>
      </c>
      <c r="E25" s="82">
        <f>浦安市!H16</f>
        <v>1025</v>
      </c>
      <c r="F25" s="82">
        <f>浦安市!I16</f>
        <v>416</v>
      </c>
      <c r="G25" s="82">
        <f>浦安市!J16</f>
        <v>1068</v>
      </c>
      <c r="H25" s="82">
        <f>浦安市!K16</f>
        <v>1708</v>
      </c>
      <c r="I25" s="82">
        <f>浦安市!C23</f>
        <v>660</v>
      </c>
      <c r="J25" s="82">
        <f>浦安市!D23</f>
        <v>8</v>
      </c>
      <c r="K25" s="82">
        <f>浦安市!E23</f>
        <v>1</v>
      </c>
      <c r="L25" s="82">
        <f>浦安市!F23</f>
        <v>9</v>
      </c>
      <c r="M25" s="82">
        <f>浦安市!G23</f>
        <v>302</v>
      </c>
      <c r="N25" s="82">
        <f>浦安市!H23</f>
        <v>338</v>
      </c>
      <c r="O25" s="82">
        <f>浦安市!I23</f>
        <v>21</v>
      </c>
      <c r="P25" s="222">
        <f>浦安市!J23</f>
        <v>0</v>
      </c>
      <c r="Q25" s="251">
        <f>浦安市!K23</f>
        <v>15391</v>
      </c>
    </row>
    <row r="26" spans="2:19" ht="15.75" customHeight="1" x14ac:dyDescent="0.2">
      <c r="B26" s="219"/>
      <c r="C26" s="123" t="s">
        <v>434</v>
      </c>
      <c r="D26" s="235">
        <f t="shared" ref="D26:Q26" si="2">SUM(D27:D35)</f>
        <v>7870</v>
      </c>
      <c r="E26" s="124">
        <f t="shared" si="2"/>
        <v>5749</v>
      </c>
      <c r="F26" s="124">
        <f t="shared" si="2"/>
        <v>1948</v>
      </c>
      <c r="G26" s="124">
        <f t="shared" si="2"/>
        <v>5016</v>
      </c>
      <c r="H26" s="124">
        <f t="shared" si="2"/>
        <v>10528</v>
      </c>
      <c r="I26" s="124">
        <f t="shared" si="2"/>
        <v>3753</v>
      </c>
      <c r="J26" s="124">
        <f t="shared" si="2"/>
        <v>66</v>
      </c>
      <c r="K26" s="124">
        <f t="shared" si="2"/>
        <v>10</v>
      </c>
      <c r="L26" s="124">
        <f t="shared" si="2"/>
        <v>78</v>
      </c>
      <c r="M26" s="124">
        <f t="shared" si="2"/>
        <v>1608</v>
      </c>
      <c r="N26" s="124">
        <f t="shared" si="2"/>
        <v>2090</v>
      </c>
      <c r="O26" s="124">
        <f t="shared" si="2"/>
        <v>101</v>
      </c>
      <c r="P26" s="220">
        <f t="shared" si="2"/>
        <v>0</v>
      </c>
      <c r="Q26" s="252">
        <f t="shared" si="2"/>
        <v>88812</v>
      </c>
      <c r="S26" s="22"/>
    </row>
    <row r="27" spans="2:19" ht="15.75" customHeight="1" x14ac:dyDescent="0.2">
      <c r="B27" s="455" t="s">
        <v>469</v>
      </c>
      <c r="C27" s="456"/>
      <c r="D27" s="233">
        <f>成田市!G16</f>
        <v>1323</v>
      </c>
      <c r="E27" s="81">
        <f>成田市!H16</f>
        <v>969</v>
      </c>
      <c r="F27" s="81">
        <f>成田市!I16</f>
        <v>380</v>
      </c>
      <c r="G27" s="81">
        <f>成田市!J16</f>
        <v>935</v>
      </c>
      <c r="H27" s="81">
        <f>成田市!K16</f>
        <v>1805</v>
      </c>
      <c r="I27" s="81">
        <f>成田市!C23</f>
        <v>683</v>
      </c>
      <c r="J27" s="81">
        <f>成田市!D23</f>
        <v>10</v>
      </c>
      <c r="K27" s="81">
        <f>成田市!E23</f>
        <v>0</v>
      </c>
      <c r="L27" s="81">
        <f>成田市!F23</f>
        <v>13</v>
      </c>
      <c r="M27" s="81">
        <f>成田市!G23</f>
        <v>277</v>
      </c>
      <c r="N27" s="81">
        <f>成田市!H23</f>
        <v>357</v>
      </c>
      <c r="O27" s="81">
        <f>成田市!I23</f>
        <v>19</v>
      </c>
      <c r="P27" s="221">
        <f>成田市!J23</f>
        <v>0</v>
      </c>
      <c r="Q27" s="250">
        <f>成田市!K23</f>
        <v>14945</v>
      </c>
    </row>
    <row r="28" spans="2:19" ht="15.75" customHeight="1" x14ac:dyDescent="0.2">
      <c r="B28" s="455" t="s">
        <v>470</v>
      </c>
      <c r="C28" s="456"/>
      <c r="D28" s="233">
        <f>佐倉市!G16</f>
        <v>1765</v>
      </c>
      <c r="E28" s="81">
        <f>佐倉市!H16</f>
        <v>1459</v>
      </c>
      <c r="F28" s="81">
        <f>佐倉市!I16</f>
        <v>496</v>
      </c>
      <c r="G28" s="81">
        <f>佐倉市!J16</f>
        <v>1156</v>
      </c>
      <c r="H28" s="81">
        <f>佐倉市!K16</f>
        <v>2709</v>
      </c>
      <c r="I28" s="81">
        <f>佐倉市!C23</f>
        <v>873</v>
      </c>
      <c r="J28" s="81">
        <f>佐倉市!D23</f>
        <v>8</v>
      </c>
      <c r="K28" s="81">
        <f>佐倉市!E23</f>
        <v>1</v>
      </c>
      <c r="L28" s="81">
        <f>佐倉市!F23</f>
        <v>18</v>
      </c>
      <c r="M28" s="81">
        <f>佐倉市!G23</f>
        <v>396</v>
      </c>
      <c r="N28" s="81">
        <f>佐倉市!H23</f>
        <v>520</v>
      </c>
      <c r="O28" s="81">
        <f>佐倉市!I23</f>
        <v>25</v>
      </c>
      <c r="P28" s="221">
        <f>佐倉市!J23</f>
        <v>0</v>
      </c>
      <c r="Q28" s="250">
        <f>佐倉市!K23</f>
        <v>22122</v>
      </c>
    </row>
    <row r="29" spans="2:19" ht="15.75" customHeight="1" x14ac:dyDescent="0.2">
      <c r="B29" s="455" t="s">
        <v>471</v>
      </c>
      <c r="C29" s="456"/>
      <c r="D29" s="233">
        <f>四街道市!G16</f>
        <v>1036</v>
      </c>
      <c r="E29" s="81">
        <f>四街道市!H16</f>
        <v>612</v>
      </c>
      <c r="F29" s="81">
        <f>四街道市!I16</f>
        <v>211</v>
      </c>
      <c r="G29" s="81">
        <f>四街道市!J16</f>
        <v>551</v>
      </c>
      <c r="H29" s="81">
        <f>四街道市!K16</f>
        <v>1230</v>
      </c>
      <c r="I29" s="81">
        <f>四街道市!C23</f>
        <v>454</v>
      </c>
      <c r="J29" s="81">
        <f>四街道市!D23</f>
        <v>5</v>
      </c>
      <c r="K29" s="81">
        <f>四街道市!E23</f>
        <v>2</v>
      </c>
      <c r="L29" s="81">
        <f>四街道市!F23</f>
        <v>9</v>
      </c>
      <c r="M29" s="81">
        <f>四街道市!G23</f>
        <v>198</v>
      </c>
      <c r="N29" s="81">
        <f>四街道市!H23</f>
        <v>249</v>
      </c>
      <c r="O29" s="81">
        <f>四街道市!I23</f>
        <v>5</v>
      </c>
      <c r="P29" s="221">
        <f>四街道市!J23</f>
        <v>0</v>
      </c>
      <c r="Q29" s="250">
        <f>四街道市!K23</f>
        <v>10208</v>
      </c>
    </row>
    <row r="30" spans="2:19" ht="15.75" customHeight="1" x14ac:dyDescent="0.2">
      <c r="B30" s="455" t="s">
        <v>472</v>
      </c>
      <c r="C30" s="456"/>
      <c r="D30" s="233">
        <f>八街市!G16</f>
        <v>974</v>
      </c>
      <c r="E30" s="81">
        <f>八街市!H16</f>
        <v>542</v>
      </c>
      <c r="F30" s="81">
        <f>八街市!I16</f>
        <v>134</v>
      </c>
      <c r="G30" s="81">
        <f>八街市!J16</f>
        <v>539</v>
      </c>
      <c r="H30" s="81">
        <f>八街市!K16</f>
        <v>1111</v>
      </c>
      <c r="I30" s="81">
        <f>八街市!C23</f>
        <v>493</v>
      </c>
      <c r="J30" s="81">
        <f>八街市!D23</f>
        <v>12</v>
      </c>
      <c r="K30" s="81">
        <f>八街市!E23</f>
        <v>3</v>
      </c>
      <c r="L30" s="81">
        <f>八街市!F23</f>
        <v>10</v>
      </c>
      <c r="M30" s="81">
        <f>八街市!G23</f>
        <v>148</v>
      </c>
      <c r="N30" s="81">
        <f>八街市!H23</f>
        <v>230</v>
      </c>
      <c r="O30" s="81">
        <f>八街市!I23</f>
        <v>13</v>
      </c>
      <c r="P30" s="221">
        <f>八街市!J23</f>
        <v>0</v>
      </c>
      <c r="Q30" s="250">
        <f>八街市!K23</f>
        <v>9733</v>
      </c>
    </row>
    <row r="31" spans="2:19" ht="15.75" customHeight="1" x14ac:dyDescent="0.2">
      <c r="B31" s="455" t="s">
        <v>473</v>
      </c>
      <c r="C31" s="456"/>
      <c r="D31" s="233">
        <f>酒々井町!G16</f>
        <v>200</v>
      </c>
      <c r="E31" s="81">
        <f>酒々井町!H16</f>
        <v>145</v>
      </c>
      <c r="F31" s="81">
        <f>酒々井町!I16</f>
        <v>47</v>
      </c>
      <c r="G31" s="81">
        <f>酒々井町!J16</f>
        <v>146</v>
      </c>
      <c r="H31" s="81">
        <f>酒々井町!K16</f>
        <v>318</v>
      </c>
      <c r="I31" s="81">
        <f>酒々井町!C23</f>
        <v>87</v>
      </c>
      <c r="J31" s="81">
        <f>酒々井町!D23</f>
        <v>3</v>
      </c>
      <c r="K31" s="81">
        <f>酒々井町!E23</f>
        <v>0</v>
      </c>
      <c r="L31" s="81">
        <f>酒々井町!F23</f>
        <v>3</v>
      </c>
      <c r="M31" s="81">
        <f>酒々井町!G23</f>
        <v>42</v>
      </c>
      <c r="N31" s="81">
        <f>酒々井町!H23</f>
        <v>92</v>
      </c>
      <c r="O31" s="81">
        <f>酒々井町!I23</f>
        <v>4</v>
      </c>
      <c r="P31" s="221">
        <f>酒々井町!J23</f>
        <v>0</v>
      </c>
      <c r="Q31" s="250">
        <f>酒々井町!K23</f>
        <v>2426</v>
      </c>
    </row>
    <row r="32" spans="2:19" ht="15.75" customHeight="1" x14ac:dyDescent="0.2">
      <c r="B32" s="455" t="s">
        <v>755</v>
      </c>
      <c r="C32" s="456"/>
      <c r="D32" s="233">
        <f>富里市!G16</f>
        <v>613</v>
      </c>
      <c r="E32" s="81">
        <f>富里市!H16</f>
        <v>467</v>
      </c>
      <c r="F32" s="81">
        <f>富里市!I16</f>
        <v>176</v>
      </c>
      <c r="G32" s="81">
        <f>富里市!J16</f>
        <v>376</v>
      </c>
      <c r="H32" s="81">
        <f>富里市!K16</f>
        <v>749</v>
      </c>
      <c r="I32" s="81">
        <f>富里市!C23</f>
        <v>263</v>
      </c>
      <c r="J32" s="81">
        <f>富里市!D23</f>
        <v>9</v>
      </c>
      <c r="K32" s="81">
        <f>富里市!E23</f>
        <v>1</v>
      </c>
      <c r="L32" s="81">
        <f>富里市!F23</f>
        <v>11</v>
      </c>
      <c r="M32" s="81">
        <f>富里市!G23</f>
        <v>131</v>
      </c>
      <c r="N32" s="81">
        <f>富里市!H23</f>
        <v>170</v>
      </c>
      <c r="O32" s="81">
        <f>富里市!I23</f>
        <v>3</v>
      </c>
      <c r="P32" s="221">
        <f>富里市!J23</f>
        <v>0</v>
      </c>
      <c r="Q32" s="250">
        <f>富里市!K23</f>
        <v>6628</v>
      </c>
    </row>
    <row r="33" spans="2:19" ht="15.75" customHeight="1" x14ac:dyDescent="0.2">
      <c r="B33" s="455" t="s">
        <v>145</v>
      </c>
      <c r="C33" s="456"/>
      <c r="D33" s="233">
        <f>白井市!G16</f>
        <v>634</v>
      </c>
      <c r="E33" s="81">
        <f>白井市!H16</f>
        <v>458</v>
      </c>
      <c r="F33" s="81">
        <f>白井市!I16</f>
        <v>145</v>
      </c>
      <c r="G33" s="81">
        <f>白井市!J16</f>
        <v>379</v>
      </c>
      <c r="H33" s="81">
        <f>白井市!K16</f>
        <v>665</v>
      </c>
      <c r="I33" s="81">
        <f>白井市!C23</f>
        <v>291</v>
      </c>
      <c r="J33" s="81">
        <f>白井市!D23</f>
        <v>5</v>
      </c>
      <c r="K33" s="81">
        <f>白井市!E23</f>
        <v>1</v>
      </c>
      <c r="L33" s="81">
        <f>白井市!F23</f>
        <v>6</v>
      </c>
      <c r="M33" s="81">
        <f>白井市!G23</f>
        <v>143</v>
      </c>
      <c r="N33" s="81">
        <f>白井市!H23</f>
        <v>149</v>
      </c>
      <c r="O33" s="81">
        <f>白井市!I23</f>
        <v>10</v>
      </c>
      <c r="P33" s="221">
        <f>白井市!J23</f>
        <v>0</v>
      </c>
      <c r="Q33" s="250">
        <f>白井市!K23</f>
        <v>6729</v>
      </c>
    </row>
    <row r="34" spans="2:19" ht="15.75" customHeight="1" x14ac:dyDescent="0.2">
      <c r="B34" s="455" t="s">
        <v>475</v>
      </c>
      <c r="C34" s="456"/>
      <c r="D34" s="233">
        <f>印西市!G16</f>
        <v>1079</v>
      </c>
      <c r="E34" s="81">
        <f>印西市!H16</f>
        <v>843</v>
      </c>
      <c r="F34" s="81">
        <f>印西市!I16</f>
        <v>260</v>
      </c>
      <c r="G34" s="81">
        <f>印西市!J16</f>
        <v>779</v>
      </c>
      <c r="H34" s="81">
        <f>印西市!K16</f>
        <v>1500</v>
      </c>
      <c r="I34" s="81">
        <f>印西市!C23</f>
        <v>511</v>
      </c>
      <c r="J34" s="81">
        <f>印西市!D23</f>
        <v>12</v>
      </c>
      <c r="K34" s="81">
        <f>印西市!E23</f>
        <v>0</v>
      </c>
      <c r="L34" s="81">
        <f>印西市!F23</f>
        <v>8</v>
      </c>
      <c r="M34" s="81">
        <f>印西市!G23</f>
        <v>217</v>
      </c>
      <c r="N34" s="81">
        <f>印西市!H23</f>
        <v>268</v>
      </c>
      <c r="O34" s="81">
        <f>印西市!I23</f>
        <v>18</v>
      </c>
      <c r="P34" s="221">
        <f>印西市!J23</f>
        <v>0</v>
      </c>
      <c r="Q34" s="250">
        <f>印西市!K23</f>
        <v>12709</v>
      </c>
    </row>
    <row r="35" spans="2:19" ht="15.75" customHeight="1" x14ac:dyDescent="0.2">
      <c r="B35" s="464" t="s">
        <v>477</v>
      </c>
      <c r="C35" s="465"/>
      <c r="D35" s="234">
        <f>栄町!G16</f>
        <v>246</v>
      </c>
      <c r="E35" s="82">
        <f>栄町!H16</f>
        <v>254</v>
      </c>
      <c r="F35" s="82">
        <f>栄町!I16</f>
        <v>99</v>
      </c>
      <c r="G35" s="82">
        <f>栄町!J16</f>
        <v>155</v>
      </c>
      <c r="H35" s="82">
        <f>栄町!K16</f>
        <v>441</v>
      </c>
      <c r="I35" s="82">
        <f>栄町!C23</f>
        <v>98</v>
      </c>
      <c r="J35" s="82">
        <f>栄町!D23</f>
        <v>2</v>
      </c>
      <c r="K35" s="82">
        <f>栄町!E23</f>
        <v>2</v>
      </c>
      <c r="L35" s="82">
        <f>栄町!F23</f>
        <v>0</v>
      </c>
      <c r="M35" s="82">
        <f>栄町!G23</f>
        <v>56</v>
      </c>
      <c r="N35" s="82">
        <f>栄町!H23</f>
        <v>55</v>
      </c>
      <c r="O35" s="82">
        <f>栄町!I23</f>
        <v>4</v>
      </c>
      <c r="P35" s="222">
        <f>栄町!J23</f>
        <v>0</v>
      </c>
      <c r="Q35" s="251">
        <f>栄町!K23</f>
        <v>3312</v>
      </c>
    </row>
    <row r="36" spans="2:19" ht="15.75" customHeight="1" x14ac:dyDescent="0.2">
      <c r="B36" s="219"/>
      <c r="C36" s="123" t="s">
        <v>435</v>
      </c>
      <c r="D36" s="235">
        <f>SUM(D37:D43)</f>
        <v>1801</v>
      </c>
      <c r="E36" s="124">
        <f t="shared" ref="E36:Q36" si="3">SUM(E37:E43)</f>
        <v>1506</v>
      </c>
      <c r="F36" s="124">
        <f t="shared" si="3"/>
        <v>515</v>
      </c>
      <c r="G36" s="124">
        <f t="shared" si="3"/>
        <v>1075</v>
      </c>
      <c r="H36" s="124">
        <f t="shared" si="3"/>
        <v>2504</v>
      </c>
      <c r="I36" s="124">
        <f t="shared" si="3"/>
        <v>996</v>
      </c>
      <c r="J36" s="124">
        <f t="shared" si="3"/>
        <v>11</v>
      </c>
      <c r="K36" s="124">
        <f t="shared" si="3"/>
        <v>0</v>
      </c>
      <c r="L36" s="124">
        <f t="shared" si="3"/>
        <v>25</v>
      </c>
      <c r="M36" s="124">
        <f t="shared" si="3"/>
        <v>366</v>
      </c>
      <c r="N36" s="124">
        <f t="shared" si="3"/>
        <v>488</v>
      </c>
      <c r="O36" s="124">
        <f>SUM(O37:O43)</f>
        <v>12</v>
      </c>
      <c r="P36" s="220">
        <f t="shared" si="3"/>
        <v>0</v>
      </c>
      <c r="Q36" s="252">
        <f t="shared" si="3"/>
        <v>22381</v>
      </c>
      <c r="S36" s="22"/>
    </row>
    <row r="37" spans="2:19" ht="15.75" customHeight="1" x14ac:dyDescent="0.2">
      <c r="B37" s="455" t="s">
        <v>478</v>
      </c>
      <c r="C37" s="456"/>
      <c r="D37" s="233">
        <f>茂原市!G16</f>
        <v>1011</v>
      </c>
      <c r="E37" s="81">
        <f>茂原市!H16</f>
        <v>819</v>
      </c>
      <c r="F37" s="81">
        <f>茂原市!I16</f>
        <v>276</v>
      </c>
      <c r="G37" s="81">
        <f>茂原市!J16</f>
        <v>626</v>
      </c>
      <c r="H37" s="81">
        <f>茂原市!K16</f>
        <v>1401</v>
      </c>
      <c r="I37" s="81">
        <f>茂原市!C23</f>
        <v>567</v>
      </c>
      <c r="J37" s="81">
        <f>茂原市!D23</f>
        <v>9</v>
      </c>
      <c r="K37" s="81">
        <f>茂原市!E23</f>
        <v>0</v>
      </c>
      <c r="L37" s="81">
        <f>茂原市!F23</f>
        <v>12</v>
      </c>
      <c r="M37" s="81">
        <f>茂原市!G23</f>
        <v>216</v>
      </c>
      <c r="N37" s="81">
        <f>茂原市!H23</f>
        <v>288</v>
      </c>
      <c r="O37" s="81">
        <f>茂原市!I23</f>
        <v>5</v>
      </c>
      <c r="P37" s="221">
        <f>茂原市!J23</f>
        <v>0</v>
      </c>
      <c r="Q37" s="250">
        <f>茂原市!K23</f>
        <v>12587</v>
      </c>
    </row>
    <row r="38" spans="2:19" ht="15.75" customHeight="1" x14ac:dyDescent="0.2">
      <c r="B38" s="455" t="s">
        <v>479</v>
      </c>
      <c r="C38" s="456"/>
      <c r="D38" s="233">
        <f>一宮町!G16</f>
        <v>199</v>
      </c>
      <c r="E38" s="81">
        <f>一宮町!H16</f>
        <v>126</v>
      </c>
      <c r="F38" s="81">
        <f>一宮町!I16</f>
        <v>41</v>
      </c>
      <c r="G38" s="81">
        <f>一宮町!J16</f>
        <v>91</v>
      </c>
      <c r="H38" s="81">
        <f>一宮町!K16</f>
        <v>215</v>
      </c>
      <c r="I38" s="81">
        <f>一宮町!C23</f>
        <v>84</v>
      </c>
      <c r="J38" s="81">
        <f>一宮町!D23</f>
        <v>2</v>
      </c>
      <c r="K38" s="81">
        <f>一宮町!E23</f>
        <v>0</v>
      </c>
      <c r="L38" s="81">
        <f>一宮町!F23</f>
        <v>2</v>
      </c>
      <c r="M38" s="81">
        <f>一宮町!G23</f>
        <v>29</v>
      </c>
      <c r="N38" s="81">
        <f>一宮町!H23</f>
        <v>53</v>
      </c>
      <c r="O38" s="81">
        <f>一宮町!I23</f>
        <v>1</v>
      </c>
      <c r="P38" s="221">
        <f>一宮町!J23</f>
        <v>0</v>
      </c>
      <c r="Q38" s="250">
        <f>一宮町!K23</f>
        <v>1894</v>
      </c>
    </row>
    <row r="39" spans="2:19" ht="15.75" customHeight="1" x14ac:dyDescent="0.2">
      <c r="B39" s="455" t="s">
        <v>480</v>
      </c>
      <c r="C39" s="456"/>
      <c r="D39" s="233">
        <f>睦沢町!G16</f>
        <v>78</v>
      </c>
      <c r="E39" s="81">
        <f>睦沢町!H16</f>
        <v>88</v>
      </c>
      <c r="F39" s="81">
        <f>睦沢町!I16</f>
        <v>36</v>
      </c>
      <c r="G39" s="81">
        <f>睦沢町!J16</f>
        <v>43</v>
      </c>
      <c r="H39" s="81">
        <f>睦沢町!K16</f>
        <v>115</v>
      </c>
      <c r="I39" s="81">
        <f>睦沢町!C23</f>
        <v>55</v>
      </c>
      <c r="J39" s="81">
        <f>睦沢町!D23</f>
        <v>0</v>
      </c>
      <c r="K39" s="81">
        <f>睦沢町!E23</f>
        <v>0</v>
      </c>
      <c r="L39" s="81">
        <f>睦沢町!F23</f>
        <v>0</v>
      </c>
      <c r="M39" s="81">
        <f>睦沢町!G23</f>
        <v>11</v>
      </c>
      <c r="N39" s="81">
        <f>睦沢町!H23</f>
        <v>13</v>
      </c>
      <c r="O39" s="81">
        <f>睦沢町!I23</f>
        <v>0</v>
      </c>
      <c r="P39" s="221">
        <f>睦沢町!J23</f>
        <v>0</v>
      </c>
      <c r="Q39" s="250">
        <f>睦沢町!K23</f>
        <v>1149</v>
      </c>
    </row>
    <row r="40" spans="2:19" ht="15.75" customHeight="1" x14ac:dyDescent="0.2">
      <c r="B40" s="455" t="s">
        <v>481</v>
      </c>
      <c r="C40" s="456"/>
      <c r="D40" s="233">
        <f>長生村!G16</f>
        <v>152</v>
      </c>
      <c r="E40" s="81">
        <f>長生村!H16</f>
        <v>119</v>
      </c>
      <c r="F40" s="81">
        <f>長生村!I16</f>
        <v>35</v>
      </c>
      <c r="G40" s="81">
        <f>長生村!J16</f>
        <v>112</v>
      </c>
      <c r="H40" s="81">
        <f>長生村!K16</f>
        <v>215</v>
      </c>
      <c r="I40" s="81">
        <f>長生村!C23</f>
        <v>97</v>
      </c>
      <c r="J40" s="81">
        <f>長生村!D23</f>
        <v>0</v>
      </c>
      <c r="K40" s="81">
        <f>長生村!E23</f>
        <v>0</v>
      </c>
      <c r="L40" s="81">
        <f>長生村!F23</f>
        <v>5</v>
      </c>
      <c r="M40" s="81">
        <f>長生村!G23</f>
        <v>29</v>
      </c>
      <c r="N40" s="81">
        <f>長生村!H23</f>
        <v>47</v>
      </c>
      <c r="O40" s="81">
        <f>長生村!I23</f>
        <v>2</v>
      </c>
      <c r="P40" s="221">
        <f>長生村!J23</f>
        <v>0</v>
      </c>
      <c r="Q40" s="250">
        <f>長生村!K23</f>
        <v>2073</v>
      </c>
    </row>
    <row r="41" spans="2:19" ht="15.75" customHeight="1" x14ac:dyDescent="0.2">
      <c r="B41" s="455" t="s">
        <v>482</v>
      </c>
      <c r="C41" s="456"/>
      <c r="D41" s="233">
        <f>白子町!G16</f>
        <v>170</v>
      </c>
      <c r="E41" s="81">
        <f>白子町!H16</f>
        <v>161</v>
      </c>
      <c r="F41" s="81">
        <f>白子町!I16</f>
        <v>53</v>
      </c>
      <c r="G41" s="81">
        <f>白子町!J16</f>
        <v>92</v>
      </c>
      <c r="H41" s="81">
        <f>白子町!K16</f>
        <v>245</v>
      </c>
      <c r="I41" s="81">
        <f>白子町!C23</f>
        <v>83</v>
      </c>
      <c r="J41" s="81">
        <f>白子町!D23</f>
        <v>0</v>
      </c>
      <c r="K41" s="81">
        <f>白子町!E23</f>
        <v>0</v>
      </c>
      <c r="L41" s="81">
        <f>白子町!F23</f>
        <v>4</v>
      </c>
      <c r="M41" s="81">
        <f>白子町!G23</f>
        <v>36</v>
      </c>
      <c r="N41" s="81">
        <f>白子町!H23</f>
        <v>35</v>
      </c>
      <c r="O41" s="81">
        <f>白子町!I23</f>
        <v>3</v>
      </c>
      <c r="P41" s="221">
        <f>白子町!J23</f>
        <v>0</v>
      </c>
      <c r="Q41" s="250">
        <f>白子町!K23</f>
        <v>2090</v>
      </c>
    </row>
    <row r="42" spans="2:19" ht="15.75" customHeight="1" x14ac:dyDescent="0.2">
      <c r="B42" s="455" t="s">
        <v>483</v>
      </c>
      <c r="C42" s="456"/>
      <c r="D42" s="233">
        <f>長柄町!G16</f>
        <v>96</v>
      </c>
      <c r="E42" s="81">
        <f>長柄町!H16</f>
        <v>80</v>
      </c>
      <c r="F42" s="81">
        <f>長柄町!I16</f>
        <v>31</v>
      </c>
      <c r="G42" s="81">
        <f>長柄町!J16</f>
        <v>48</v>
      </c>
      <c r="H42" s="81">
        <f>長柄町!K16</f>
        <v>163</v>
      </c>
      <c r="I42" s="81">
        <f>長柄町!C23</f>
        <v>44</v>
      </c>
      <c r="J42" s="81">
        <f>長柄町!D23</f>
        <v>0</v>
      </c>
      <c r="K42" s="81">
        <f>長柄町!E23</f>
        <v>0</v>
      </c>
      <c r="L42" s="81">
        <f>長柄町!F23</f>
        <v>1</v>
      </c>
      <c r="M42" s="81">
        <f>長柄町!G23</f>
        <v>20</v>
      </c>
      <c r="N42" s="81">
        <f>長柄町!H23</f>
        <v>19</v>
      </c>
      <c r="O42" s="81">
        <f>長柄町!I23</f>
        <v>1</v>
      </c>
      <c r="P42" s="221">
        <f>長柄町!J23</f>
        <v>0</v>
      </c>
      <c r="Q42" s="250">
        <f>長柄町!K23</f>
        <v>1126</v>
      </c>
    </row>
    <row r="43" spans="2:19" ht="15.75" customHeight="1" x14ac:dyDescent="0.2">
      <c r="B43" s="464" t="s">
        <v>484</v>
      </c>
      <c r="C43" s="465"/>
      <c r="D43" s="234">
        <f>長南町!G16</f>
        <v>95</v>
      </c>
      <c r="E43" s="82">
        <f>長南町!H16</f>
        <v>113</v>
      </c>
      <c r="F43" s="82">
        <f>長南町!I16</f>
        <v>43</v>
      </c>
      <c r="G43" s="82">
        <f>長南町!J16</f>
        <v>63</v>
      </c>
      <c r="H43" s="82">
        <f>長南町!K16</f>
        <v>150</v>
      </c>
      <c r="I43" s="82">
        <f>長南町!C23</f>
        <v>66</v>
      </c>
      <c r="J43" s="82">
        <f>長南町!D23</f>
        <v>0</v>
      </c>
      <c r="K43" s="82">
        <f>長南町!E23</f>
        <v>0</v>
      </c>
      <c r="L43" s="82">
        <f>長南町!F23</f>
        <v>1</v>
      </c>
      <c r="M43" s="82">
        <f>長南町!G23</f>
        <v>25</v>
      </c>
      <c r="N43" s="82">
        <f>長南町!H23</f>
        <v>33</v>
      </c>
      <c r="O43" s="82">
        <f>長南町!I23</f>
        <v>0</v>
      </c>
      <c r="P43" s="222">
        <f>長南町!J23</f>
        <v>0</v>
      </c>
      <c r="Q43" s="251">
        <f>長南町!K23</f>
        <v>1462</v>
      </c>
    </row>
    <row r="44" spans="2:19" ht="15.75" customHeight="1" x14ac:dyDescent="0.2">
      <c r="B44" s="219"/>
      <c r="C44" s="123" t="s">
        <v>436</v>
      </c>
      <c r="D44" s="235">
        <f>SUM(D45:D50)</f>
        <v>2581</v>
      </c>
      <c r="E44" s="124">
        <f t="shared" ref="E44:Q44" si="4">SUM(E45:E50)</f>
        <v>2101</v>
      </c>
      <c r="F44" s="124">
        <f t="shared" si="4"/>
        <v>732</v>
      </c>
      <c r="G44" s="124">
        <f t="shared" si="4"/>
        <v>1364</v>
      </c>
      <c r="H44" s="124">
        <f t="shared" si="4"/>
        <v>3256</v>
      </c>
      <c r="I44" s="124">
        <f t="shared" si="4"/>
        <v>1358</v>
      </c>
      <c r="J44" s="124">
        <f t="shared" si="4"/>
        <v>16</v>
      </c>
      <c r="K44" s="124">
        <f t="shared" si="4"/>
        <v>1</v>
      </c>
      <c r="L44" s="124">
        <f t="shared" si="4"/>
        <v>16</v>
      </c>
      <c r="M44" s="124">
        <f t="shared" si="4"/>
        <v>586</v>
      </c>
      <c r="N44" s="124">
        <f t="shared" si="4"/>
        <v>734</v>
      </c>
      <c r="O44" s="124">
        <f>SUM(O45:O50)</f>
        <v>18</v>
      </c>
      <c r="P44" s="220">
        <f t="shared" si="4"/>
        <v>3</v>
      </c>
      <c r="Q44" s="252">
        <f t="shared" si="4"/>
        <v>30156</v>
      </c>
      <c r="S44" s="22"/>
    </row>
    <row r="45" spans="2:19" ht="15.75" customHeight="1" x14ac:dyDescent="0.2">
      <c r="B45" s="455" t="s">
        <v>485</v>
      </c>
      <c r="C45" s="456"/>
      <c r="D45" s="233">
        <f>東金市!G16</f>
        <v>706</v>
      </c>
      <c r="E45" s="81">
        <f>東金市!H16</f>
        <v>574</v>
      </c>
      <c r="F45" s="81">
        <f>東金市!I16</f>
        <v>171</v>
      </c>
      <c r="G45" s="81">
        <f>東金市!J16</f>
        <v>401</v>
      </c>
      <c r="H45" s="81">
        <f>東金市!K16</f>
        <v>954</v>
      </c>
      <c r="I45" s="81">
        <f>東金市!C23</f>
        <v>368</v>
      </c>
      <c r="J45" s="81">
        <f>東金市!D23</f>
        <v>1</v>
      </c>
      <c r="K45" s="81">
        <f>東金市!E23</f>
        <v>1</v>
      </c>
      <c r="L45" s="81">
        <f>東金市!F23</f>
        <v>5</v>
      </c>
      <c r="M45" s="81">
        <f>東金市!G23</f>
        <v>186</v>
      </c>
      <c r="N45" s="81">
        <f>東金市!H23</f>
        <v>209</v>
      </c>
      <c r="O45" s="81">
        <f>東金市!I23</f>
        <v>5</v>
      </c>
      <c r="P45" s="221">
        <f>東金市!J23</f>
        <v>1</v>
      </c>
      <c r="Q45" s="250">
        <f>東金市!K23</f>
        <v>8142</v>
      </c>
      <c r="S45" s="22"/>
    </row>
    <row r="46" spans="2:19" ht="15.75" customHeight="1" x14ac:dyDescent="0.2">
      <c r="B46" s="455" t="s">
        <v>1021</v>
      </c>
      <c r="C46" s="456"/>
      <c r="D46" s="233">
        <f>大網白里市!G16</f>
        <v>665</v>
      </c>
      <c r="E46" s="81">
        <f>大網白里市!H16</f>
        <v>525</v>
      </c>
      <c r="F46" s="81">
        <f>大網白里市!I16</f>
        <v>199</v>
      </c>
      <c r="G46" s="81">
        <f>大網白里市!J16</f>
        <v>309</v>
      </c>
      <c r="H46" s="81">
        <f>大網白里市!K16</f>
        <v>760</v>
      </c>
      <c r="I46" s="81">
        <f>大網白里市!C23</f>
        <v>376</v>
      </c>
      <c r="J46" s="81">
        <f>大網白里市!D23</f>
        <v>2</v>
      </c>
      <c r="K46" s="81">
        <f>大網白里市!E23</f>
        <v>0</v>
      </c>
      <c r="L46" s="81">
        <f>大網白里市!F23</f>
        <v>4</v>
      </c>
      <c r="M46" s="81">
        <f>大網白里市!G23</f>
        <v>135</v>
      </c>
      <c r="N46" s="81">
        <f>大網白里市!H23</f>
        <v>156</v>
      </c>
      <c r="O46" s="81">
        <f>大網白里市!I23</f>
        <v>7</v>
      </c>
      <c r="P46" s="221">
        <f>大網白里市!J23</f>
        <v>1</v>
      </c>
      <c r="Q46" s="250">
        <f>大網白里市!K23</f>
        <v>7280</v>
      </c>
    </row>
    <row r="47" spans="2:19" ht="15.75" customHeight="1" x14ac:dyDescent="0.2">
      <c r="B47" s="455" t="s">
        <v>486</v>
      </c>
      <c r="C47" s="456"/>
      <c r="D47" s="233">
        <f>九十九里町!G16</f>
        <v>167</v>
      </c>
      <c r="E47" s="81">
        <f>九十九里町!H16</f>
        <v>173</v>
      </c>
      <c r="F47" s="81">
        <f>九十九里町!I16</f>
        <v>65</v>
      </c>
      <c r="G47" s="81">
        <f>九十九里町!J16</f>
        <v>100</v>
      </c>
      <c r="H47" s="81">
        <f>九十九里町!K16</f>
        <v>306</v>
      </c>
      <c r="I47" s="81">
        <f>九十九里町!C23</f>
        <v>81</v>
      </c>
      <c r="J47" s="81">
        <f>九十九里町!D23</f>
        <v>1</v>
      </c>
      <c r="K47" s="81">
        <f>九十九里町!E23</f>
        <v>0</v>
      </c>
      <c r="L47" s="81">
        <f>九十九里町!F23</f>
        <v>0</v>
      </c>
      <c r="M47" s="81">
        <f>九十九里町!G23</f>
        <v>45</v>
      </c>
      <c r="N47" s="81">
        <f>九十九里町!H23</f>
        <v>52</v>
      </c>
      <c r="O47" s="81">
        <f>九十九里町!I23</f>
        <v>2</v>
      </c>
      <c r="P47" s="221">
        <f>九十九里町!J23</f>
        <v>1</v>
      </c>
      <c r="Q47" s="250">
        <f>九十九里町!K23</f>
        <v>2332</v>
      </c>
    </row>
    <row r="48" spans="2:19" ht="15.75" customHeight="1" x14ac:dyDescent="0.2">
      <c r="B48" s="455" t="s">
        <v>492</v>
      </c>
      <c r="C48" s="456"/>
      <c r="D48" s="233">
        <f>芝山町!G16</f>
        <v>93</v>
      </c>
      <c r="E48" s="81">
        <f>芝山町!H16</f>
        <v>82</v>
      </c>
      <c r="F48" s="81">
        <f>芝山町!I16</f>
        <v>24</v>
      </c>
      <c r="G48" s="81">
        <f>芝山町!J16</f>
        <v>41</v>
      </c>
      <c r="H48" s="81">
        <f>芝山町!K16</f>
        <v>100</v>
      </c>
      <c r="I48" s="81">
        <f>芝山町!C23</f>
        <v>49</v>
      </c>
      <c r="J48" s="81">
        <f>芝山町!D23</f>
        <v>1</v>
      </c>
      <c r="K48" s="81">
        <f>芝山町!E23</f>
        <v>0</v>
      </c>
      <c r="L48" s="81">
        <f>芝山町!F23</f>
        <v>2</v>
      </c>
      <c r="M48" s="81">
        <f>芝山町!G23</f>
        <v>21</v>
      </c>
      <c r="N48" s="81">
        <f>芝山町!H23</f>
        <v>18</v>
      </c>
      <c r="O48" s="81">
        <f>芝山町!I23</f>
        <v>0</v>
      </c>
      <c r="P48" s="221">
        <f>芝山町!J23</f>
        <v>0</v>
      </c>
      <c r="Q48" s="250">
        <f>芝山町!K23</f>
        <v>1074</v>
      </c>
    </row>
    <row r="49" spans="2:17" ht="15.75" customHeight="1" x14ac:dyDescent="0.2">
      <c r="B49" s="455" t="s">
        <v>714</v>
      </c>
      <c r="C49" s="456"/>
      <c r="D49" s="233">
        <f>山武市!G16</f>
        <v>651</v>
      </c>
      <c r="E49" s="81">
        <f>山武市!H16</f>
        <v>458</v>
      </c>
      <c r="F49" s="81">
        <f>山武市!I16</f>
        <v>130</v>
      </c>
      <c r="G49" s="81">
        <f>山武市!J16</f>
        <v>365</v>
      </c>
      <c r="H49" s="81">
        <f>山武市!K16</f>
        <v>770</v>
      </c>
      <c r="I49" s="81">
        <f>山武市!C23</f>
        <v>357</v>
      </c>
      <c r="J49" s="81">
        <f>山武市!D23</f>
        <v>9</v>
      </c>
      <c r="K49" s="81">
        <f>山武市!E23</f>
        <v>0</v>
      </c>
      <c r="L49" s="81">
        <f>山武市!F23</f>
        <v>3</v>
      </c>
      <c r="M49" s="81">
        <f>山武市!G23</f>
        <v>141</v>
      </c>
      <c r="N49" s="81">
        <f>山武市!H23</f>
        <v>211</v>
      </c>
      <c r="O49" s="81">
        <f>山武市!I23</f>
        <v>2</v>
      </c>
      <c r="P49" s="221">
        <f>山武市!J23</f>
        <v>0</v>
      </c>
      <c r="Q49" s="250">
        <f>山武市!K23</f>
        <v>7779</v>
      </c>
    </row>
    <row r="50" spans="2:17" ht="15.75" customHeight="1" thickBot="1" x14ac:dyDescent="0.25">
      <c r="B50" s="466" t="s">
        <v>543</v>
      </c>
      <c r="C50" s="467"/>
      <c r="D50" s="236">
        <f>横芝光町!G16</f>
        <v>299</v>
      </c>
      <c r="E50" s="223">
        <f>横芝光町!H16</f>
        <v>289</v>
      </c>
      <c r="F50" s="223">
        <f>横芝光町!I16</f>
        <v>143</v>
      </c>
      <c r="G50" s="223">
        <f>横芝光町!J16</f>
        <v>148</v>
      </c>
      <c r="H50" s="223">
        <f>横芝光町!K16</f>
        <v>366</v>
      </c>
      <c r="I50" s="223">
        <f>横芝光町!C23</f>
        <v>127</v>
      </c>
      <c r="J50" s="223">
        <f>横芝光町!D23</f>
        <v>2</v>
      </c>
      <c r="K50" s="223">
        <f>横芝光町!E23</f>
        <v>0</v>
      </c>
      <c r="L50" s="223">
        <f>横芝光町!F23</f>
        <v>2</v>
      </c>
      <c r="M50" s="223">
        <f>横芝光町!G23</f>
        <v>58</v>
      </c>
      <c r="N50" s="223">
        <f>横芝光町!H23</f>
        <v>88</v>
      </c>
      <c r="O50" s="223">
        <f>横芝光町!I23</f>
        <v>2</v>
      </c>
      <c r="P50" s="224">
        <f>横芝光町!J23</f>
        <v>0</v>
      </c>
      <c r="Q50" s="253">
        <f>横芝光町!K23</f>
        <v>3549</v>
      </c>
    </row>
    <row r="51" spans="2:17" ht="5.25" customHeight="1" x14ac:dyDescent="0.2"/>
  </sheetData>
  <mergeCells count="42">
    <mergeCell ref="B3:C3"/>
    <mergeCell ref="B4:C4"/>
    <mergeCell ref="B5:C5"/>
    <mergeCell ref="B6:C6"/>
    <mergeCell ref="B7:C7"/>
    <mergeCell ref="B8:C9"/>
    <mergeCell ref="B10:C10"/>
    <mergeCell ref="B12:C12"/>
    <mergeCell ref="B13:C13"/>
    <mergeCell ref="B14:C14"/>
    <mergeCell ref="B15:C15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9:C49"/>
    <mergeCell ref="B50:C50"/>
    <mergeCell ref="B43:C43"/>
    <mergeCell ref="B45:C45"/>
    <mergeCell ref="B46:C46"/>
    <mergeCell ref="B47:C47"/>
    <mergeCell ref="B48:C48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&amp;C24</oddFooter>
  </headerFooter>
  <colBreaks count="1" manualBreakCount="1">
    <brk id="17" max="54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4B52B-CCCF-4174-A716-4385EE982359}">
  <sheetPr codeName="Sheet103">
    <tabColor rgb="FFFF0000"/>
    <pageSetUpPr fitToPage="1"/>
  </sheetPr>
  <dimension ref="B1:S39"/>
  <sheetViews>
    <sheetView zoomScale="70" zoomScaleNormal="70" workbookViewId="0">
      <selection activeCell="D11" sqref="D11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3" customWidth="1"/>
    <col min="18" max="18" width="0.88671875" customWidth="1"/>
    <col min="19" max="19" width="9.88671875" bestFit="1" customWidth="1"/>
  </cols>
  <sheetData>
    <row r="1" spans="2:19" ht="5.25" customHeight="1" x14ac:dyDescent="0.2"/>
    <row r="2" spans="2:19" ht="16.8" thickBot="1" x14ac:dyDescent="0.25">
      <c r="B2" s="95"/>
      <c r="C2" s="95"/>
    </row>
    <row r="3" spans="2:19" ht="12.75" customHeight="1" x14ac:dyDescent="0.2">
      <c r="B3" s="457"/>
      <c r="C3" s="458"/>
      <c r="D3" s="3" t="s">
        <v>579</v>
      </c>
      <c r="E3" s="212" t="s">
        <v>580</v>
      </c>
      <c r="F3" s="241" t="s">
        <v>581</v>
      </c>
      <c r="G3" s="212" t="s">
        <v>582</v>
      </c>
      <c r="H3" s="212" t="s">
        <v>583</v>
      </c>
      <c r="I3" s="212" t="s">
        <v>584</v>
      </c>
      <c r="J3" s="212" t="s">
        <v>585</v>
      </c>
      <c r="K3" s="212" t="s">
        <v>586</v>
      </c>
      <c r="L3" s="212" t="s">
        <v>587</v>
      </c>
      <c r="M3" s="212" t="s">
        <v>588</v>
      </c>
      <c r="N3" s="212" t="s">
        <v>589</v>
      </c>
      <c r="O3" s="212" t="s">
        <v>544</v>
      </c>
      <c r="P3" s="254" t="s">
        <v>590</v>
      </c>
      <c r="Q3" s="244"/>
    </row>
    <row r="4" spans="2:19" ht="12.75" customHeight="1" x14ac:dyDescent="0.2">
      <c r="B4" s="474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 t="s">
        <v>591</v>
      </c>
      <c r="N4" s="15"/>
      <c r="O4" s="15"/>
      <c r="P4" s="255" t="s">
        <v>592</v>
      </c>
      <c r="Q4" s="245"/>
    </row>
    <row r="5" spans="2:19" ht="12.75" customHeight="1" x14ac:dyDescent="0.2">
      <c r="B5" s="474" t="s">
        <v>972</v>
      </c>
      <c r="C5" s="434"/>
      <c r="D5" s="203" t="s">
        <v>593</v>
      </c>
      <c r="E5" s="15" t="s">
        <v>594</v>
      </c>
      <c r="F5" s="15" t="s">
        <v>595</v>
      </c>
      <c r="G5" s="16" t="s">
        <v>596</v>
      </c>
      <c r="H5" s="15" t="s">
        <v>597</v>
      </c>
      <c r="I5" s="15" t="s">
        <v>414</v>
      </c>
      <c r="J5" s="15" t="s">
        <v>598</v>
      </c>
      <c r="K5" s="15" t="s">
        <v>599</v>
      </c>
      <c r="L5" s="15" t="s">
        <v>600</v>
      </c>
      <c r="M5" s="15" t="s">
        <v>601</v>
      </c>
      <c r="N5" s="15" t="s">
        <v>602</v>
      </c>
      <c r="O5" s="15" t="s">
        <v>545</v>
      </c>
      <c r="P5" s="217" t="s">
        <v>603</v>
      </c>
      <c r="Q5" s="246"/>
    </row>
    <row r="6" spans="2:19" ht="12.75" customHeight="1" x14ac:dyDescent="0.2">
      <c r="B6" s="477"/>
      <c r="C6" s="478"/>
      <c r="D6" s="203"/>
      <c r="E6" s="15"/>
      <c r="F6" s="15"/>
      <c r="G6" s="16"/>
      <c r="H6" s="15"/>
      <c r="I6" s="15"/>
      <c r="J6" s="15"/>
      <c r="K6" s="15"/>
      <c r="L6" s="15"/>
      <c r="M6" s="15" t="s">
        <v>604</v>
      </c>
      <c r="N6" s="15"/>
      <c r="O6" s="15" t="s">
        <v>546</v>
      </c>
      <c r="P6" s="256"/>
      <c r="Q6" s="247" t="s">
        <v>384</v>
      </c>
    </row>
    <row r="7" spans="2:19" ht="12.75" customHeight="1" x14ac:dyDescent="0.2">
      <c r="B7" s="477"/>
      <c r="C7" s="478"/>
      <c r="D7" s="203" t="s">
        <v>605</v>
      </c>
      <c r="E7" s="15" t="s">
        <v>605</v>
      </c>
      <c r="F7" s="15" t="s">
        <v>606</v>
      </c>
      <c r="G7" s="16" t="s">
        <v>607</v>
      </c>
      <c r="H7" s="15" t="s">
        <v>608</v>
      </c>
      <c r="I7" s="15" t="s">
        <v>887</v>
      </c>
      <c r="J7" s="15" t="s">
        <v>609</v>
      </c>
      <c r="K7" s="15" t="s">
        <v>610</v>
      </c>
      <c r="L7" s="15" t="s">
        <v>611</v>
      </c>
      <c r="M7" s="15" t="s">
        <v>612</v>
      </c>
      <c r="N7" s="15" t="s">
        <v>613</v>
      </c>
      <c r="O7" s="15" t="s">
        <v>547</v>
      </c>
      <c r="P7" s="217" t="s">
        <v>614</v>
      </c>
      <c r="Q7" s="247"/>
    </row>
    <row r="8" spans="2:19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 t="s">
        <v>615</v>
      </c>
      <c r="N8" s="15"/>
      <c r="O8" s="15"/>
      <c r="P8" s="217"/>
      <c r="Q8" s="247"/>
    </row>
    <row r="9" spans="2:19" ht="12.75" customHeight="1" thickBot="1" x14ac:dyDescent="0.25">
      <c r="B9" s="466"/>
      <c r="C9" s="467"/>
      <c r="D9" s="210"/>
      <c r="E9" s="238"/>
      <c r="F9" s="238"/>
      <c r="G9" s="239"/>
      <c r="H9" s="238" t="s">
        <v>605</v>
      </c>
      <c r="I9" s="238"/>
      <c r="J9" s="238"/>
      <c r="K9" s="238"/>
      <c r="L9" s="238" t="s">
        <v>616</v>
      </c>
      <c r="M9" s="238" t="s">
        <v>617</v>
      </c>
      <c r="N9" s="238" t="s">
        <v>618</v>
      </c>
      <c r="O9" s="238"/>
      <c r="P9" s="240" t="s">
        <v>619</v>
      </c>
      <c r="Q9" s="183"/>
    </row>
    <row r="10" spans="2:19" ht="15.75" customHeight="1" x14ac:dyDescent="0.2">
      <c r="B10" s="225"/>
      <c r="C10" s="202" t="s">
        <v>437</v>
      </c>
      <c r="D10" s="232">
        <f t="shared" ref="D10:Q10" si="0">SUM(D11:D14)</f>
        <v>1319</v>
      </c>
      <c r="E10" s="226">
        <f t="shared" si="0"/>
        <v>1068</v>
      </c>
      <c r="F10" s="226">
        <f t="shared" si="0"/>
        <v>343</v>
      </c>
      <c r="G10" s="226">
        <f t="shared" si="0"/>
        <v>715</v>
      </c>
      <c r="H10" s="226">
        <f t="shared" si="0"/>
        <v>1768</v>
      </c>
      <c r="I10" s="226">
        <f t="shared" si="0"/>
        <v>674</v>
      </c>
      <c r="J10" s="226">
        <f t="shared" si="0"/>
        <v>9</v>
      </c>
      <c r="K10" s="226">
        <f t="shared" si="0"/>
        <v>1</v>
      </c>
      <c r="L10" s="226">
        <f t="shared" si="0"/>
        <v>11</v>
      </c>
      <c r="M10" s="226">
        <f t="shared" si="0"/>
        <v>269</v>
      </c>
      <c r="N10" s="226">
        <f t="shared" si="0"/>
        <v>329</v>
      </c>
      <c r="O10" s="226">
        <f t="shared" si="0"/>
        <v>17</v>
      </c>
      <c r="P10" s="227">
        <f t="shared" si="0"/>
        <v>2</v>
      </c>
      <c r="Q10" s="249">
        <f t="shared" si="0"/>
        <v>16101</v>
      </c>
      <c r="S10" s="22"/>
    </row>
    <row r="11" spans="2:19" ht="15.75" customHeight="1" x14ac:dyDescent="0.2">
      <c r="B11" s="455" t="s">
        <v>712</v>
      </c>
      <c r="C11" s="456"/>
      <c r="D11" s="233">
        <f>香取市!G16</f>
        <v>933</v>
      </c>
      <c r="E11" s="81">
        <f>香取市!H16</f>
        <v>749</v>
      </c>
      <c r="F11" s="81">
        <f>香取市!I16</f>
        <v>247</v>
      </c>
      <c r="G11" s="81">
        <f>香取市!J16</f>
        <v>517</v>
      </c>
      <c r="H11" s="81">
        <f>香取市!K16</f>
        <v>1266</v>
      </c>
      <c r="I11" s="81">
        <f>香取市!C23</f>
        <v>489</v>
      </c>
      <c r="J11" s="81">
        <f>香取市!D23</f>
        <v>8</v>
      </c>
      <c r="K11" s="81">
        <f>香取市!E23</f>
        <v>0</v>
      </c>
      <c r="L11" s="81">
        <f>香取市!F23</f>
        <v>9</v>
      </c>
      <c r="M11" s="81">
        <f>香取市!G23</f>
        <v>181</v>
      </c>
      <c r="N11" s="81">
        <f>香取市!H23</f>
        <v>248</v>
      </c>
      <c r="O11" s="81">
        <f>香取市!I23</f>
        <v>9</v>
      </c>
      <c r="P11" s="221">
        <f>香取市!J23</f>
        <v>1</v>
      </c>
      <c r="Q11" s="250">
        <f>香取市!K23</f>
        <v>11204</v>
      </c>
    </row>
    <row r="12" spans="2:19" ht="15.75" customHeight="1" x14ac:dyDescent="0.2">
      <c r="B12" s="455" t="s">
        <v>495</v>
      </c>
      <c r="C12" s="456"/>
      <c r="D12" s="233">
        <f>神崎町!G16</f>
        <v>62</v>
      </c>
      <c r="E12" s="81">
        <f>神崎町!H16</f>
        <v>54</v>
      </c>
      <c r="F12" s="81">
        <f>神崎町!I16</f>
        <v>13</v>
      </c>
      <c r="G12" s="81">
        <f>神崎町!J16</f>
        <v>30</v>
      </c>
      <c r="H12" s="81">
        <f>神崎町!K16</f>
        <v>67</v>
      </c>
      <c r="I12" s="81">
        <f>神崎町!C23</f>
        <v>24</v>
      </c>
      <c r="J12" s="81">
        <f>神崎町!D23</f>
        <v>0</v>
      </c>
      <c r="K12" s="81">
        <f>神崎町!E23</f>
        <v>0</v>
      </c>
      <c r="L12" s="81">
        <f>神崎町!F23</f>
        <v>0</v>
      </c>
      <c r="M12" s="81">
        <f>神崎町!G23</f>
        <v>13</v>
      </c>
      <c r="N12" s="81">
        <f>神崎町!H23</f>
        <v>8</v>
      </c>
      <c r="O12" s="81">
        <f>神崎町!I23</f>
        <v>0</v>
      </c>
      <c r="P12" s="221">
        <f>神崎町!J23</f>
        <v>0</v>
      </c>
      <c r="Q12" s="250">
        <f>神崎町!K23</f>
        <v>723</v>
      </c>
    </row>
    <row r="13" spans="2:19" ht="15.75" customHeight="1" x14ac:dyDescent="0.2">
      <c r="B13" s="455" t="s">
        <v>499</v>
      </c>
      <c r="C13" s="456"/>
      <c r="D13" s="233">
        <f>多古町!G16</f>
        <v>173</v>
      </c>
      <c r="E13" s="81">
        <f>多古町!H16</f>
        <v>153</v>
      </c>
      <c r="F13" s="81">
        <f>多古町!I16</f>
        <v>57</v>
      </c>
      <c r="G13" s="81">
        <f>多古町!J16</f>
        <v>86</v>
      </c>
      <c r="H13" s="81">
        <f>多古町!K16</f>
        <v>239</v>
      </c>
      <c r="I13" s="81">
        <f>多古町!C23</f>
        <v>90</v>
      </c>
      <c r="J13" s="81">
        <f>多古町!D23</f>
        <v>1</v>
      </c>
      <c r="K13" s="81">
        <f>多古町!E23</f>
        <v>0</v>
      </c>
      <c r="L13" s="81">
        <f>多古町!F23</f>
        <v>1</v>
      </c>
      <c r="M13" s="81">
        <f>多古町!G23</f>
        <v>40</v>
      </c>
      <c r="N13" s="81">
        <f>多古町!H23</f>
        <v>44</v>
      </c>
      <c r="O13" s="81">
        <f>多古町!I23</f>
        <v>6</v>
      </c>
      <c r="P13" s="221">
        <f>多古町!J23</f>
        <v>1</v>
      </c>
      <c r="Q13" s="250">
        <f>多古町!K23</f>
        <v>2182</v>
      </c>
    </row>
    <row r="14" spans="2:19" ht="15.75" customHeight="1" x14ac:dyDescent="0.2">
      <c r="B14" s="464" t="s">
        <v>501</v>
      </c>
      <c r="C14" s="465"/>
      <c r="D14" s="234">
        <f>東庄町!G16</f>
        <v>151</v>
      </c>
      <c r="E14" s="82">
        <f>東庄町!H16</f>
        <v>112</v>
      </c>
      <c r="F14" s="82">
        <f>東庄町!I16</f>
        <v>26</v>
      </c>
      <c r="G14" s="82">
        <f>東庄町!J16</f>
        <v>82</v>
      </c>
      <c r="H14" s="82">
        <f>東庄町!K16</f>
        <v>196</v>
      </c>
      <c r="I14" s="82">
        <f>東庄町!C23</f>
        <v>71</v>
      </c>
      <c r="J14" s="82">
        <f>東庄町!D23</f>
        <v>0</v>
      </c>
      <c r="K14" s="82">
        <f>東庄町!E23</f>
        <v>1</v>
      </c>
      <c r="L14" s="82">
        <f>東庄町!F23</f>
        <v>1</v>
      </c>
      <c r="M14" s="82">
        <f>東庄町!G23</f>
        <v>35</v>
      </c>
      <c r="N14" s="82">
        <f>東庄町!H23</f>
        <v>29</v>
      </c>
      <c r="O14" s="82">
        <f>東庄町!I23</f>
        <v>2</v>
      </c>
      <c r="P14" s="222">
        <f>東庄町!J23</f>
        <v>0</v>
      </c>
      <c r="Q14" s="251">
        <f>東庄町!K23</f>
        <v>1992</v>
      </c>
    </row>
    <row r="15" spans="2:19" ht="15.75" customHeight="1" x14ac:dyDescent="0.2">
      <c r="B15" s="187"/>
      <c r="C15" s="123" t="s">
        <v>412</v>
      </c>
      <c r="D15" s="235">
        <f t="shared" ref="D15:Q15" si="1">SUM(D16:D17)</f>
        <v>1483</v>
      </c>
      <c r="E15" s="124">
        <f t="shared" si="1"/>
        <v>1036</v>
      </c>
      <c r="F15" s="124">
        <f t="shared" si="1"/>
        <v>339</v>
      </c>
      <c r="G15" s="124">
        <f t="shared" si="1"/>
        <v>920</v>
      </c>
      <c r="H15" s="124">
        <f t="shared" si="1"/>
        <v>2137</v>
      </c>
      <c r="I15" s="124">
        <f t="shared" si="1"/>
        <v>658</v>
      </c>
      <c r="J15" s="124">
        <f t="shared" si="1"/>
        <v>7</v>
      </c>
      <c r="K15" s="124">
        <f t="shared" si="1"/>
        <v>0</v>
      </c>
      <c r="L15" s="124">
        <f t="shared" si="1"/>
        <v>16</v>
      </c>
      <c r="M15" s="124">
        <f t="shared" si="1"/>
        <v>339</v>
      </c>
      <c r="N15" s="124">
        <f t="shared" si="1"/>
        <v>381</v>
      </c>
      <c r="O15" s="124">
        <f t="shared" si="1"/>
        <v>18</v>
      </c>
      <c r="P15" s="220">
        <f t="shared" si="1"/>
        <v>0</v>
      </c>
      <c r="Q15" s="252">
        <f t="shared" si="1"/>
        <v>18270</v>
      </c>
      <c r="S15" s="22"/>
    </row>
    <row r="16" spans="2:19" ht="15.75" customHeight="1" x14ac:dyDescent="0.2">
      <c r="B16" s="455" t="s">
        <v>502</v>
      </c>
      <c r="C16" s="456"/>
      <c r="D16" s="233">
        <f>銚子市!G16</f>
        <v>754</v>
      </c>
      <c r="E16" s="81">
        <f>銚子市!H16</f>
        <v>492</v>
      </c>
      <c r="F16" s="81">
        <f>銚子市!I16</f>
        <v>150</v>
      </c>
      <c r="G16" s="81">
        <f>銚子市!J16</f>
        <v>425</v>
      </c>
      <c r="H16" s="81">
        <f>銚子市!K16</f>
        <v>1033</v>
      </c>
      <c r="I16" s="81">
        <f>銚子市!C23</f>
        <v>328</v>
      </c>
      <c r="J16" s="81">
        <f>銚子市!D23</f>
        <v>0</v>
      </c>
      <c r="K16" s="81">
        <f>銚子市!E23</f>
        <v>0</v>
      </c>
      <c r="L16" s="81">
        <f>銚子市!F23</f>
        <v>8</v>
      </c>
      <c r="M16" s="81">
        <f>銚子市!G23</f>
        <v>171</v>
      </c>
      <c r="N16" s="81">
        <f>銚子市!H23</f>
        <v>176</v>
      </c>
      <c r="O16" s="81">
        <f>銚子市!I23</f>
        <v>11</v>
      </c>
      <c r="P16" s="221">
        <f>銚子市!J23</f>
        <v>0</v>
      </c>
      <c r="Q16" s="250">
        <f>銚子市!K23</f>
        <v>8953</v>
      </c>
    </row>
    <row r="17" spans="2:19" ht="15.75" customHeight="1" x14ac:dyDescent="0.2">
      <c r="B17" s="464" t="s">
        <v>503</v>
      </c>
      <c r="C17" s="465"/>
      <c r="D17" s="234">
        <f>旭市!G16</f>
        <v>729</v>
      </c>
      <c r="E17" s="82">
        <f>旭市!H16</f>
        <v>544</v>
      </c>
      <c r="F17" s="82">
        <f>旭市!I16</f>
        <v>189</v>
      </c>
      <c r="G17" s="82">
        <f>旭市!J16</f>
        <v>495</v>
      </c>
      <c r="H17" s="82">
        <f>旭市!K16</f>
        <v>1104</v>
      </c>
      <c r="I17" s="82">
        <f>旭市!C23</f>
        <v>330</v>
      </c>
      <c r="J17" s="82">
        <f>旭市!D23</f>
        <v>7</v>
      </c>
      <c r="K17" s="82">
        <f>旭市!E23</f>
        <v>0</v>
      </c>
      <c r="L17" s="82">
        <f>旭市!F23</f>
        <v>8</v>
      </c>
      <c r="M17" s="82">
        <f>旭市!G23</f>
        <v>168</v>
      </c>
      <c r="N17" s="82">
        <f>旭市!H23</f>
        <v>205</v>
      </c>
      <c r="O17" s="82">
        <f>旭市!I23</f>
        <v>7</v>
      </c>
      <c r="P17" s="222">
        <f>旭市!J23</f>
        <v>0</v>
      </c>
      <c r="Q17" s="251">
        <f>旭市!K23</f>
        <v>9317</v>
      </c>
    </row>
    <row r="18" spans="2:19" ht="15.75" customHeight="1" x14ac:dyDescent="0.2">
      <c r="B18" s="219"/>
      <c r="C18" s="123" t="s">
        <v>413</v>
      </c>
      <c r="D18" s="235">
        <f t="shared" ref="D18:Q18" si="2">SUM(D19:D19)</f>
        <v>440</v>
      </c>
      <c r="E18" s="124">
        <f t="shared" si="2"/>
        <v>363</v>
      </c>
      <c r="F18" s="124">
        <f t="shared" si="2"/>
        <v>141</v>
      </c>
      <c r="G18" s="124">
        <f t="shared" si="2"/>
        <v>235</v>
      </c>
      <c r="H18" s="124">
        <f t="shared" si="2"/>
        <v>766</v>
      </c>
      <c r="I18" s="124">
        <f t="shared" si="2"/>
        <v>200</v>
      </c>
      <c r="J18" s="124">
        <f t="shared" si="2"/>
        <v>1</v>
      </c>
      <c r="K18" s="124">
        <f t="shared" si="2"/>
        <v>1</v>
      </c>
      <c r="L18" s="124">
        <f t="shared" si="2"/>
        <v>3</v>
      </c>
      <c r="M18" s="124">
        <f t="shared" si="2"/>
        <v>105</v>
      </c>
      <c r="N18" s="124">
        <f t="shared" si="2"/>
        <v>118</v>
      </c>
      <c r="O18" s="124">
        <f t="shared" si="2"/>
        <v>9</v>
      </c>
      <c r="P18" s="220">
        <f t="shared" si="2"/>
        <v>0</v>
      </c>
      <c r="Q18" s="252">
        <f t="shared" si="2"/>
        <v>5613</v>
      </c>
      <c r="S18" s="22"/>
    </row>
    <row r="19" spans="2:19" ht="15.75" customHeight="1" x14ac:dyDescent="0.2">
      <c r="B19" s="464" t="s">
        <v>710</v>
      </c>
      <c r="C19" s="465"/>
      <c r="D19" s="234">
        <f>匝瑳市!G16</f>
        <v>440</v>
      </c>
      <c r="E19" s="82">
        <f>匝瑳市!H16</f>
        <v>363</v>
      </c>
      <c r="F19" s="82">
        <f>匝瑳市!I16</f>
        <v>141</v>
      </c>
      <c r="G19" s="82">
        <f>匝瑳市!J16</f>
        <v>235</v>
      </c>
      <c r="H19" s="82">
        <f>匝瑳市!K16</f>
        <v>766</v>
      </c>
      <c r="I19" s="82">
        <f>匝瑳市!C23</f>
        <v>200</v>
      </c>
      <c r="J19" s="82">
        <f>匝瑳市!D23</f>
        <v>1</v>
      </c>
      <c r="K19" s="82">
        <f>匝瑳市!E23</f>
        <v>1</v>
      </c>
      <c r="L19" s="82">
        <f>匝瑳市!F23</f>
        <v>3</v>
      </c>
      <c r="M19" s="82">
        <f>匝瑳市!G23</f>
        <v>105</v>
      </c>
      <c r="N19" s="82">
        <f>匝瑳市!H23</f>
        <v>118</v>
      </c>
      <c r="O19" s="82">
        <f>匝瑳市!I23</f>
        <v>9</v>
      </c>
      <c r="P19" s="222">
        <f>匝瑳市!J23</f>
        <v>0</v>
      </c>
      <c r="Q19" s="251">
        <f>匝瑳市!K23</f>
        <v>5613</v>
      </c>
    </row>
    <row r="20" spans="2:19" ht="15.75" customHeight="1" x14ac:dyDescent="0.2">
      <c r="B20" s="219"/>
      <c r="C20" s="123" t="s">
        <v>438</v>
      </c>
      <c r="D20" s="235">
        <f>SUM(D21:D24)</f>
        <v>3246</v>
      </c>
      <c r="E20" s="124">
        <f t="shared" ref="E20:Q20" si="3">SUM(E21:E24)</f>
        <v>2658</v>
      </c>
      <c r="F20" s="124">
        <f t="shared" si="3"/>
        <v>852</v>
      </c>
      <c r="G20" s="124">
        <f t="shared" si="3"/>
        <v>2242</v>
      </c>
      <c r="H20" s="124">
        <f t="shared" si="3"/>
        <v>4733</v>
      </c>
      <c r="I20" s="124">
        <f t="shared" si="3"/>
        <v>2188</v>
      </c>
      <c r="J20" s="124">
        <f t="shared" si="3"/>
        <v>25</v>
      </c>
      <c r="K20" s="124">
        <f t="shared" si="3"/>
        <v>1</v>
      </c>
      <c r="L20" s="124">
        <f t="shared" si="3"/>
        <v>45</v>
      </c>
      <c r="M20" s="124">
        <f t="shared" si="3"/>
        <v>764</v>
      </c>
      <c r="N20" s="124">
        <f t="shared" si="3"/>
        <v>923</v>
      </c>
      <c r="O20" s="124">
        <f>SUM(O21:O24)</f>
        <v>38</v>
      </c>
      <c r="P20" s="220">
        <f t="shared" si="3"/>
        <v>1</v>
      </c>
      <c r="Q20" s="252">
        <f t="shared" si="3"/>
        <v>41427</v>
      </c>
      <c r="S20" s="22"/>
    </row>
    <row r="21" spans="2:19" ht="15.75" customHeight="1" x14ac:dyDescent="0.2">
      <c r="B21" s="455" t="s">
        <v>508</v>
      </c>
      <c r="C21" s="456"/>
      <c r="D21" s="233">
        <f>木更津市!G16</f>
        <v>1279</v>
      </c>
      <c r="E21" s="81">
        <f>木更津市!H16</f>
        <v>957</v>
      </c>
      <c r="F21" s="81">
        <f>木更津市!I16</f>
        <v>312</v>
      </c>
      <c r="G21" s="81">
        <f>木更津市!J16</f>
        <v>969</v>
      </c>
      <c r="H21" s="81">
        <f>木更津市!K16</f>
        <v>1738</v>
      </c>
      <c r="I21" s="81">
        <f>木更津市!C23</f>
        <v>914</v>
      </c>
      <c r="J21" s="81">
        <f>木更津市!D23</f>
        <v>13</v>
      </c>
      <c r="K21" s="81">
        <f>木更津市!E23</f>
        <v>1</v>
      </c>
      <c r="L21" s="81">
        <f>木更津市!F23</f>
        <v>16</v>
      </c>
      <c r="M21" s="81">
        <f>木更津市!G23</f>
        <v>284</v>
      </c>
      <c r="N21" s="81">
        <f>木更津市!H23</f>
        <v>345</v>
      </c>
      <c r="O21" s="81">
        <f>木更津市!I23</f>
        <v>9</v>
      </c>
      <c r="P21" s="221">
        <f>木更津市!J23</f>
        <v>0</v>
      </c>
      <c r="Q21" s="250">
        <f>木更津市!K23</f>
        <v>16071</v>
      </c>
    </row>
    <row r="22" spans="2:19" ht="15.75" customHeight="1" x14ac:dyDescent="0.2">
      <c r="B22" s="455" t="s">
        <v>509</v>
      </c>
      <c r="C22" s="456"/>
      <c r="D22" s="233">
        <f>君津市!G16</f>
        <v>853</v>
      </c>
      <c r="E22" s="81">
        <f>君津市!H16</f>
        <v>697</v>
      </c>
      <c r="F22" s="81">
        <f>君津市!I16</f>
        <v>221</v>
      </c>
      <c r="G22" s="81">
        <f>君津市!J16</f>
        <v>559</v>
      </c>
      <c r="H22" s="81">
        <f>君津市!K16</f>
        <v>1256</v>
      </c>
      <c r="I22" s="81">
        <f>君津市!C23</f>
        <v>552</v>
      </c>
      <c r="J22" s="81">
        <f>君津市!D23</f>
        <v>4</v>
      </c>
      <c r="K22" s="81">
        <f>君津市!E23</f>
        <v>0</v>
      </c>
      <c r="L22" s="81">
        <f>君津市!F23</f>
        <v>13</v>
      </c>
      <c r="M22" s="81">
        <f>君津市!G23</f>
        <v>215</v>
      </c>
      <c r="N22" s="81">
        <f>君津市!H23</f>
        <v>264</v>
      </c>
      <c r="O22" s="81">
        <f>君津市!I23</f>
        <v>19</v>
      </c>
      <c r="P22" s="221">
        <f>君津市!J23</f>
        <v>0</v>
      </c>
      <c r="Q22" s="250">
        <f>君津市!K23</f>
        <v>11065</v>
      </c>
    </row>
    <row r="23" spans="2:19" ht="15.75" customHeight="1" x14ac:dyDescent="0.2">
      <c r="B23" s="455" t="s">
        <v>510</v>
      </c>
      <c r="C23" s="456"/>
      <c r="D23" s="233">
        <f>富津市!G16</f>
        <v>441</v>
      </c>
      <c r="E23" s="81">
        <f>富津市!H16</f>
        <v>433</v>
      </c>
      <c r="F23" s="81">
        <f>富津市!I16</f>
        <v>110</v>
      </c>
      <c r="G23" s="81">
        <f>富津市!J16</f>
        <v>297</v>
      </c>
      <c r="H23" s="81">
        <f>富津市!K16</f>
        <v>830</v>
      </c>
      <c r="I23" s="81">
        <f>富津市!C23</f>
        <v>292</v>
      </c>
      <c r="J23" s="81">
        <f>富津市!D23</f>
        <v>2</v>
      </c>
      <c r="K23" s="81">
        <f>富津市!E23</f>
        <v>0</v>
      </c>
      <c r="L23" s="81">
        <f>富津市!F23</f>
        <v>10</v>
      </c>
      <c r="M23" s="81">
        <f>富津市!G23</f>
        <v>90</v>
      </c>
      <c r="N23" s="81">
        <f>富津市!H23</f>
        <v>127</v>
      </c>
      <c r="O23" s="81">
        <f>富津市!I23</f>
        <v>2</v>
      </c>
      <c r="P23" s="221">
        <f>富津市!J23</f>
        <v>0</v>
      </c>
      <c r="Q23" s="250">
        <f>富津市!K23</f>
        <v>6181</v>
      </c>
    </row>
    <row r="24" spans="2:19" ht="15.75" customHeight="1" x14ac:dyDescent="0.2">
      <c r="B24" s="464" t="s">
        <v>804</v>
      </c>
      <c r="C24" s="465"/>
      <c r="D24" s="234">
        <f>袖ケ浦市!G16</f>
        <v>673</v>
      </c>
      <c r="E24" s="82">
        <f>袖ケ浦市!H16</f>
        <v>571</v>
      </c>
      <c r="F24" s="82">
        <f>袖ケ浦市!I16</f>
        <v>209</v>
      </c>
      <c r="G24" s="82">
        <f>袖ケ浦市!J16</f>
        <v>417</v>
      </c>
      <c r="H24" s="82">
        <f>袖ケ浦市!K16</f>
        <v>909</v>
      </c>
      <c r="I24" s="82">
        <f>袖ケ浦市!C23</f>
        <v>430</v>
      </c>
      <c r="J24" s="82">
        <f>袖ケ浦市!D23</f>
        <v>6</v>
      </c>
      <c r="K24" s="82">
        <f>袖ケ浦市!E23</f>
        <v>0</v>
      </c>
      <c r="L24" s="82">
        <f>袖ケ浦市!F23</f>
        <v>6</v>
      </c>
      <c r="M24" s="82">
        <f>袖ケ浦市!G23</f>
        <v>175</v>
      </c>
      <c r="N24" s="82">
        <f>袖ケ浦市!H23</f>
        <v>187</v>
      </c>
      <c r="O24" s="82">
        <f>袖ケ浦市!I23</f>
        <v>8</v>
      </c>
      <c r="P24" s="222">
        <f>袖ケ浦市!J23</f>
        <v>1</v>
      </c>
      <c r="Q24" s="251">
        <f>袖ケ浦市!K23</f>
        <v>8110</v>
      </c>
    </row>
    <row r="25" spans="2:19" ht="15.75" customHeight="1" x14ac:dyDescent="0.2">
      <c r="B25" s="219"/>
      <c r="C25" s="123" t="s">
        <v>439</v>
      </c>
      <c r="D25" s="235">
        <f>SUM(D26:D29)</f>
        <v>801</v>
      </c>
      <c r="E25" s="124">
        <f t="shared" ref="E25:Q25" si="4">SUM(E26:E29)</f>
        <v>668</v>
      </c>
      <c r="F25" s="124">
        <f t="shared" si="4"/>
        <v>205</v>
      </c>
      <c r="G25" s="124">
        <f t="shared" si="4"/>
        <v>456</v>
      </c>
      <c r="H25" s="124">
        <f t="shared" si="4"/>
        <v>1235</v>
      </c>
      <c r="I25" s="124">
        <f t="shared" si="4"/>
        <v>440</v>
      </c>
      <c r="J25" s="124">
        <f t="shared" si="4"/>
        <v>3</v>
      </c>
      <c r="K25" s="124">
        <f t="shared" si="4"/>
        <v>0</v>
      </c>
      <c r="L25" s="124">
        <f t="shared" si="4"/>
        <v>6</v>
      </c>
      <c r="M25" s="124">
        <f t="shared" si="4"/>
        <v>167</v>
      </c>
      <c r="N25" s="124">
        <f t="shared" si="4"/>
        <v>295</v>
      </c>
      <c r="O25" s="124">
        <f>SUM(O26:O29)</f>
        <v>5</v>
      </c>
      <c r="P25" s="220">
        <f t="shared" si="4"/>
        <v>0</v>
      </c>
      <c r="Q25" s="252">
        <f t="shared" si="4"/>
        <v>9943</v>
      </c>
      <c r="S25" s="22"/>
    </row>
    <row r="26" spans="2:19" ht="15.75" customHeight="1" x14ac:dyDescent="0.2">
      <c r="B26" s="455" t="s">
        <v>512</v>
      </c>
      <c r="C26" s="456"/>
      <c r="D26" s="233">
        <f>勝浦市!G16</f>
        <v>181</v>
      </c>
      <c r="E26" s="81">
        <f>勝浦市!H16</f>
        <v>160</v>
      </c>
      <c r="F26" s="81">
        <f>勝浦市!I16</f>
        <v>46</v>
      </c>
      <c r="G26" s="81">
        <f>勝浦市!J16</f>
        <v>103</v>
      </c>
      <c r="H26" s="81">
        <f>勝浦市!K16</f>
        <v>277</v>
      </c>
      <c r="I26" s="81">
        <f>勝浦市!C23</f>
        <v>102</v>
      </c>
      <c r="J26" s="81">
        <f>勝浦市!D23</f>
        <v>2</v>
      </c>
      <c r="K26" s="81">
        <f>勝浦市!E23</f>
        <v>0</v>
      </c>
      <c r="L26" s="81">
        <f>勝浦市!F23</f>
        <v>3</v>
      </c>
      <c r="M26" s="81">
        <f>勝浦市!G23</f>
        <v>42</v>
      </c>
      <c r="N26" s="81">
        <f>勝浦市!H23</f>
        <v>65</v>
      </c>
      <c r="O26" s="81">
        <f>勝浦市!I23</f>
        <v>1</v>
      </c>
      <c r="P26" s="221">
        <f>勝浦市!J23</f>
        <v>0</v>
      </c>
      <c r="Q26" s="250">
        <f>勝浦市!K23</f>
        <v>2376</v>
      </c>
    </row>
    <row r="27" spans="2:19" ht="15.75" customHeight="1" x14ac:dyDescent="0.2">
      <c r="B27" s="455" t="s">
        <v>513</v>
      </c>
      <c r="C27" s="456"/>
      <c r="D27" s="233">
        <f>大多喜町!G16</f>
        <v>87</v>
      </c>
      <c r="E27" s="81">
        <f>大多喜町!H16</f>
        <v>74</v>
      </c>
      <c r="F27" s="81">
        <f>大多喜町!I16</f>
        <v>12</v>
      </c>
      <c r="G27" s="81">
        <f>大多喜町!J16</f>
        <v>46</v>
      </c>
      <c r="H27" s="81">
        <f>大多喜町!K16</f>
        <v>181</v>
      </c>
      <c r="I27" s="81">
        <f>大多喜町!C23</f>
        <v>51</v>
      </c>
      <c r="J27" s="81">
        <f>大多喜町!D23</f>
        <v>0</v>
      </c>
      <c r="K27" s="81">
        <f>大多喜町!E23</f>
        <v>0</v>
      </c>
      <c r="L27" s="81">
        <f>大多喜町!F23</f>
        <v>1</v>
      </c>
      <c r="M27" s="81">
        <f>大多喜町!G23</f>
        <v>12</v>
      </c>
      <c r="N27" s="81">
        <f>大多喜町!H23</f>
        <v>41</v>
      </c>
      <c r="O27" s="81">
        <f>大多喜町!I23</f>
        <v>0</v>
      </c>
      <c r="P27" s="221">
        <f>大多喜町!J23</f>
        <v>0</v>
      </c>
      <c r="Q27" s="250">
        <f>大多喜町!K23</f>
        <v>1199</v>
      </c>
    </row>
    <row r="28" spans="2:19" ht="15.75" customHeight="1" x14ac:dyDescent="0.2">
      <c r="B28" s="477" t="s">
        <v>971</v>
      </c>
      <c r="C28" s="478"/>
      <c r="D28" s="233">
        <f>御宿町!G16</f>
        <v>71</v>
      </c>
      <c r="E28" s="81">
        <f>御宿町!H16</f>
        <v>64</v>
      </c>
      <c r="F28" s="81">
        <f>御宿町!I16</f>
        <v>21</v>
      </c>
      <c r="G28" s="81">
        <f>御宿町!J16</f>
        <v>41</v>
      </c>
      <c r="H28" s="81">
        <f>御宿町!K16</f>
        <v>139</v>
      </c>
      <c r="I28" s="81">
        <f>御宿町!C23</f>
        <v>48</v>
      </c>
      <c r="J28" s="81">
        <f>御宿町!D23</f>
        <v>0</v>
      </c>
      <c r="K28" s="81">
        <f>御宿町!E23</f>
        <v>0</v>
      </c>
      <c r="L28" s="81">
        <f>御宿町!F23</f>
        <v>0</v>
      </c>
      <c r="M28" s="81">
        <f>御宿町!G23</f>
        <v>21</v>
      </c>
      <c r="N28" s="81">
        <f>御宿町!H23</f>
        <v>30</v>
      </c>
      <c r="O28" s="81">
        <f>御宿町!I23</f>
        <v>1</v>
      </c>
      <c r="P28" s="221">
        <f>御宿町!J23</f>
        <v>0</v>
      </c>
      <c r="Q28" s="250">
        <f>御宿町!K23</f>
        <v>1053</v>
      </c>
    </row>
    <row r="29" spans="2:19" ht="15.75" customHeight="1" x14ac:dyDescent="0.2">
      <c r="B29" s="464" t="s">
        <v>713</v>
      </c>
      <c r="C29" s="465"/>
      <c r="D29" s="234">
        <f>いすみ市!G16</f>
        <v>462</v>
      </c>
      <c r="E29" s="82">
        <f>いすみ市!H16</f>
        <v>370</v>
      </c>
      <c r="F29" s="82">
        <f>いすみ市!I16</f>
        <v>126</v>
      </c>
      <c r="G29" s="82">
        <f>いすみ市!J16</f>
        <v>266</v>
      </c>
      <c r="H29" s="82">
        <f>いすみ市!K16</f>
        <v>638</v>
      </c>
      <c r="I29" s="82">
        <f>いすみ市!C23</f>
        <v>239</v>
      </c>
      <c r="J29" s="82">
        <f>いすみ市!D23</f>
        <v>1</v>
      </c>
      <c r="K29" s="82">
        <f>いすみ市!E23</f>
        <v>0</v>
      </c>
      <c r="L29" s="82">
        <f>いすみ市!F23</f>
        <v>2</v>
      </c>
      <c r="M29" s="82">
        <f>いすみ市!G23</f>
        <v>92</v>
      </c>
      <c r="N29" s="82">
        <f>いすみ市!H23</f>
        <v>159</v>
      </c>
      <c r="O29" s="82">
        <f>いすみ市!I23</f>
        <v>3</v>
      </c>
      <c r="P29" s="222">
        <f>いすみ市!J23</f>
        <v>0</v>
      </c>
      <c r="Q29" s="251">
        <f>いすみ市!K23</f>
        <v>5315</v>
      </c>
    </row>
    <row r="30" spans="2:19" ht="15.75" customHeight="1" x14ac:dyDescent="0.2">
      <c r="B30" s="219"/>
      <c r="C30" s="123" t="s">
        <v>440</v>
      </c>
      <c r="D30" s="235">
        <f t="shared" ref="D30:Q30" si="5">SUM(D31:D34)</f>
        <v>1410</v>
      </c>
      <c r="E30" s="124">
        <f t="shared" si="5"/>
        <v>1143</v>
      </c>
      <c r="F30" s="124">
        <f t="shared" si="5"/>
        <v>386</v>
      </c>
      <c r="G30" s="124">
        <f t="shared" si="5"/>
        <v>811</v>
      </c>
      <c r="H30" s="124">
        <f t="shared" si="5"/>
        <v>2307</v>
      </c>
      <c r="I30" s="124">
        <f t="shared" si="5"/>
        <v>732</v>
      </c>
      <c r="J30" s="124">
        <f t="shared" si="5"/>
        <v>10</v>
      </c>
      <c r="K30" s="124">
        <f t="shared" si="5"/>
        <v>2</v>
      </c>
      <c r="L30" s="124">
        <f t="shared" si="5"/>
        <v>16</v>
      </c>
      <c r="M30" s="124">
        <f t="shared" si="5"/>
        <v>356</v>
      </c>
      <c r="N30" s="124">
        <f t="shared" si="5"/>
        <v>400</v>
      </c>
      <c r="O30" s="124">
        <f t="shared" si="5"/>
        <v>15</v>
      </c>
      <c r="P30" s="220">
        <f t="shared" si="5"/>
        <v>0</v>
      </c>
      <c r="Q30" s="252">
        <f t="shared" si="5"/>
        <v>18790</v>
      </c>
      <c r="S30" s="22"/>
    </row>
    <row r="31" spans="2:19" ht="15.75" customHeight="1" x14ac:dyDescent="0.2">
      <c r="B31" s="455" t="s">
        <v>518</v>
      </c>
      <c r="C31" s="456"/>
      <c r="D31" s="233">
        <f>館山市!G16</f>
        <v>524</v>
      </c>
      <c r="E31" s="81">
        <f>館山市!H16</f>
        <v>456</v>
      </c>
      <c r="F31" s="81">
        <f>館山市!I16</f>
        <v>155</v>
      </c>
      <c r="G31" s="81">
        <f>館山市!J16</f>
        <v>340</v>
      </c>
      <c r="H31" s="81">
        <f>館山市!K16</f>
        <v>891</v>
      </c>
      <c r="I31" s="81">
        <f>館山市!C23</f>
        <v>301</v>
      </c>
      <c r="J31" s="81">
        <f>館山市!D23</f>
        <v>5</v>
      </c>
      <c r="K31" s="81">
        <f>館山市!E23</f>
        <v>0</v>
      </c>
      <c r="L31" s="81">
        <f>館山市!F23</f>
        <v>7</v>
      </c>
      <c r="M31" s="81">
        <f>館山市!G23</f>
        <v>147</v>
      </c>
      <c r="N31" s="81">
        <f>館山市!H23</f>
        <v>155</v>
      </c>
      <c r="O31" s="81">
        <f>館山市!I23</f>
        <v>6</v>
      </c>
      <c r="P31" s="221">
        <f>館山市!J23</f>
        <v>0</v>
      </c>
      <c r="Q31" s="250">
        <f>館山市!K23</f>
        <v>7290</v>
      </c>
      <c r="S31" s="22"/>
    </row>
    <row r="32" spans="2:19" ht="15.75" customHeight="1" x14ac:dyDescent="0.2">
      <c r="B32" s="455" t="s">
        <v>519</v>
      </c>
      <c r="C32" s="456"/>
      <c r="D32" s="233">
        <f>鴨川市!G16</f>
        <v>359</v>
      </c>
      <c r="E32" s="81">
        <f>鴨川市!H16</f>
        <v>218</v>
      </c>
      <c r="F32" s="81">
        <f>鴨川市!I16</f>
        <v>59</v>
      </c>
      <c r="G32" s="81">
        <f>鴨川市!J16</f>
        <v>174</v>
      </c>
      <c r="H32" s="81">
        <f>鴨川市!K16</f>
        <v>487</v>
      </c>
      <c r="I32" s="81">
        <f>鴨川市!C23</f>
        <v>156</v>
      </c>
      <c r="J32" s="81">
        <f>鴨川市!D23</f>
        <v>1</v>
      </c>
      <c r="K32" s="81">
        <f>鴨川市!E23</f>
        <v>0</v>
      </c>
      <c r="L32" s="81">
        <f>鴨川市!F23</f>
        <v>5</v>
      </c>
      <c r="M32" s="81">
        <f>鴨川市!G23</f>
        <v>73</v>
      </c>
      <c r="N32" s="81">
        <f>鴨川市!H23</f>
        <v>87</v>
      </c>
      <c r="O32" s="81">
        <f>鴨川市!I23</f>
        <v>3</v>
      </c>
      <c r="P32" s="221">
        <f>鴨川市!J23</f>
        <v>0</v>
      </c>
      <c r="Q32" s="250">
        <f>鴨川市!K23</f>
        <v>3851</v>
      </c>
      <c r="S32" s="22"/>
    </row>
    <row r="33" spans="2:17" ht="15.75" customHeight="1" x14ac:dyDescent="0.2">
      <c r="B33" s="455" t="s">
        <v>711</v>
      </c>
      <c r="C33" s="456"/>
      <c r="D33" s="233">
        <f>南房総市!G16</f>
        <v>452</v>
      </c>
      <c r="E33" s="81">
        <f>南房総市!H16</f>
        <v>395</v>
      </c>
      <c r="F33" s="81">
        <f>南房総市!I16</f>
        <v>155</v>
      </c>
      <c r="G33" s="81">
        <f>南房総市!J16</f>
        <v>246</v>
      </c>
      <c r="H33" s="81">
        <f>南房総市!K16</f>
        <v>776</v>
      </c>
      <c r="I33" s="81">
        <f>南房総市!C23</f>
        <v>232</v>
      </c>
      <c r="J33" s="81">
        <f>南房総市!D23</f>
        <v>4</v>
      </c>
      <c r="K33" s="81">
        <f>南房総市!E23</f>
        <v>1</v>
      </c>
      <c r="L33" s="81">
        <f>南房総市!F23</f>
        <v>4</v>
      </c>
      <c r="M33" s="81">
        <f>南房総市!G23</f>
        <v>114</v>
      </c>
      <c r="N33" s="81">
        <f>南房総市!H23</f>
        <v>138</v>
      </c>
      <c r="O33" s="81">
        <f>南房総市!I23</f>
        <v>4</v>
      </c>
      <c r="P33" s="221">
        <f>南房総市!J23</f>
        <v>0</v>
      </c>
      <c r="Q33" s="250">
        <f>南房総市!K23</f>
        <v>6399</v>
      </c>
    </row>
    <row r="34" spans="2:17" ht="15.75" customHeight="1" thickBot="1" x14ac:dyDescent="0.25">
      <c r="B34" s="466" t="s">
        <v>548</v>
      </c>
      <c r="C34" s="467"/>
      <c r="D34" s="236">
        <f>鋸南町!G16</f>
        <v>75</v>
      </c>
      <c r="E34" s="223">
        <f>鋸南町!H16</f>
        <v>74</v>
      </c>
      <c r="F34" s="223">
        <f>鋸南町!I16</f>
        <v>17</v>
      </c>
      <c r="G34" s="223">
        <f>鋸南町!J16</f>
        <v>51</v>
      </c>
      <c r="H34" s="223">
        <f>鋸南町!K16</f>
        <v>153</v>
      </c>
      <c r="I34" s="223">
        <f>鋸南町!C23</f>
        <v>43</v>
      </c>
      <c r="J34" s="223">
        <f>鋸南町!D23</f>
        <v>0</v>
      </c>
      <c r="K34" s="223">
        <f>鋸南町!E23</f>
        <v>1</v>
      </c>
      <c r="L34" s="223">
        <f>鋸南町!F23</f>
        <v>0</v>
      </c>
      <c r="M34" s="223">
        <f>鋸南町!G23</f>
        <v>22</v>
      </c>
      <c r="N34" s="223">
        <f>鋸南町!H23</f>
        <v>20</v>
      </c>
      <c r="O34" s="223">
        <f>鋸南町!I23</f>
        <v>2</v>
      </c>
      <c r="P34" s="224">
        <f>鋸南町!J23</f>
        <v>0</v>
      </c>
      <c r="Q34" s="253">
        <f>鋸南町!K23</f>
        <v>1250</v>
      </c>
    </row>
    <row r="39" spans="2:17" ht="5.25" customHeight="1" x14ac:dyDescent="0.2"/>
  </sheetData>
  <mergeCells count="25">
    <mergeCell ref="B3:C3"/>
    <mergeCell ref="B4:C4"/>
    <mergeCell ref="B5:C5"/>
    <mergeCell ref="B6:C6"/>
    <mergeCell ref="B7:C7"/>
    <mergeCell ref="B8:C9"/>
    <mergeCell ref="B11:C11"/>
    <mergeCell ref="B12:C12"/>
    <mergeCell ref="B13:C13"/>
    <mergeCell ref="B14:C14"/>
    <mergeCell ref="B16:C16"/>
    <mergeCell ref="B17:C17"/>
    <mergeCell ref="B19:C19"/>
    <mergeCell ref="B21:C21"/>
    <mergeCell ref="B22:C22"/>
    <mergeCell ref="B23:C23"/>
    <mergeCell ref="B24:C24"/>
    <mergeCell ref="B26:C26"/>
    <mergeCell ref="B34:C34"/>
    <mergeCell ref="B27:C27"/>
    <mergeCell ref="B28:C28"/>
    <mergeCell ref="B29:C29"/>
    <mergeCell ref="B31:C31"/>
    <mergeCell ref="B32:C32"/>
    <mergeCell ref="B33:C3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&amp;C25</oddFooter>
  </headerFooter>
  <colBreaks count="1" manualBreakCount="1">
    <brk id="17" max="39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A0BF7-08F4-491C-887C-A36BEA748279}">
  <sheetPr codeName="Sheet104">
    <tabColor rgb="FFFF0000"/>
    <pageSetUpPr fitToPage="1"/>
  </sheetPr>
  <dimension ref="B1:AV51"/>
  <sheetViews>
    <sheetView topLeftCell="A4" zoomScale="70" zoomScaleNormal="70" workbookViewId="0">
      <selection activeCell="S12" sqref="S12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  <col min="20" max="20" width="3.6640625" customWidth="1"/>
    <col min="21" max="21" width="38.6640625" customWidth="1"/>
    <col min="22" max="22" width="6.6640625" customWidth="1"/>
    <col min="23" max="23" width="4.6640625" customWidth="1"/>
    <col min="25" max="25" width="3.6640625" customWidth="1"/>
    <col min="26" max="26" width="38.6640625" customWidth="1"/>
    <col min="27" max="27" width="6.6640625" customWidth="1"/>
    <col min="28" max="28" width="4.6640625" customWidth="1"/>
    <col min="30" max="30" width="3.6640625" customWidth="1"/>
    <col min="31" max="31" width="38.6640625" customWidth="1"/>
    <col min="32" max="32" width="6.6640625" customWidth="1"/>
    <col min="33" max="33" width="4.6640625" customWidth="1"/>
    <col min="35" max="35" width="3.6640625" customWidth="1"/>
    <col min="36" max="36" width="38.6640625" customWidth="1"/>
    <col min="37" max="37" width="6.6640625" customWidth="1"/>
    <col min="38" max="38" width="4.6640625" customWidth="1"/>
    <col min="40" max="40" width="3.6640625" customWidth="1"/>
    <col min="41" max="41" width="38.6640625" customWidth="1"/>
    <col min="42" max="42" width="6.6640625" customWidth="1"/>
    <col min="43" max="43" width="4.6640625" customWidth="1"/>
    <col min="45" max="45" width="3.6640625" customWidth="1"/>
    <col min="46" max="46" width="38.6640625" customWidth="1"/>
    <col min="47" max="47" width="6.6640625" customWidth="1"/>
    <col min="48" max="48" width="4.6640625" customWidth="1"/>
  </cols>
  <sheetData>
    <row r="1" spans="2:48" ht="5.25" customHeight="1" x14ac:dyDescent="0.2"/>
    <row r="2" spans="2:48" ht="16.8" thickBot="1" x14ac:dyDescent="0.25">
      <c r="B2" s="95" t="s">
        <v>624</v>
      </c>
      <c r="C2" s="95"/>
      <c r="T2" s="38" t="s">
        <v>45</v>
      </c>
      <c r="U2" s="38"/>
      <c r="V2" s="38"/>
      <c r="W2" s="38"/>
      <c r="Y2" s="38" t="s">
        <v>46</v>
      </c>
      <c r="Z2" s="38"/>
      <c r="AA2" s="38"/>
      <c r="AB2" s="38"/>
      <c r="AD2" s="38" t="s">
        <v>365</v>
      </c>
      <c r="AE2" s="38"/>
      <c r="AF2" s="38"/>
      <c r="AG2" s="38"/>
      <c r="AI2" s="38" t="s">
        <v>47</v>
      </c>
      <c r="AJ2" s="38"/>
      <c r="AK2" s="38"/>
      <c r="AL2" s="38"/>
      <c r="AN2" s="38" t="s">
        <v>48</v>
      </c>
      <c r="AO2" s="38"/>
      <c r="AP2" s="38"/>
      <c r="AQ2" s="38"/>
      <c r="AS2" s="38" t="s">
        <v>49</v>
      </c>
      <c r="AT2" s="38"/>
      <c r="AU2" s="38"/>
      <c r="AV2" s="38"/>
    </row>
    <row r="3" spans="2:48" ht="12.75" customHeight="1" x14ac:dyDescent="0.2">
      <c r="B3" s="457"/>
      <c r="C3" s="458"/>
      <c r="D3" s="3" t="s">
        <v>385</v>
      </c>
      <c r="E3" s="213" t="s">
        <v>556</v>
      </c>
      <c r="F3" s="212" t="s">
        <v>386</v>
      </c>
      <c r="G3" s="212" t="s">
        <v>387</v>
      </c>
      <c r="H3" s="212" t="s">
        <v>388</v>
      </c>
      <c r="I3" s="213" t="s">
        <v>557</v>
      </c>
      <c r="J3" s="212" t="s">
        <v>389</v>
      </c>
      <c r="K3" s="212" t="s">
        <v>390</v>
      </c>
      <c r="L3" s="212" t="s">
        <v>391</v>
      </c>
      <c r="M3" s="212" t="s">
        <v>392</v>
      </c>
      <c r="N3" s="212" t="s">
        <v>393</v>
      </c>
      <c r="O3" s="213" t="s">
        <v>558</v>
      </c>
      <c r="P3" s="214" t="s">
        <v>559</v>
      </c>
      <c r="T3" s="79" t="s">
        <v>21</v>
      </c>
      <c r="U3" s="79" t="s">
        <v>22</v>
      </c>
      <c r="V3" s="70" t="s">
        <v>23</v>
      </c>
      <c r="W3" s="77"/>
      <c r="X3" s="78"/>
      <c r="Y3" s="79" t="s">
        <v>21</v>
      </c>
      <c r="Z3" s="79" t="s">
        <v>22</v>
      </c>
      <c r="AA3" s="70" t="s">
        <v>23</v>
      </c>
      <c r="AB3" s="77"/>
      <c r="AC3" s="78"/>
      <c r="AD3" s="79" t="s">
        <v>21</v>
      </c>
      <c r="AE3" s="79" t="s">
        <v>22</v>
      </c>
      <c r="AF3" s="70" t="s">
        <v>23</v>
      </c>
      <c r="AG3" s="77"/>
      <c r="AH3" s="78"/>
      <c r="AI3" s="79" t="s">
        <v>21</v>
      </c>
      <c r="AJ3" s="79" t="s">
        <v>22</v>
      </c>
      <c r="AK3" s="70" t="s">
        <v>23</v>
      </c>
      <c r="AL3" s="77"/>
      <c r="AM3" s="78"/>
      <c r="AN3" s="79" t="s">
        <v>21</v>
      </c>
      <c r="AO3" s="79" t="s">
        <v>22</v>
      </c>
      <c r="AP3" s="70" t="s">
        <v>23</v>
      </c>
      <c r="AQ3" s="77"/>
      <c r="AR3" s="78"/>
      <c r="AS3" s="79" t="s">
        <v>21</v>
      </c>
      <c r="AT3" s="79" t="s">
        <v>22</v>
      </c>
      <c r="AU3" s="70" t="s">
        <v>23</v>
      </c>
      <c r="AV3" s="47"/>
    </row>
    <row r="4" spans="2:48" ht="12.75" customHeight="1" x14ac:dyDescent="0.2">
      <c r="B4" s="474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15" t="s">
        <v>560</v>
      </c>
      <c r="T4" s="65">
        <v>1</v>
      </c>
      <c r="U4" s="65" t="s">
        <v>24</v>
      </c>
      <c r="V4" s="75">
        <f>100*$D$10/('表９（その２－１）'!$Q$10-'表９（その２－１）'!$P$10)</f>
        <v>1.7814665723922454</v>
      </c>
      <c r="W4" s="47"/>
      <c r="Y4" s="65">
        <v>1</v>
      </c>
      <c r="Z4" s="65" t="s">
        <v>24</v>
      </c>
      <c r="AA4" s="75">
        <f>100*$D$11/('表９（その２－１）'!$Q$11-'表９（その２－１）'!$P$11)</f>
        <v>1.5948116225219844</v>
      </c>
      <c r="AB4" s="47"/>
      <c r="AD4" s="65">
        <v>1</v>
      </c>
      <c r="AE4" s="65" t="s">
        <v>24</v>
      </c>
      <c r="AF4" s="75">
        <f>100*$D$16/('表９（その２－１）'!$Q$16-'表９（その２－１）'!$P$16)</f>
        <v>2.0232162929555302</v>
      </c>
      <c r="AG4" s="47"/>
      <c r="AI4" s="65">
        <v>1</v>
      </c>
      <c r="AJ4" s="65" t="s">
        <v>24</v>
      </c>
      <c r="AK4" s="75">
        <f>100*$D$26/('表９（その２－１）'!$Q$26-'表９（その２－１）'!$P$26)</f>
        <v>1.8201906076959471</v>
      </c>
      <c r="AL4" s="47"/>
      <c r="AN4" s="65">
        <v>1</v>
      </c>
      <c r="AO4" s="65" t="s">
        <v>24</v>
      </c>
      <c r="AP4" s="75">
        <f>100*$D$36/('表９（その２－１）'!$Q$36-'表９（その２－１）'!$P$36)</f>
        <v>1.6432984193386813</v>
      </c>
      <c r="AQ4" s="47"/>
      <c r="AS4" s="65">
        <v>1</v>
      </c>
      <c r="AT4" s="65" t="s">
        <v>24</v>
      </c>
      <c r="AU4" s="75">
        <f>100*$D$44/('表９（その２－１）'!$Q$44-'表９（その２－１）'!$P$44)</f>
        <v>1.6317548777755853</v>
      </c>
      <c r="AV4" s="47"/>
    </row>
    <row r="5" spans="2:48" ht="12.75" customHeight="1" x14ac:dyDescent="0.2">
      <c r="B5" s="474" t="s">
        <v>972</v>
      </c>
      <c r="C5" s="434"/>
      <c r="D5" s="203" t="s">
        <v>561</v>
      </c>
      <c r="E5" s="15"/>
      <c r="F5" s="15"/>
      <c r="G5" s="16" t="s">
        <v>562</v>
      </c>
      <c r="H5" s="15" t="s">
        <v>563</v>
      </c>
      <c r="I5" s="15"/>
      <c r="J5" s="15" t="s">
        <v>564</v>
      </c>
      <c r="K5" s="15"/>
      <c r="L5" s="15" t="s">
        <v>565</v>
      </c>
      <c r="M5" s="15" t="s">
        <v>566</v>
      </c>
      <c r="N5" s="15" t="s">
        <v>567</v>
      </c>
      <c r="O5" s="15"/>
      <c r="P5" s="216" t="s">
        <v>568</v>
      </c>
      <c r="T5" s="51">
        <v>2</v>
      </c>
      <c r="U5" s="51" t="s">
        <v>25</v>
      </c>
      <c r="V5" s="76">
        <f>100*$F$10/('表９（その２－１）'!$Q$10-'表９（その２－１）'!$P$10)</f>
        <v>16.930649633571885</v>
      </c>
      <c r="W5" s="47"/>
      <c r="Y5" s="51">
        <v>2</v>
      </c>
      <c r="Z5" s="51" t="s">
        <v>25</v>
      </c>
      <c r="AA5" s="76">
        <f>100*$F$11/('表９（その２－１）'!$Q$11-'表９（その２－１）'!$P$11)</f>
        <v>16.139915984073845</v>
      </c>
      <c r="AB5" s="47"/>
      <c r="AD5" s="51">
        <v>2</v>
      </c>
      <c r="AE5" s="51" t="s">
        <v>25</v>
      </c>
      <c r="AF5" s="76">
        <f>100*$F$16/('表９（その２－１）'!$Q$16-'表９（その２－１）'!$P$16)</f>
        <v>17.113377633997136</v>
      </c>
      <c r="AG5" s="47"/>
      <c r="AI5" s="51">
        <v>2</v>
      </c>
      <c r="AJ5" s="51" t="s">
        <v>25</v>
      </c>
      <c r="AK5" s="76">
        <f>100*$F$26/('表９（その２－１）'!$Q$26-'表９（その２－１）'!$P$26)</f>
        <v>17.346563986949018</v>
      </c>
      <c r="AL5" s="47"/>
      <c r="AN5" s="51">
        <v>2</v>
      </c>
      <c r="AO5" s="51" t="s">
        <v>25</v>
      </c>
      <c r="AP5" s="76">
        <f>100*$F$36/('表９（その２－１）'!$Q$36-'表９（その２－１）'!$P$36)</f>
        <v>16.317425301151914</v>
      </c>
      <c r="AQ5" s="47"/>
      <c r="AS5" s="51">
        <v>2</v>
      </c>
      <c r="AT5" s="51" t="s">
        <v>25</v>
      </c>
      <c r="AU5" s="76">
        <f>100*$F$44/('表９（その２－１）'!$Q$44-'表９（その２－１）'!$P$44)</f>
        <v>17.997954063227997</v>
      </c>
      <c r="AV5" s="47"/>
    </row>
    <row r="6" spans="2:48" ht="12.75" customHeight="1" x14ac:dyDescent="0.2">
      <c r="B6" s="474"/>
      <c r="C6" s="434"/>
      <c r="D6" s="203"/>
      <c r="E6" s="15" t="s">
        <v>975</v>
      </c>
      <c r="F6" s="15" t="s">
        <v>976</v>
      </c>
      <c r="G6" s="16"/>
      <c r="H6" s="15"/>
      <c r="I6" s="15" t="s">
        <v>977</v>
      </c>
      <c r="J6" s="15"/>
      <c r="K6" s="15" t="s">
        <v>399</v>
      </c>
      <c r="L6" s="15"/>
      <c r="M6" s="15"/>
      <c r="N6" s="15"/>
      <c r="O6" s="16" t="s">
        <v>569</v>
      </c>
      <c r="P6" s="217"/>
      <c r="T6" s="51">
        <v>3</v>
      </c>
      <c r="U6" s="51" t="s">
        <v>84</v>
      </c>
      <c r="V6" s="76">
        <f>100*$G$10/('表９（その２－１）'!$Q$10-'表９（その２－１）'!$P$10)</f>
        <v>1.369145001066957</v>
      </c>
      <c r="W6" s="47"/>
      <c r="Y6" s="51">
        <v>3</v>
      </c>
      <c r="Z6" s="51" t="s">
        <v>84</v>
      </c>
      <c r="AA6" s="76">
        <f>100*$G$11/('表９（その２－１）'!$Q$11-'表９（その２－１）'!$P$11)</f>
        <v>1.3818817996587749</v>
      </c>
      <c r="AB6" s="47"/>
      <c r="AD6" s="51">
        <v>3</v>
      </c>
      <c r="AE6" s="51" t="s">
        <v>84</v>
      </c>
      <c r="AF6" s="76">
        <f>100*$G$16/('表９（その２－１）'!$Q$16-'表９（その２－１）'!$P$16)</f>
        <v>1.5750952281782375</v>
      </c>
      <c r="AG6" s="47"/>
      <c r="AI6" s="51">
        <v>3</v>
      </c>
      <c r="AJ6" s="51" t="s">
        <v>84</v>
      </c>
      <c r="AK6" s="76">
        <f>100*$G$26/('表９（その２－１）'!$Q$26-'表９（その２－１）'!$P$26)</f>
        <v>1.1004123887217618</v>
      </c>
      <c r="AL6" s="47"/>
      <c r="AN6" s="51">
        <v>3</v>
      </c>
      <c r="AO6" s="51" t="s">
        <v>84</v>
      </c>
      <c r="AP6" s="76">
        <f>100*$G$36/('表９（その２－１）'!$Q$36-'表９（その２－１）'!$P$36)</f>
        <v>1.2342027510547584</v>
      </c>
      <c r="AQ6" s="47"/>
      <c r="AS6" s="51">
        <v>3</v>
      </c>
      <c r="AT6" s="51" t="s">
        <v>84</v>
      </c>
      <c r="AU6" s="76">
        <f>100*$G$44/('表９（その２－１）'!$Q$44-'表９（その２－１）'!$P$44)</f>
        <v>0.42296869454477282</v>
      </c>
      <c r="AV6" s="47"/>
    </row>
    <row r="7" spans="2:48" ht="12.75" customHeight="1" x14ac:dyDescent="0.2">
      <c r="B7" s="474"/>
      <c r="C7" s="434"/>
      <c r="D7" s="203" t="s">
        <v>570</v>
      </c>
      <c r="E7" s="15"/>
      <c r="F7" s="15"/>
      <c r="G7" s="16" t="s">
        <v>571</v>
      </c>
      <c r="H7" s="15" t="s">
        <v>572</v>
      </c>
      <c r="I7" s="15"/>
      <c r="J7" s="15" t="s">
        <v>573</v>
      </c>
      <c r="K7" s="15"/>
      <c r="L7" s="15" t="s">
        <v>574</v>
      </c>
      <c r="M7" s="15" t="s">
        <v>575</v>
      </c>
      <c r="N7" s="15" t="s">
        <v>576</v>
      </c>
      <c r="O7" s="15"/>
      <c r="P7" s="217" t="s">
        <v>577</v>
      </c>
      <c r="T7" s="51">
        <v>4</v>
      </c>
      <c r="U7" s="51" t="s">
        <v>26</v>
      </c>
      <c r="V7" s="76">
        <f>100*$H$10/('表９（その２－１）'!$Q$10-'表９（その２－１）'!$P$10)</f>
        <v>8.6333057516951879</v>
      </c>
      <c r="W7" s="47"/>
      <c r="Y7" s="51">
        <v>4</v>
      </c>
      <c r="Z7" s="51" t="s">
        <v>26</v>
      </c>
      <c r="AA7" s="76">
        <f>100*$H$11/('表９（その２－１）'!$Q$11-'表９（その２－１）'!$P$11)</f>
        <v>8.5860475785070598</v>
      </c>
      <c r="AB7" s="47"/>
      <c r="AD7" s="51">
        <v>4</v>
      </c>
      <c r="AE7" s="51" t="s">
        <v>26</v>
      </c>
      <c r="AF7" s="76">
        <f>100*$H$16/('表９（その２－１）'!$Q$16-'表９（その２－１）'!$P$16)</f>
        <v>8.0599434766767271</v>
      </c>
      <c r="AG7" s="47"/>
      <c r="AI7" s="51">
        <v>4</v>
      </c>
      <c r="AJ7" s="51" t="s">
        <v>26</v>
      </c>
      <c r="AK7" s="76">
        <f>100*$H$26/('表９（その２－１）'!$Q$26-'表９（その２－１）'!$P$26)</f>
        <v>8.7501135763484452</v>
      </c>
      <c r="AL7" s="47"/>
      <c r="AN7" s="51">
        <v>4</v>
      </c>
      <c r="AO7" s="51" t="s">
        <v>26</v>
      </c>
      <c r="AP7" s="76">
        <f>100*$H$36/('表９（その２－１）'!$Q$36-'表９（その２－１）'!$P$36)</f>
        <v>10.253549839877669</v>
      </c>
      <c r="AQ7" s="47"/>
      <c r="AS7" s="51">
        <v>4</v>
      </c>
      <c r="AT7" s="51" t="s">
        <v>26</v>
      </c>
      <c r="AU7" s="76">
        <f>100*$H$44/('表９（その２－１）'!$Q$44-'表９（その２－１）'!$P$44)</f>
        <v>9.83805675583233</v>
      </c>
      <c r="AV7" s="47"/>
    </row>
    <row r="8" spans="2:48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/>
      <c r="N8" s="15"/>
      <c r="O8" s="15"/>
      <c r="P8" s="217"/>
      <c r="T8" s="51">
        <v>5</v>
      </c>
      <c r="U8" s="51" t="s">
        <v>27</v>
      </c>
      <c r="V8" s="76">
        <f>100*$J$10/('表９（その２－１）'!$Q$10-'表９（その２－１）'!$P$10)</f>
        <v>8.0416180803052448</v>
      </c>
      <c r="W8" s="47"/>
      <c r="Y8" s="51">
        <v>5</v>
      </c>
      <c r="Z8" s="51" t="s">
        <v>27</v>
      </c>
      <c r="AA8" s="76">
        <f>100*$J$11/('表９（その２－１）'!$Q$11-'表９（その２－１）'!$P$11)</f>
        <v>8.0780876032863755</v>
      </c>
      <c r="AB8" s="47"/>
      <c r="AD8" s="51">
        <v>5</v>
      </c>
      <c r="AE8" s="51" t="s">
        <v>27</v>
      </c>
      <c r="AF8" s="76">
        <f>100*$J$16/('表９（その２－１）'!$Q$16-'表９（その２－１）'!$P$16)</f>
        <v>7.9572817606435846</v>
      </c>
      <c r="AG8" s="47"/>
      <c r="AI8" s="51">
        <v>5</v>
      </c>
      <c r="AJ8" s="51" t="s">
        <v>27</v>
      </c>
      <c r="AK8" s="76">
        <f>100*$J$26/('表９（その２－１）'!$Q$26-'表９（その２－１）'!$P$26)</f>
        <v>7.6691169631819864</v>
      </c>
      <c r="AL8" s="47"/>
      <c r="AN8" s="51">
        <v>5</v>
      </c>
      <c r="AO8" s="51" t="s">
        <v>27</v>
      </c>
      <c r="AP8" s="76">
        <f>100*$J$36/('表９（その２－１）'!$Q$36-'表９（その２－１）'!$P$36)</f>
        <v>7.1488528620517879</v>
      </c>
      <c r="AQ8" s="47"/>
      <c r="AS8" s="51">
        <v>5</v>
      </c>
      <c r="AT8" s="51" t="s">
        <v>27</v>
      </c>
      <c r="AU8" s="76">
        <f>100*$J$44/('表９（その２－１）'!$Q$44-'表９（その２－１）'!$P$44)</f>
        <v>8.8881774599310184</v>
      </c>
      <c r="AV8" s="47"/>
    </row>
    <row r="9" spans="2:48" ht="12.75" customHeight="1" thickBot="1" x14ac:dyDescent="0.25">
      <c r="B9" s="455"/>
      <c r="C9" s="456"/>
      <c r="D9" s="203"/>
      <c r="E9" s="15"/>
      <c r="F9" s="15"/>
      <c r="G9" s="16" t="s">
        <v>82</v>
      </c>
      <c r="H9" s="15"/>
      <c r="I9" s="15"/>
      <c r="J9" s="15"/>
      <c r="K9" s="15"/>
      <c r="L9" s="15"/>
      <c r="M9" s="15" t="s">
        <v>576</v>
      </c>
      <c r="N9" s="15"/>
      <c r="O9" s="15"/>
      <c r="P9" s="217"/>
      <c r="T9" s="51">
        <v>6</v>
      </c>
      <c r="U9" s="51" t="s">
        <v>28</v>
      </c>
      <c r="V9" s="76">
        <f>100*$K$10/('表９（その２－１）'!$Q$10-'表９（その２－１）'!$P$10)</f>
        <v>6.7193678517853215</v>
      </c>
      <c r="W9" s="47"/>
      <c r="Y9" s="51">
        <v>6</v>
      </c>
      <c r="Z9" s="51" t="s">
        <v>28</v>
      </c>
      <c r="AA9" s="76">
        <f>100*$K$11/('表９（その２－１）'!$Q$11-'表９（その２－１）'!$P$11)</f>
        <v>6.9261346639579875</v>
      </c>
      <c r="AB9" s="47"/>
      <c r="AD9" s="51">
        <v>6</v>
      </c>
      <c r="AE9" s="51" t="s">
        <v>28</v>
      </c>
      <c r="AF9" s="76">
        <f>100*$K$16/('表９（その２－１）'!$Q$16-'表９（その２－１）'!$P$16)</f>
        <v>6.6772071259335144</v>
      </c>
      <c r="AG9" s="47"/>
      <c r="AI9" s="51">
        <v>6</v>
      </c>
      <c r="AJ9" s="51" t="s">
        <v>28</v>
      </c>
      <c r="AK9" s="76">
        <f>100*$K$26/('表９（その２－１）'!$Q$26-'表９（その２－１）'!$P$26)</f>
        <v>6.6539600007172117</v>
      </c>
      <c r="AL9" s="47"/>
      <c r="AN9" s="51">
        <v>6</v>
      </c>
      <c r="AO9" s="51" t="s">
        <v>28</v>
      </c>
      <c r="AP9" s="76">
        <f>100*$K$36/('表９（その２－１）'!$Q$36-'表９（その２－１）'!$P$36)</f>
        <v>5.4972722789135577</v>
      </c>
      <c r="AQ9" s="47"/>
      <c r="AS9" s="51">
        <v>6</v>
      </c>
      <c r="AT9" s="51" t="s">
        <v>28</v>
      </c>
      <c r="AU9" s="76">
        <f>100*$K$44/('表９（その２－１）'!$Q$44-'表９（その２－１）'!$P$44)</f>
        <v>6.1696377132584699</v>
      </c>
      <c r="AV9" s="47"/>
    </row>
    <row r="10" spans="2:48" ht="15.75" customHeight="1" thickBot="1" x14ac:dyDescent="0.25">
      <c r="B10" s="475" t="s">
        <v>451</v>
      </c>
      <c r="C10" s="476"/>
      <c r="D10" s="231">
        <f>SUM(D11,D16,D26,D36,D44,'表９（その１－２）'!D10,'表９（その１－２）'!D15,'表９（その１－２）'!D18,'表９（その１－２）'!D20,'表９（その１－２）'!D25,'表９（その１－２）'!D30)</f>
        <v>55933953</v>
      </c>
      <c r="E10" s="228">
        <f>SUM(E11,E16,E26,E36,E44,'表９（その１－２）'!E10,'表９（その１－２）'!E15,'表９（その１－２）'!E18,'表９（その１－２）'!E20,'表９（その１－２）'!E25,'表９（その１－２）'!E30)</f>
        <v>622039</v>
      </c>
      <c r="F10" s="228">
        <f>SUM(F11,F16,F26,F36,F44,'表９（その１－２）'!F10,'表９（その１－２）'!F15,'表９（その１－２）'!F18,'表９（その１－２）'!F20,'表９（その１－２）'!F25,'表９（その１－２）'!F30)</f>
        <v>531583458</v>
      </c>
      <c r="G10" s="228">
        <f>SUM(G11,G16,G26,G36,G44,'表９（その１－２）'!G10,'表９（その１－２）'!G15,'表９（その１－２）'!G18,'表９（その１－２）'!G20,'表９（その１－２）'!G25,'表９（その１－２）'!G30)</f>
        <v>42988004</v>
      </c>
      <c r="H10" s="228">
        <f>SUM(H11,H16,H26,H36,H44,'表９（その１－２）'!H10,'表９（その１－２）'!H15,'表９（その１－２）'!H18,'表９（その１－２）'!H20,'表９（その１－２）'!H25,'表９（その１－２）'!H30)</f>
        <v>271065944</v>
      </c>
      <c r="I10" s="228">
        <f>SUM(I11,I16,I26,I36,I44,'表９（その１－２）'!I10,'表９（その１－２）'!I15,'表９（その１－２）'!I18,'表９（その１－２）'!I20,'表９（その１－２）'!I25,'表９（その１－２）'!I30)</f>
        <v>179581393</v>
      </c>
      <c r="J10" s="228">
        <f>SUM(J11,J16,J26,J36,J44,'表９（その１－２）'!J10,'表９（その１－２）'!J15,'表９（その１－２）'!J18,'表９（その１－２）'!J20,'表９（その１－２）'!J25,'表９（その１－２）'!J30)</f>
        <v>252488312</v>
      </c>
      <c r="K10" s="228">
        <f>SUM(K11,K16,K26,K36,K44,'表９（その１－２）'!K10,'表９（その１－２）'!K15,'表９（その１－２）'!K18,'表９（その１－２）'!K20,'表９（その１－２）'!K25,'表９（その１－２）'!K30)</f>
        <v>210972696</v>
      </c>
      <c r="L10" s="228">
        <f>SUM(L11,L16,L26,L36,L44,'表９（その１－２）'!L10,'表９（その１－２）'!L15,'表９（その１－２）'!L18,'表９（その１－２）'!L20,'表９（その１－２）'!L25,'表９（その１－２）'!L30)</f>
        <v>121697599</v>
      </c>
      <c r="M10" s="228">
        <f>SUM(M11,M16,M26,M36,M44,'表９（その１－２）'!M10,'表９（その１－２）'!M15,'表９（その１－２）'!M18,'表９（その１－２）'!M20,'表９（その１－２）'!M25,'表９（その１－２）'!M30)</f>
        <v>13491500</v>
      </c>
      <c r="N10" s="228">
        <f>SUM(N11,N16,N26,N36,N44,'表９（その１－２）'!N10,'表９（その１－２）'!N15,'表９（その１－２）'!N18,'表９（その１－２）'!N20,'表９（その１－２）'!N25,'表９（その１－２）'!N30)</f>
        <v>433628088</v>
      </c>
      <c r="O10" s="228">
        <f>SUM(O11,O16,O26,O36,O44,'表９（その１－２）'!O10,'表９（その１－２）'!O15,'表９（その１－２）'!O18,'表９（その１－２）'!O20,'表９（その１－２）'!O25,'表９（その１－２）'!O30)</f>
        <v>80163276</v>
      </c>
      <c r="P10" s="229">
        <f>SUM(P11,P16,P26,P36,P44,'表９（その１－２）'!P10,'表９（その１－２）'!P15,'表９（その１－２）'!P18,'表９（その１－２）'!P20,'表９（その１－２）'!P25,'表９（その１－２）'!P30)</f>
        <v>94707212</v>
      </c>
      <c r="T10" s="51">
        <v>7</v>
      </c>
      <c r="U10" s="51" t="s">
        <v>29</v>
      </c>
      <c r="V10" s="76">
        <f>100*$L$10/('表９（その２－１）'!$Q$10-'表９（その２－１）'!$P$10)</f>
        <v>3.8760036244693081</v>
      </c>
      <c r="W10" s="47"/>
      <c r="Y10" s="51">
        <v>7</v>
      </c>
      <c r="Z10" s="51" t="s">
        <v>29</v>
      </c>
      <c r="AA10" s="76">
        <f>100*$L$11/('表９（その２－１）'!$Q$11-'表９（その２－１）'!$P$11)</f>
        <v>3.912548982662666</v>
      </c>
      <c r="AB10" s="47"/>
      <c r="AD10" s="51">
        <v>7</v>
      </c>
      <c r="AE10" s="51" t="s">
        <v>29</v>
      </c>
      <c r="AF10" s="76">
        <f>100*$L$16/('表９（その２－１）'!$Q$16-'表９（その２－１）'!$P$16)</f>
        <v>4.0310951911751216</v>
      </c>
      <c r="AG10" s="47"/>
      <c r="AI10" s="51">
        <v>7</v>
      </c>
      <c r="AJ10" s="51" t="s">
        <v>29</v>
      </c>
      <c r="AK10" s="76">
        <f>100*$L$26/('表９（その２－１）'!$Q$26-'表９（その２－１）'!$P$26)</f>
        <v>3.9990334718595708</v>
      </c>
      <c r="AL10" s="47"/>
      <c r="AN10" s="51">
        <v>7</v>
      </c>
      <c r="AO10" s="51" t="s">
        <v>29</v>
      </c>
      <c r="AP10" s="76">
        <f>100*$L$36/('表９（その２－１）'!$Q$36-'表９（その２－１）'!$P$36)</f>
        <v>3.895556974668978</v>
      </c>
      <c r="AQ10" s="47"/>
      <c r="AS10" s="51">
        <v>7</v>
      </c>
      <c r="AT10" s="51" t="s">
        <v>29</v>
      </c>
      <c r="AU10" s="76">
        <f>100*$L$44/('表９（その２－１）'!$Q$44-'表９（その２－１）'!$P$44)</f>
        <v>3.1193697392120385</v>
      </c>
      <c r="AV10" s="47"/>
    </row>
    <row r="11" spans="2:48" ht="15.75" customHeight="1" x14ac:dyDescent="0.2">
      <c r="B11" s="225"/>
      <c r="C11" s="202" t="s">
        <v>433</v>
      </c>
      <c r="D11" s="232">
        <f>SUM(D12:D15)</f>
        <v>11836893</v>
      </c>
      <c r="E11" s="226">
        <f t="shared" ref="E11:P11" si="0">SUM(E12:E15)</f>
        <v>239700</v>
      </c>
      <c r="F11" s="226">
        <f t="shared" si="0"/>
        <v>119792492</v>
      </c>
      <c r="G11" s="226">
        <f t="shared" si="0"/>
        <v>10256501</v>
      </c>
      <c r="H11" s="226">
        <f t="shared" si="0"/>
        <v>63726728</v>
      </c>
      <c r="I11" s="226">
        <f t="shared" si="0"/>
        <v>41138615</v>
      </c>
      <c r="J11" s="226">
        <f t="shared" si="0"/>
        <v>59956585</v>
      </c>
      <c r="K11" s="226">
        <f t="shared" si="0"/>
        <v>51406645</v>
      </c>
      <c r="L11" s="226">
        <f t="shared" si="0"/>
        <v>29039432</v>
      </c>
      <c r="M11" s="226">
        <f t="shared" si="0"/>
        <v>3720406</v>
      </c>
      <c r="N11" s="226">
        <f t="shared" si="0"/>
        <v>103416538</v>
      </c>
      <c r="O11" s="226">
        <f t="shared" si="0"/>
        <v>18454203</v>
      </c>
      <c r="P11" s="227">
        <f t="shared" si="0"/>
        <v>23703345</v>
      </c>
      <c r="T11" s="51">
        <v>8</v>
      </c>
      <c r="U11" s="51" t="s">
        <v>30</v>
      </c>
      <c r="V11" s="76">
        <f>100*$M$10/('表９（その２－１）'!$Q$10-'表９（その２－１）'!$P$10)</f>
        <v>0.42969707972240007</v>
      </c>
      <c r="W11" s="47"/>
      <c r="Y11" s="51">
        <v>8</v>
      </c>
      <c r="Z11" s="51" t="s">
        <v>30</v>
      </c>
      <c r="AA11" s="76">
        <f>100*$M$11/('表９（その２－１）'!$Q$11-'表９（その２－１）'!$P$11)</f>
        <v>0.50125879564008269</v>
      </c>
      <c r="AB11" s="47"/>
      <c r="AD11" s="51">
        <v>8</v>
      </c>
      <c r="AE11" s="51" t="s">
        <v>30</v>
      </c>
      <c r="AF11" s="76">
        <f>100*$M$16/('表９（その２－１）'!$Q$16-'表９（その２－１）'!$P$16)</f>
        <v>0.44933840407057296</v>
      </c>
      <c r="AG11" s="47"/>
      <c r="AI11" s="51">
        <v>8</v>
      </c>
      <c r="AJ11" s="51" t="s">
        <v>30</v>
      </c>
      <c r="AK11" s="76">
        <f>100*$M$26/('表９（その２－１）'!$Q$26-'表９（その２－１）'!$P$26)</f>
        <v>0.3347026945314332</v>
      </c>
      <c r="AL11" s="47"/>
      <c r="AN11" s="51">
        <v>8</v>
      </c>
      <c r="AO11" s="51" t="s">
        <v>30</v>
      </c>
      <c r="AP11" s="76">
        <f>100*$M$36/('表９（その２－１）'!$Q$36-'表９（その２－１）'!$P$36)</f>
        <v>0.41357536678925816</v>
      </c>
      <c r="AQ11" s="47"/>
      <c r="AS11" s="51">
        <v>8</v>
      </c>
      <c r="AT11" s="51" t="s">
        <v>30</v>
      </c>
      <c r="AU11" s="76">
        <f>100*$M$44/('表９（その２－１）'!$Q$44-'表９（その２－１）'!$P$44)</f>
        <v>0.38540580925355467</v>
      </c>
      <c r="AV11" s="47"/>
    </row>
    <row r="12" spans="2:48" ht="15.75" customHeight="1" x14ac:dyDescent="0.2">
      <c r="B12" s="455" t="s">
        <v>452</v>
      </c>
      <c r="C12" s="456"/>
      <c r="D12" s="233">
        <f>千葉市!C6</f>
        <v>6943387</v>
      </c>
      <c r="E12" s="81">
        <f>千葉市!D6</f>
        <v>221099</v>
      </c>
      <c r="F12" s="81">
        <f>千葉市!E6</f>
        <v>71147610</v>
      </c>
      <c r="G12" s="81">
        <f>千葉市!F6</f>
        <v>6160655</v>
      </c>
      <c r="H12" s="81">
        <f>千葉市!G6</f>
        <v>38308075</v>
      </c>
      <c r="I12" s="81">
        <f>千葉市!H6</f>
        <v>24315391</v>
      </c>
      <c r="J12" s="81">
        <f>千葉市!I6</f>
        <v>34605025</v>
      </c>
      <c r="K12" s="81">
        <f>千葉市!J6</f>
        <v>30761555</v>
      </c>
      <c r="L12" s="81">
        <f>千葉市!K6</f>
        <v>17193461</v>
      </c>
      <c r="M12" s="81">
        <f>千葉市!C13</f>
        <v>2129408</v>
      </c>
      <c r="N12" s="81">
        <f>千葉市!D13</f>
        <v>58536690</v>
      </c>
      <c r="O12" s="81">
        <f>千葉市!E13</f>
        <v>10754679</v>
      </c>
      <c r="P12" s="221">
        <f>千葉市!F13</f>
        <v>12885903</v>
      </c>
      <c r="T12" s="51">
        <v>9</v>
      </c>
      <c r="U12" s="51" t="s">
        <v>31</v>
      </c>
      <c r="V12" s="76">
        <f>100*$N$10/('表９（その２－１）'!$Q$10-'表９（その２－１）'!$P$10)</f>
        <v>13.810823340563163</v>
      </c>
      <c r="W12" s="47"/>
      <c r="Y12" s="51">
        <v>9</v>
      </c>
      <c r="Z12" s="51" t="s">
        <v>31</v>
      </c>
      <c r="AA12" s="76">
        <f>100*$N$11/('表９（その２－１）'!$Q$11-'表９（その２－１）'!$P$11)</f>
        <v>13.933546308426244</v>
      </c>
      <c r="AB12" s="47"/>
      <c r="AD12" s="51">
        <v>9</v>
      </c>
      <c r="AE12" s="51" t="s">
        <v>31</v>
      </c>
      <c r="AF12" s="76">
        <f>100*$N$16/('表９（その２－１）'!$Q$16-'表９（その２－１）'!$P$16)</f>
        <v>13.325142397757917</v>
      </c>
      <c r="AG12" s="47"/>
      <c r="AI12" s="51">
        <v>9</v>
      </c>
      <c r="AJ12" s="51" t="s">
        <v>31</v>
      </c>
      <c r="AK12" s="76">
        <f>100*$N$26/('表９（その２－１）'!$Q$26-'表９（その２－１）'!$P$26)</f>
        <v>14.166948140253997</v>
      </c>
      <c r="AL12" s="47"/>
      <c r="AN12" s="51">
        <v>9</v>
      </c>
      <c r="AO12" s="51" t="s">
        <v>31</v>
      </c>
      <c r="AP12" s="76">
        <f>100*$N$36/('表９（その２－１）'!$Q$36-'表９（その２－１）'!$P$36)</f>
        <v>16.772897501361015</v>
      </c>
      <c r="AQ12" s="47"/>
      <c r="AS12" s="51">
        <v>9</v>
      </c>
      <c r="AT12" s="51" t="s">
        <v>31</v>
      </c>
      <c r="AU12" s="76">
        <f>100*$N$44/('表９（その２－１）'!$Q$44-'表９（その２－１）'!$P$44)</f>
        <v>14.719588258858915</v>
      </c>
      <c r="AV12" s="47"/>
    </row>
    <row r="13" spans="2:48" ht="15.75" customHeight="1" x14ac:dyDescent="0.2">
      <c r="B13" s="455" t="s">
        <v>453</v>
      </c>
      <c r="C13" s="456"/>
      <c r="D13" s="233">
        <f>習志野市!C6</f>
        <v>915677</v>
      </c>
      <c r="E13" s="81">
        <f>習志野市!D6</f>
        <v>8550</v>
      </c>
      <c r="F13" s="81">
        <f>習志野市!E6</f>
        <v>11064552</v>
      </c>
      <c r="G13" s="81">
        <f>習志野市!F6</f>
        <v>241758</v>
      </c>
      <c r="H13" s="81">
        <f>習志野市!G6</f>
        <v>5191270</v>
      </c>
      <c r="I13" s="81">
        <f>習志野市!H6</f>
        <v>3498596</v>
      </c>
      <c r="J13" s="81">
        <f>習志野市!I6</f>
        <v>5987120</v>
      </c>
      <c r="K13" s="81">
        <f>習志野市!J6</f>
        <v>4456463</v>
      </c>
      <c r="L13" s="81">
        <f>習志野市!K6</f>
        <v>3079905</v>
      </c>
      <c r="M13" s="81">
        <f>習志野市!C13</f>
        <v>416929</v>
      </c>
      <c r="N13" s="81">
        <f>習志野市!D13</f>
        <v>9377471</v>
      </c>
      <c r="O13" s="81">
        <f>習志野市!E13</f>
        <v>1631501</v>
      </c>
      <c r="P13" s="221">
        <f>習志野市!F13</f>
        <v>1889451</v>
      </c>
      <c r="T13" s="51">
        <v>10</v>
      </c>
      <c r="U13" s="51" t="s">
        <v>32</v>
      </c>
      <c r="V13" s="76">
        <f>100*'表９（その２－１）'!$D$10/('表９（その２－１）'!$Q$10-'表９（その２－１）'!$P$10)</f>
        <v>5.8994202760074783</v>
      </c>
      <c r="W13" s="47"/>
      <c r="Y13" s="51">
        <v>10</v>
      </c>
      <c r="Z13" s="51" t="s">
        <v>32</v>
      </c>
      <c r="AA13" s="76">
        <f>100*'表９（その２－１）'!$D$11/('表９（その２－１）'!$Q$11-'表９（その２－１）'!$P$11)</f>
        <v>6.0278353232833508</v>
      </c>
      <c r="AB13" s="47"/>
      <c r="AD13" s="51">
        <v>10</v>
      </c>
      <c r="AE13" s="51" t="s">
        <v>32</v>
      </c>
      <c r="AF13" s="76">
        <f>100*'表９（その２－１）'!$D$16/('表９（その２－１）'!$Q$16-'表９（その２－１）'!$P$16)</f>
        <v>6.0038700682680961</v>
      </c>
      <c r="AG13" s="47"/>
      <c r="AI13" s="51">
        <v>10</v>
      </c>
      <c r="AJ13" s="51" t="s">
        <v>32</v>
      </c>
      <c r="AK13" s="76">
        <f>100*'表９（その２－１）'!$D$26/('表９（その２－１）'!$Q$26-'表９（その２－１）'!$P$26)</f>
        <v>6.0751408341843067</v>
      </c>
      <c r="AL13" s="47"/>
      <c r="AN13" s="51">
        <v>10</v>
      </c>
      <c r="AO13" s="51" t="s">
        <v>32</v>
      </c>
      <c r="AP13" s="76">
        <f>100*'表９（その２－１）'!$D$36/('表９（その２－１）'!$Q$36-'表９（その２－１）'!$P$36)</f>
        <v>6.0303255271814873</v>
      </c>
      <c r="AQ13" s="47"/>
      <c r="AS13" s="51">
        <v>10</v>
      </c>
      <c r="AT13" s="51" t="s">
        <v>32</v>
      </c>
      <c r="AU13" s="76">
        <f>100*'表９（その２－１）'!$D$44/('表９（その２－１）'!$Q$44-'表９（その２－１）'!$P$44)</f>
        <v>5.917345958200908</v>
      </c>
      <c r="AV13" s="47"/>
    </row>
    <row r="14" spans="2:48" ht="15.75" customHeight="1" x14ac:dyDescent="0.2">
      <c r="B14" s="455" t="s">
        <v>454</v>
      </c>
      <c r="C14" s="456"/>
      <c r="D14" s="233">
        <f>市原市!C6</f>
        <v>2653238</v>
      </c>
      <c r="E14" s="81">
        <f>市原市!D6</f>
        <v>7799</v>
      </c>
      <c r="F14" s="81">
        <f>市原市!E6</f>
        <v>23507717</v>
      </c>
      <c r="G14" s="81">
        <f>市原市!F6</f>
        <v>2521085</v>
      </c>
      <c r="H14" s="81">
        <f>市原市!G6</f>
        <v>13430230</v>
      </c>
      <c r="I14" s="81">
        <f>市原市!H6</f>
        <v>9000662</v>
      </c>
      <c r="J14" s="81">
        <f>市原市!I6</f>
        <v>11183464</v>
      </c>
      <c r="K14" s="81">
        <f>市原市!J6</f>
        <v>10329283</v>
      </c>
      <c r="L14" s="81">
        <f>市原市!K6</f>
        <v>5119365</v>
      </c>
      <c r="M14" s="81">
        <f>市原市!C13</f>
        <v>866331</v>
      </c>
      <c r="N14" s="81">
        <f>市原市!D13</f>
        <v>22365130</v>
      </c>
      <c r="O14" s="81">
        <f>市原市!E13</f>
        <v>3888149</v>
      </c>
      <c r="P14" s="221">
        <f>市原市!F13</f>
        <v>4568388</v>
      </c>
      <c r="T14" s="51">
        <v>11</v>
      </c>
      <c r="U14" s="51" t="s">
        <v>33</v>
      </c>
      <c r="V14" s="76">
        <f>100*'表９（その２－１）'!$E$10/('表９（その２－１）'!$Q$10-'表９（その２－１）'!$P$10)</f>
        <v>5.8172036168254362</v>
      </c>
      <c r="W14" s="47"/>
      <c r="Y14" s="51">
        <v>11</v>
      </c>
      <c r="Z14" s="51" t="s">
        <v>33</v>
      </c>
      <c r="AA14" s="76">
        <f>100*'表９（その２－１）'!$E$11/('表９（その２－１）'!$Q$11-'表９（その２－１）'!$P$11)</f>
        <v>5.9209492387337663</v>
      </c>
      <c r="AB14" s="47"/>
      <c r="AD14" s="51">
        <v>11</v>
      </c>
      <c r="AE14" s="51" t="s">
        <v>33</v>
      </c>
      <c r="AF14" s="76">
        <f>100*'表９（その２－１）'!$E$16/('表９（その２－１）'!$Q$16-'表９（その２－１）'!$P$16)</f>
        <v>5.8738129372749119</v>
      </c>
      <c r="AG14" s="47"/>
      <c r="AI14" s="51">
        <v>11</v>
      </c>
      <c r="AJ14" s="51" t="s">
        <v>33</v>
      </c>
      <c r="AK14" s="76">
        <f>100*'表９（その２－１）'!$E$26/('表９（その２－１）'!$Q$26-'表９（その２－１）'!$P$26)</f>
        <v>5.552467453852298</v>
      </c>
      <c r="AL14" s="47"/>
      <c r="AN14" s="51">
        <v>11</v>
      </c>
      <c r="AO14" s="51" t="s">
        <v>33</v>
      </c>
      <c r="AP14" s="76">
        <f>100*'表９（その２－１）'!$E$36/('表９（その２－１）'!$Q$36-'表９（その２－１）'!$P$36)</f>
        <v>6.4970537417319161</v>
      </c>
      <c r="AQ14" s="47"/>
      <c r="AS14" s="51">
        <v>11</v>
      </c>
      <c r="AT14" s="51" t="s">
        <v>33</v>
      </c>
      <c r="AU14" s="76">
        <f>100*'表９（その２－１）'!$E$44/('表９（その２－１）'!$Q$44-'表９（その２－１）'!$P$44)</f>
        <v>5.7384421942759403</v>
      </c>
      <c r="AV14" s="47"/>
    </row>
    <row r="15" spans="2:48" ht="15.75" customHeight="1" x14ac:dyDescent="0.2">
      <c r="B15" s="464" t="s">
        <v>455</v>
      </c>
      <c r="C15" s="465"/>
      <c r="D15" s="234">
        <f>八千代市!C6</f>
        <v>1324591</v>
      </c>
      <c r="E15" s="82">
        <f>八千代市!D6</f>
        <v>2252</v>
      </c>
      <c r="F15" s="82">
        <f>八千代市!E6</f>
        <v>14072613</v>
      </c>
      <c r="G15" s="82">
        <f>八千代市!F6</f>
        <v>1333003</v>
      </c>
      <c r="H15" s="82">
        <f>八千代市!G6</f>
        <v>6797153</v>
      </c>
      <c r="I15" s="82">
        <f>八千代市!H6</f>
        <v>4323966</v>
      </c>
      <c r="J15" s="82">
        <f>八千代市!I6</f>
        <v>8180976</v>
      </c>
      <c r="K15" s="82">
        <f>八千代市!J6</f>
        <v>5859344</v>
      </c>
      <c r="L15" s="82">
        <f>八千代市!K6</f>
        <v>3646701</v>
      </c>
      <c r="M15" s="82">
        <f>八千代市!C13</f>
        <v>307738</v>
      </c>
      <c r="N15" s="82">
        <f>八千代市!D13</f>
        <v>13137247</v>
      </c>
      <c r="O15" s="82">
        <f>八千代市!E13</f>
        <v>2179874</v>
      </c>
      <c r="P15" s="222">
        <f>八千代市!F13</f>
        <v>4359603</v>
      </c>
      <c r="T15" s="51">
        <v>12</v>
      </c>
      <c r="U15" s="51" t="s">
        <v>34</v>
      </c>
      <c r="V15" s="76">
        <f>100*'表９（その２－１）'!$G$10/('表９（その２－１）'!$Q$10-'表９（その２－１）'!$P$10)</f>
        <v>2.2305986744251967</v>
      </c>
      <c r="W15" s="47"/>
      <c r="Y15" s="51">
        <v>12</v>
      </c>
      <c r="Z15" s="51" t="s">
        <v>34</v>
      </c>
      <c r="AA15" s="76">
        <f>100*'表９（その２－１）'!$G$11/('表９（その２－１）'!$Q$11-'表９（その２－１）'!$P$11)</f>
        <v>1.9814882908510856</v>
      </c>
      <c r="AB15" s="47"/>
      <c r="AD15" s="51">
        <v>12</v>
      </c>
      <c r="AE15" s="51" t="s">
        <v>34</v>
      </c>
      <c r="AF15" s="76">
        <f>100*'表９（その２－１）'!$G$16/('表９（その２－１）'!$Q$16-'表９（その２－１）'!$P$16)</f>
        <v>2.5298977550850097</v>
      </c>
      <c r="AG15" s="47"/>
      <c r="AI15" s="51">
        <v>12</v>
      </c>
      <c r="AJ15" s="51" t="s">
        <v>34</v>
      </c>
      <c r="AK15" s="76">
        <f>100*'表９（その２－１）'!$G$26/('表９（その２－１）'!$Q$26-'表９（その２－１）'!$P$26)</f>
        <v>2.273435110098283</v>
      </c>
      <c r="AL15" s="47"/>
      <c r="AN15" s="51">
        <v>12</v>
      </c>
      <c r="AO15" s="51" t="s">
        <v>34</v>
      </c>
      <c r="AP15" s="76">
        <f>100*'表９（その２－１）'!$G$36/('表９（その２－１）'!$Q$36-'表９（その２－１）'!$P$36)</f>
        <v>2.0503962496497934</v>
      </c>
      <c r="AQ15" s="47"/>
      <c r="AS15" s="51">
        <v>12</v>
      </c>
      <c r="AT15" s="51" t="s">
        <v>34</v>
      </c>
      <c r="AU15" s="76">
        <f>100*'表９（その２－１）'!$G$44/('表９（その２－１）'!$Q$44-'表９（その２－１）'!$P$44)</f>
        <v>2.0844097108094686</v>
      </c>
      <c r="AV15" s="47"/>
    </row>
    <row r="16" spans="2:48" ht="15.75" customHeight="1" x14ac:dyDescent="0.2">
      <c r="B16" s="219"/>
      <c r="C16" s="230" t="s">
        <v>411</v>
      </c>
      <c r="D16" s="235">
        <f t="shared" ref="D16:P16" si="1">SUM(D17:D25)</f>
        <v>25094518</v>
      </c>
      <c r="E16" s="124">
        <f t="shared" si="1"/>
        <v>228480</v>
      </c>
      <c r="F16" s="124">
        <f t="shared" si="1"/>
        <v>212262013</v>
      </c>
      <c r="G16" s="124">
        <f t="shared" si="1"/>
        <v>19536347</v>
      </c>
      <c r="H16" s="124">
        <f t="shared" si="1"/>
        <v>99969735</v>
      </c>
      <c r="I16" s="124">
        <f t="shared" si="1"/>
        <v>65664368</v>
      </c>
      <c r="J16" s="124">
        <f t="shared" si="1"/>
        <v>98696393</v>
      </c>
      <c r="K16" s="124">
        <f t="shared" si="1"/>
        <v>82819269</v>
      </c>
      <c r="L16" s="124">
        <f t="shared" si="1"/>
        <v>49998802</v>
      </c>
      <c r="M16" s="124">
        <f t="shared" si="1"/>
        <v>5573270</v>
      </c>
      <c r="N16" s="124">
        <f t="shared" si="1"/>
        <v>165275471</v>
      </c>
      <c r="O16" s="124">
        <f t="shared" si="1"/>
        <v>29283716</v>
      </c>
      <c r="P16" s="220">
        <f t="shared" si="1"/>
        <v>38724179</v>
      </c>
      <c r="T16" s="51">
        <v>13</v>
      </c>
      <c r="U16" s="51" t="s">
        <v>0</v>
      </c>
      <c r="V16" s="76">
        <f>100*'表９（その２－１）'!$H$10/('表９（その２－１）'!$Q$10-'表９（その２－１）'!$P$10)</f>
        <v>9.5133356583444009</v>
      </c>
      <c r="W16" s="47"/>
      <c r="Y16" s="51">
        <v>13</v>
      </c>
      <c r="Z16" s="51" t="s">
        <v>35</v>
      </c>
      <c r="AA16" s="76">
        <f>100*'表９（その２－１）'!$H$11/('表９（その２－１）'!$Q$11-'表９（その２－１）'!$P$11)</f>
        <v>9.8876508986080118</v>
      </c>
      <c r="AB16" s="47"/>
      <c r="AD16" s="51">
        <v>13</v>
      </c>
      <c r="AE16" s="51" t="s">
        <v>35</v>
      </c>
      <c r="AF16" s="76">
        <f>100*'表９（その２－１）'!$H$16/('表９（その２－１）'!$Q$16-'表９（その２－１）'!$P$16)</f>
        <v>9.4858835609394863</v>
      </c>
      <c r="AG16" s="47"/>
      <c r="AI16" s="51">
        <v>13</v>
      </c>
      <c r="AJ16" s="51" t="s">
        <v>35</v>
      </c>
      <c r="AK16" s="76">
        <f>100*'表９（その２－１）'!$H$26/('表９（その２－１）'!$Q$26-'表９（その２－１）'!$P$26)</f>
        <v>9.4454451996777067</v>
      </c>
      <c r="AL16" s="47"/>
      <c r="AN16" s="51">
        <v>13</v>
      </c>
      <c r="AO16" s="51" t="s">
        <v>35</v>
      </c>
      <c r="AP16" s="76">
        <f>100*'表９（その２－１）'!$H$36/('表９（その２－１）'!$Q$36-'表９（その２－１）'!$P$36)</f>
        <v>7.9477878690063255</v>
      </c>
      <c r="AQ16" s="47"/>
      <c r="AS16" s="51">
        <v>13</v>
      </c>
      <c r="AT16" s="51" t="s">
        <v>35</v>
      </c>
      <c r="AU16" s="76">
        <f>100*'表９（その２－１）'!$H$44/('表９（その２－１）'!$Q$44-'表９（その２－１）'!$P$44)</f>
        <v>8.924304433564151</v>
      </c>
      <c r="AV16" s="47"/>
    </row>
    <row r="17" spans="2:48" ht="15.75" customHeight="1" x14ac:dyDescent="0.2">
      <c r="B17" s="455" t="s">
        <v>458</v>
      </c>
      <c r="C17" s="456"/>
      <c r="D17" s="233">
        <f>市川市!C6</f>
        <v>4721903</v>
      </c>
      <c r="E17" s="81">
        <f>市川市!D6</f>
        <v>5720</v>
      </c>
      <c r="F17" s="81">
        <f>市川市!E6</f>
        <v>33417567</v>
      </c>
      <c r="G17" s="81">
        <f>市川市!F6</f>
        <v>2255406</v>
      </c>
      <c r="H17" s="81">
        <f>市川市!G6</f>
        <v>15838407</v>
      </c>
      <c r="I17" s="81">
        <f>市川市!H6</f>
        <v>10242024</v>
      </c>
      <c r="J17" s="81">
        <f>市川市!I6</f>
        <v>15684508</v>
      </c>
      <c r="K17" s="81">
        <f>市川市!J6</f>
        <v>12419194</v>
      </c>
      <c r="L17" s="81">
        <f>市川市!K6</f>
        <v>8257678</v>
      </c>
      <c r="M17" s="81">
        <f>市川市!C13</f>
        <v>742434</v>
      </c>
      <c r="N17" s="81">
        <f>市川市!D13</f>
        <v>30810243</v>
      </c>
      <c r="O17" s="81">
        <f>市川市!E13</f>
        <v>4550254</v>
      </c>
      <c r="P17" s="221">
        <f>市川市!F13</f>
        <v>6780837</v>
      </c>
      <c r="T17" s="51">
        <v>14</v>
      </c>
      <c r="U17" s="51" t="s">
        <v>1</v>
      </c>
      <c r="V17" s="76">
        <f>100*'表９（その２－１）'!$I$10/('表９（その２－１）'!$Q$10-'表９（その２－１）'!$P$10)</f>
        <v>9.5412056297117314</v>
      </c>
      <c r="W17" s="47"/>
      <c r="Y17" s="51">
        <v>14</v>
      </c>
      <c r="Z17" s="51" t="s">
        <v>1</v>
      </c>
      <c r="AA17" s="76">
        <f>100*'表９（その２－１）'!$I$11/('表９（その２－１）'!$Q$11-'表９（その２－１）'!$P$11)</f>
        <v>9.8903408286465488</v>
      </c>
      <c r="AB17" s="47"/>
      <c r="AD17" s="51">
        <v>14</v>
      </c>
      <c r="AE17" s="51" t="s">
        <v>1</v>
      </c>
      <c r="AF17" s="76">
        <f>100*'表９（その２－１）'!$I$16/('表９（その２－１）'!$Q$16-'表９（その２－１）'!$P$16)</f>
        <v>9.3100917529805223</v>
      </c>
      <c r="AG17" s="47"/>
      <c r="AI17" s="51">
        <v>14</v>
      </c>
      <c r="AJ17" s="51" t="s">
        <v>1</v>
      </c>
      <c r="AK17" s="76">
        <f>100*'表９（その２－１）'!$I$26/('表９（その２－１）'!$Q$26-'表９（その２－１）'!$P$26)</f>
        <v>9.5331777463365892</v>
      </c>
      <c r="AL17" s="47"/>
      <c r="AN17" s="51">
        <v>14</v>
      </c>
      <c r="AO17" s="51" t="s">
        <v>1</v>
      </c>
      <c r="AP17" s="76">
        <f>100*'表９（その２－１）'!$I$36/('表９（その２－１）'!$Q$36-'表９（その２－１）'!$P$36)</f>
        <v>9.3867311668888576</v>
      </c>
      <c r="AQ17" s="47"/>
      <c r="AS17" s="51">
        <v>14</v>
      </c>
      <c r="AT17" s="51" t="s">
        <v>1</v>
      </c>
      <c r="AU17" s="76">
        <f>100*'表９（その２－１）'!$I$44/('表９（その２－１）'!$Q$44-'表９（その２－１）'!$P$44)</f>
        <v>8.8484718325012608</v>
      </c>
      <c r="AV17" s="47"/>
    </row>
    <row r="18" spans="2:48" ht="15.75" customHeight="1" x14ac:dyDescent="0.2">
      <c r="B18" s="455" t="s">
        <v>459</v>
      </c>
      <c r="C18" s="456"/>
      <c r="D18" s="233">
        <f>船橋市!C6</f>
        <v>5793139</v>
      </c>
      <c r="E18" s="81">
        <f>船橋市!D6</f>
        <v>159396</v>
      </c>
      <c r="F18" s="81">
        <f>船橋市!E6</f>
        <v>50425516</v>
      </c>
      <c r="G18" s="81">
        <f>船橋市!F6</f>
        <v>3611698</v>
      </c>
      <c r="H18" s="81">
        <f>船橋市!G6</f>
        <v>23217967</v>
      </c>
      <c r="I18" s="81">
        <f>船橋市!H6</f>
        <v>14312162</v>
      </c>
      <c r="J18" s="81">
        <f>船橋市!I6</f>
        <v>22803548</v>
      </c>
      <c r="K18" s="81">
        <f>船橋市!J6</f>
        <v>18111552</v>
      </c>
      <c r="L18" s="81">
        <f>船橋市!K6</f>
        <v>11797797</v>
      </c>
      <c r="M18" s="81">
        <f>船橋市!C13</f>
        <v>1292271</v>
      </c>
      <c r="N18" s="81">
        <f>船橋市!D13</f>
        <v>34241596</v>
      </c>
      <c r="O18" s="81">
        <f>船橋市!E13</f>
        <v>6273586</v>
      </c>
      <c r="P18" s="221">
        <f>船橋市!F13</f>
        <v>8930874</v>
      </c>
      <c r="T18" s="51">
        <v>15</v>
      </c>
      <c r="U18" s="51" t="s">
        <v>36</v>
      </c>
      <c r="V18" s="76">
        <f>100*'表９（その２－１）'!$J$10/('表９（その２－１）'!$Q$10-'表９（その２－１）'!$P$10)</f>
        <v>0.16052637613583159</v>
      </c>
      <c r="W18" s="47"/>
      <c r="Y18" s="51">
        <v>15</v>
      </c>
      <c r="Z18" s="51" t="s">
        <v>36</v>
      </c>
      <c r="AA18" s="76">
        <f>100*'表９（その２－１）'!$J$11/('表９（その２－１）'!$Q$11-'表９（その２－１）'!$P$11)</f>
        <v>0.1518622806695179</v>
      </c>
      <c r="AB18" s="47"/>
      <c r="AD18" s="51">
        <v>15</v>
      </c>
      <c r="AE18" s="51" t="s">
        <v>36</v>
      </c>
      <c r="AF18" s="76">
        <f>100*'表９（その２－１）'!$J$16/('表９（その２－１）'!$Q$16-'表９（その２－１）'!$P$16)</f>
        <v>0.17686370185287545</v>
      </c>
      <c r="AG18" s="47"/>
      <c r="AI18" s="51">
        <v>15</v>
      </c>
      <c r="AJ18" s="51" t="s">
        <v>36</v>
      </c>
      <c r="AK18" s="76">
        <f>100*'表９（その２－１）'!$J$26/('表９（その２－１）'!$Q$26-'表９（その２－１）'!$P$26)</f>
        <v>0.10948716091204388</v>
      </c>
      <c r="AL18" s="47"/>
      <c r="AN18" s="51">
        <v>15</v>
      </c>
      <c r="AO18" s="51" t="s">
        <v>36</v>
      </c>
      <c r="AP18" s="76">
        <f>100*'表９（その２－１）'!$J$36/('表９（その２－１）'!$Q$36-'表９（その２－１）'!$P$36)</f>
        <v>0.21529243781577431</v>
      </c>
      <c r="AQ18" s="47"/>
      <c r="AS18" s="51">
        <v>15</v>
      </c>
      <c r="AT18" s="51" t="s">
        <v>36</v>
      </c>
      <c r="AU18" s="76">
        <f>100*'表９（その２－１）'!$J$44/('表９（その２－１）'!$Q$44-'表９（その２－１）'!$P$44)</f>
        <v>0.24029566251732698</v>
      </c>
      <c r="AV18" s="47"/>
    </row>
    <row r="19" spans="2:48" ht="15.75" customHeight="1" x14ac:dyDescent="0.2">
      <c r="B19" s="455" t="s">
        <v>460</v>
      </c>
      <c r="C19" s="456"/>
      <c r="D19" s="233">
        <f>松戸市!C6</f>
        <v>4416673</v>
      </c>
      <c r="E19" s="81">
        <f>松戸市!D6</f>
        <v>32882</v>
      </c>
      <c r="F19" s="81">
        <f>松戸市!E6</f>
        <v>42769701</v>
      </c>
      <c r="G19" s="81">
        <f>松戸市!F6</f>
        <v>2967233</v>
      </c>
      <c r="H19" s="81">
        <f>松戸市!G6</f>
        <v>18462998</v>
      </c>
      <c r="I19" s="81">
        <f>松戸市!H6</f>
        <v>12640464</v>
      </c>
      <c r="J19" s="81">
        <f>松戸市!I6</f>
        <v>18342752</v>
      </c>
      <c r="K19" s="81">
        <f>松戸市!J6</f>
        <v>15937315</v>
      </c>
      <c r="L19" s="81">
        <f>松戸市!K6</f>
        <v>8469158</v>
      </c>
      <c r="M19" s="81">
        <f>松戸市!C13</f>
        <v>1167676</v>
      </c>
      <c r="N19" s="81">
        <f>松戸市!D13</f>
        <v>31452442</v>
      </c>
      <c r="O19" s="81">
        <f>松戸市!E13</f>
        <v>5184207</v>
      </c>
      <c r="P19" s="221">
        <f>松戸市!F13</f>
        <v>7073677</v>
      </c>
      <c r="T19" s="51">
        <v>16</v>
      </c>
      <c r="U19" s="51" t="s">
        <v>37</v>
      </c>
      <c r="V19" s="76">
        <f>100*'表９（その２－１）'!$K$10/('表９（その２－１）'!$Q$10-'表９（その２－１）'!$P$10)</f>
        <v>0.18645426257337322</v>
      </c>
      <c r="W19" s="47"/>
      <c r="Y19" s="51">
        <v>16</v>
      </c>
      <c r="Z19" s="51" t="s">
        <v>37</v>
      </c>
      <c r="AA19" s="76">
        <f>100*'表９（その２－１）'!$K$11/('表９（その２－１）'!$Q$11-'表９（その２－１）'!$P$11)</f>
        <v>9.5239017576812607E-2</v>
      </c>
      <c r="AB19" s="47"/>
      <c r="AD19" s="51">
        <v>16</v>
      </c>
      <c r="AE19" s="51" t="s">
        <v>37</v>
      </c>
      <c r="AF19" s="76">
        <f>100*'表９（その２－１）'!$K$16/('表９（その２－１）'!$Q$16-'表９（その２－１）'!$P$16)</f>
        <v>0.1930545805121639</v>
      </c>
      <c r="AG19" s="47"/>
      <c r="AI19" s="51">
        <v>16</v>
      </c>
      <c r="AJ19" s="51" t="s">
        <v>37</v>
      </c>
      <c r="AK19" s="76">
        <f>100*'表９（その２－１）'!$K$26/('表９（その２－１）'!$Q$26-'表９（その２－１）'!$P$26)</f>
        <v>0.31175549203712977</v>
      </c>
      <c r="AL19" s="47"/>
      <c r="AN19" s="51">
        <v>16</v>
      </c>
      <c r="AO19" s="51" t="s">
        <v>37</v>
      </c>
      <c r="AP19" s="76">
        <f>100*'表９（その２－１）'!$K$36/('表９（その２－１）'!$Q$36-'表９（その２－１）'!$P$36)</f>
        <v>0.47377343180848663</v>
      </c>
      <c r="AQ19" s="47"/>
      <c r="AS19" s="51">
        <v>16</v>
      </c>
      <c r="AT19" s="51" t="s">
        <v>37</v>
      </c>
      <c r="AU19" s="76">
        <f>100*'表９（その２－１）'!$K$44/('表９（その２－１）'!$Q$44-'表９（その２－１）'!$P$44)</f>
        <v>7.1538958196843846E-2</v>
      </c>
      <c r="AV19" s="47"/>
    </row>
    <row r="20" spans="2:48" ht="15.75" customHeight="1" x14ac:dyDescent="0.2">
      <c r="B20" s="455" t="s">
        <v>461</v>
      </c>
      <c r="C20" s="456"/>
      <c r="D20" s="233">
        <f>野田市!C6</f>
        <v>1176055</v>
      </c>
      <c r="E20" s="81">
        <f>野田市!D6</f>
        <v>864</v>
      </c>
      <c r="F20" s="81">
        <f>野田市!E6</f>
        <v>13377431</v>
      </c>
      <c r="G20" s="81">
        <f>野田市!F6</f>
        <v>4008245</v>
      </c>
      <c r="H20" s="81">
        <f>野田市!G6</f>
        <v>7415976</v>
      </c>
      <c r="I20" s="81">
        <f>野田市!H6</f>
        <v>5455098</v>
      </c>
      <c r="J20" s="81">
        <f>野田市!I6</f>
        <v>7345967</v>
      </c>
      <c r="K20" s="81">
        <f>野田市!J6</f>
        <v>6961362</v>
      </c>
      <c r="L20" s="81">
        <f>野田市!K6</f>
        <v>3408649</v>
      </c>
      <c r="M20" s="81">
        <f>野田市!C13</f>
        <v>396215</v>
      </c>
      <c r="N20" s="81">
        <f>野田市!D13</f>
        <v>10081958</v>
      </c>
      <c r="O20" s="81">
        <f>野田市!E13</f>
        <v>2421039</v>
      </c>
      <c r="P20" s="221">
        <f>野田市!F13</f>
        <v>2184534</v>
      </c>
      <c r="T20" s="51">
        <v>17</v>
      </c>
      <c r="U20" s="51" t="s">
        <v>38</v>
      </c>
      <c r="V20" s="76">
        <f>100*'表９（その２－１）'!$L$10/('表９（その２－１）'!$Q$10-'表９（その２－１）'!$P$10)</f>
        <v>0.1880812607292891</v>
      </c>
      <c r="W20" s="47"/>
      <c r="Y20" s="51">
        <v>17</v>
      </c>
      <c r="Z20" s="51" t="s">
        <v>38</v>
      </c>
      <c r="AA20" s="76">
        <f>100*'表９（その２－１）'!$L$11/('表９（その２－１）'!$Q$11-'表９（その２－１）'!$P$11)</f>
        <v>0.18691221054055601</v>
      </c>
      <c r="AB20" s="47"/>
      <c r="AD20" s="51">
        <v>17</v>
      </c>
      <c r="AE20" s="51" t="s">
        <v>38</v>
      </c>
      <c r="AF20" s="76">
        <f>100*'表９（その２－１）'!$L$16/('表９（その２－１）'!$Q$16-'表９（その２－１）'!$P$16)</f>
        <v>0.17644550601777076</v>
      </c>
      <c r="AG20" s="47"/>
      <c r="AI20" s="51">
        <v>17</v>
      </c>
      <c r="AJ20" s="51" t="s">
        <v>38</v>
      </c>
      <c r="AK20" s="76">
        <f>100*'表９（その２－１）'!$L$26/('表９（その２－１）'!$Q$26-'表９（その２－１）'!$P$26)</f>
        <v>0.19861520653121217</v>
      </c>
      <c r="AL20" s="47"/>
      <c r="AN20" s="51">
        <v>17</v>
      </c>
      <c r="AO20" s="51" t="s">
        <v>38</v>
      </c>
      <c r="AP20" s="76">
        <f>100*'表９（その２－１）'!$L$36/('表９（その２－１）'!$Q$36-'表９（その２－１）'!$P$36)</f>
        <v>0.42486026313517966</v>
      </c>
      <c r="AQ20" s="47"/>
      <c r="AS20" s="51">
        <v>17</v>
      </c>
      <c r="AT20" s="51" t="s">
        <v>38</v>
      </c>
      <c r="AU20" s="76">
        <f>100*'表９（その２－１）'!$L$44/('表９（その２－１）'!$Q$44-'表９（その２－１）'!$P$44)</f>
        <v>0.14919463304877065</v>
      </c>
      <c r="AV20" s="47"/>
    </row>
    <row r="21" spans="2:48" ht="15.75" customHeight="1" x14ac:dyDescent="0.2">
      <c r="B21" s="455" t="s">
        <v>462</v>
      </c>
      <c r="C21" s="456"/>
      <c r="D21" s="233">
        <f>柏市!C6</f>
        <v>4048881</v>
      </c>
      <c r="E21" s="81">
        <f>柏市!D6</f>
        <v>11952</v>
      </c>
      <c r="F21" s="81">
        <f>柏市!E6</f>
        <v>33609236</v>
      </c>
      <c r="G21" s="81">
        <f>柏市!F6</f>
        <v>4490579</v>
      </c>
      <c r="H21" s="81">
        <f>柏市!G6</f>
        <v>15328858</v>
      </c>
      <c r="I21" s="81">
        <f>柏市!H6</f>
        <v>10134091</v>
      </c>
      <c r="J21" s="81">
        <f>柏市!I6</f>
        <v>14956278</v>
      </c>
      <c r="K21" s="81">
        <f>柏市!J6</f>
        <v>12604078</v>
      </c>
      <c r="L21" s="81">
        <f>柏市!K6</f>
        <v>8026120</v>
      </c>
      <c r="M21" s="81">
        <f>柏市!C13</f>
        <v>719538</v>
      </c>
      <c r="N21" s="81">
        <f>柏市!D13</f>
        <v>26113745</v>
      </c>
      <c r="O21" s="81">
        <f>柏市!E13</f>
        <v>4789119</v>
      </c>
      <c r="P21" s="221">
        <f>柏市!F13</f>
        <v>6011048</v>
      </c>
      <c r="T21" s="51">
        <v>18</v>
      </c>
      <c r="U21" s="66" t="s">
        <v>39</v>
      </c>
      <c r="V21" s="76">
        <f>100*'表９（その２－１）'!$M$10/('表９（その２－１）'!$Q$10-'表９（その２－１）'!$P$10)</f>
        <v>1.3242888173337537</v>
      </c>
      <c r="W21" s="47"/>
      <c r="Y21" s="51">
        <v>18</v>
      </c>
      <c r="Z21" s="66" t="s">
        <v>39</v>
      </c>
      <c r="AA21" s="76">
        <f>100*'表９（その２－１）'!$M$11/('表９（その２－１）'!$Q$11-'表９（その２－１）'!$P$11)</f>
        <v>1.2263472558722837</v>
      </c>
      <c r="AB21" s="47"/>
      <c r="AD21" s="51">
        <v>18</v>
      </c>
      <c r="AE21" s="66" t="s">
        <v>39</v>
      </c>
      <c r="AF21" s="76">
        <f>100*'表９（その２－１）'!$M$16/('表９（その２－１）'!$Q$16-'表９（その２－１）'!$P$16)</f>
        <v>1.5203861508274226</v>
      </c>
      <c r="AG21" s="47"/>
      <c r="AI21" s="51">
        <v>18</v>
      </c>
      <c r="AJ21" s="66" t="s">
        <v>39</v>
      </c>
      <c r="AK21" s="76">
        <f>100*'表９（その２－１）'!$M$26/('表９（その２－１）'!$Q$26-'表９（その２－１）'!$P$26)</f>
        <v>1.1163213695287295</v>
      </c>
      <c r="AL21" s="47"/>
      <c r="AN21" s="51">
        <v>18</v>
      </c>
      <c r="AO21" s="66" t="s">
        <v>39</v>
      </c>
      <c r="AP21" s="76">
        <f>100*'表９（その２－１）'!$M$36/('表９（その２－１）'!$Q$36-'表９（その２－１）'!$P$36)</f>
        <v>1.4127971162772475</v>
      </c>
      <c r="AQ21" s="47"/>
      <c r="AS21" s="51">
        <v>18</v>
      </c>
      <c r="AT21" s="66" t="s">
        <v>39</v>
      </c>
      <c r="AU21" s="76">
        <f>100*'表９（その２－１）'!$M$44/('表９（その２－１）'!$Q$44-'表９（その２－１）'!$P$44)</f>
        <v>1.1939842777760423</v>
      </c>
      <c r="AV21" s="47"/>
    </row>
    <row r="22" spans="2:48" ht="15.75" customHeight="1" x14ac:dyDescent="0.2">
      <c r="B22" s="455" t="s">
        <v>463</v>
      </c>
      <c r="C22" s="456"/>
      <c r="D22" s="233">
        <f>流山市!C6</f>
        <v>1168141</v>
      </c>
      <c r="E22" s="81">
        <f>流山市!D6</f>
        <v>0</v>
      </c>
      <c r="F22" s="81">
        <f>流山市!E6</f>
        <v>10647312</v>
      </c>
      <c r="G22" s="81">
        <f>流山市!F6</f>
        <v>306362</v>
      </c>
      <c r="H22" s="81">
        <f>流山市!G6</f>
        <v>6186606</v>
      </c>
      <c r="I22" s="81">
        <f>流山市!H6</f>
        <v>4192739</v>
      </c>
      <c r="J22" s="81">
        <f>流山市!I6</f>
        <v>5705530</v>
      </c>
      <c r="K22" s="81">
        <f>流山市!J6</f>
        <v>5550943</v>
      </c>
      <c r="L22" s="81">
        <f>流山市!K6</f>
        <v>2801565</v>
      </c>
      <c r="M22" s="81">
        <f>流山市!C13</f>
        <v>438792</v>
      </c>
      <c r="N22" s="81">
        <f>流山市!D13</f>
        <v>8992594</v>
      </c>
      <c r="O22" s="81">
        <f>流山市!E13</f>
        <v>1579176</v>
      </c>
      <c r="P22" s="221">
        <f>流山市!F13</f>
        <v>1977185</v>
      </c>
      <c r="T22" s="51">
        <v>19</v>
      </c>
      <c r="U22" s="51" t="s">
        <v>40</v>
      </c>
      <c r="V22" s="76">
        <f>100*'表９（その２－１）'!$N$10/('表９（その２－１）'!$Q$10-'表９（その２－１）'!$P$10)</f>
        <v>3.4299223510002324</v>
      </c>
      <c r="W22" s="47"/>
      <c r="Y22" s="51">
        <v>19</v>
      </c>
      <c r="Z22" s="51" t="s">
        <v>40</v>
      </c>
      <c r="AA22" s="76">
        <f>100*'表９（その２－１）'!$N$11/('表９（その２－１）'!$Q$11-'表９（その２－１）'!$P$11)</f>
        <v>3.443659752847207</v>
      </c>
      <c r="AB22" s="47"/>
      <c r="AD22" s="51">
        <v>19</v>
      </c>
      <c r="AE22" s="51" t="s">
        <v>40</v>
      </c>
      <c r="AF22" s="76">
        <f>100*'表９（その２－１）'!$N$16/('表９（その２－１）'!$Q$16-'表９（その２－１）'!$P$16)</f>
        <v>3.4067721849873176</v>
      </c>
      <c r="AG22" s="47"/>
      <c r="AI22" s="51">
        <v>19</v>
      </c>
      <c r="AJ22" s="51" t="s">
        <v>40</v>
      </c>
      <c r="AK22" s="111">
        <f>100*'表９（その２－１）'!$N$26/('表９（その２－１）'!$Q$26-'表９（その２－１）'!$P$26)</f>
        <v>3.4002375986967981</v>
      </c>
      <c r="AL22" s="47"/>
      <c r="AN22" s="51">
        <v>19</v>
      </c>
      <c r="AO22" s="51" t="s">
        <v>40</v>
      </c>
      <c r="AP22" s="76">
        <f>100*'表９（その２－１）'!$N$36/('表９（その２－１）'!$Q$36-'表９（その２－１）'!$P$36)</f>
        <v>2.350090868264068</v>
      </c>
      <c r="AQ22" s="47"/>
      <c r="AS22" s="51">
        <v>19</v>
      </c>
      <c r="AT22" s="51" t="s">
        <v>40</v>
      </c>
      <c r="AU22" s="76">
        <f>100*'表９（その２－１）'!$N$44/('表９（その２－１）'!$Q$44-'表９（その２－１）'!$P$44)</f>
        <v>3.6103424978614855</v>
      </c>
      <c r="AV22" s="47"/>
    </row>
    <row r="23" spans="2:48" ht="15.75" customHeight="1" x14ac:dyDescent="0.2">
      <c r="B23" s="455" t="s">
        <v>464</v>
      </c>
      <c r="C23" s="456"/>
      <c r="D23" s="233">
        <f>我孫子市!C6</f>
        <v>1010134</v>
      </c>
      <c r="E23" s="81">
        <f>我孫子市!D6</f>
        <v>15788</v>
      </c>
      <c r="F23" s="81">
        <f>我孫子市!E6</f>
        <v>9973630</v>
      </c>
      <c r="G23" s="81">
        <f>我孫子市!F6</f>
        <v>454256</v>
      </c>
      <c r="H23" s="81">
        <f>我孫子市!G6</f>
        <v>4570321</v>
      </c>
      <c r="I23" s="81">
        <f>我孫子市!H6</f>
        <v>2905829</v>
      </c>
      <c r="J23" s="81">
        <f>我孫子市!I6</f>
        <v>5232722</v>
      </c>
      <c r="K23" s="81">
        <f>我孫子市!J6</f>
        <v>4275620</v>
      </c>
      <c r="L23" s="81">
        <f>我孫子市!K6</f>
        <v>2559867</v>
      </c>
      <c r="M23" s="81">
        <f>我孫子市!C13</f>
        <v>159384</v>
      </c>
      <c r="N23" s="81">
        <f>我孫子市!D13</f>
        <v>9709013</v>
      </c>
      <c r="O23" s="81">
        <f>我孫子市!E13</f>
        <v>1766317</v>
      </c>
      <c r="P23" s="221">
        <f>我孫子市!F13</f>
        <v>2625402</v>
      </c>
      <c r="T23" s="108">
        <v>20</v>
      </c>
      <c r="U23" s="107" t="s">
        <v>535</v>
      </c>
      <c r="V23" s="76">
        <f>100*'表９（その２－１）'!$O$10/('表９（その２－１）'!$Q$10-'表９（その２－１）'!$P$10)</f>
        <v>0.11688614134156323</v>
      </c>
      <c r="W23" s="47"/>
      <c r="Y23" s="108">
        <v>20</v>
      </c>
      <c r="Z23" s="107" t="s">
        <v>535</v>
      </c>
      <c r="AA23" s="76">
        <f>100*'表９（その２－１）'!$O$11/('表９（その２－１）'!$Q$11-'表９（その２－１）'!$P$11)</f>
        <v>0.13348156363583863</v>
      </c>
      <c r="AB23" s="47"/>
      <c r="AD23" s="109">
        <v>20</v>
      </c>
      <c r="AE23" s="114" t="s">
        <v>535</v>
      </c>
      <c r="AF23" s="76">
        <f>100*'表９（その２－１）'!$O$16/('表９（その２－１）'!$Q$16-'表９（その２－１）'!$P$16)</f>
        <v>0.11122428986608268</v>
      </c>
      <c r="AG23" s="47"/>
      <c r="AI23" s="109">
        <v>20</v>
      </c>
      <c r="AJ23" s="107" t="s">
        <v>535</v>
      </c>
      <c r="AK23" s="111">
        <f>100*'表９（その２－１）'!$O$26/('表９（その２－１）'!$Q$26-'表９（その２－１）'!$P$26)</f>
        <v>0.14287499788553373</v>
      </c>
      <c r="AL23" s="47"/>
      <c r="AN23" s="109">
        <v>20</v>
      </c>
      <c r="AO23" s="107" t="s">
        <v>535</v>
      </c>
      <c r="AP23" s="76">
        <f>100*'表９（その２－１）'!$O$36/('表９（その２－１）'!$Q$36-'表９（その２－１）'!$P$36)</f>
        <v>3.4260033033244992E-2</v>
      </c>
      <c r="AQ23" s="47"/>
      <c r="AS23" s="109">
        <v>20</v>
      </c>
      <c r="AT23" s="107" t="s">
        <v>535</v>
      </c>
      <c r="AU23" s="76">
        <f>100*'表９（その２－１）'!$O$44/('表９（その２－１）'!$Q$44-'表９（その２－１）'!$P$44)</f>
        <v>4.8756469353120911E-2</v>
      </c>
      <c r="AV23" s="47"/>
    </row>
    <row r="24" spans="2:48" ht="15.75" customHeight="1" x14ac:dyDescent="0.2">
      <c r="B24" s="455" t="s">
        <v>805</v>
      </c>
      <c r="C24" s="456"/>
      <c r="D24" s="233">
        <f>鎌ケ谷市!C6</f>
        <v>1013017</v>
      </c>
      <c r="E24" s="81">
        <f>鎌ケ谷市!D6</f>
        <v>0</v>
      </c>
      <c r="F24" s="81">
        <f>鎌ケ谷市!E6</f>
        <v>7429898</v>
      </c>
      <c r="G24" s="81">
        <f>鎌ケ谷市!F6</f>
        <v>266540</v>
      </c>
      <c r="H24" s="81">
        <f>鎌ケ谷市!G6</f>
        <v>4210441</v>
      </c>
      <c r="I24" s="81">
        <f>鎌ケ谷市!H6</f>
        <v>2986000</v>
      </c>
      <c r="J24" s="81">
        <f>鎌ケ谷市!I6</f>
        <v>4751594</v>
      </c>
      <c r="K24" s="81">
        <f>鎌ケ谷市!J6</f>
        <v>3391697</v>
      </c>
      <c r="L24" s="81">
        <f>鎌ケ谷市!K6</f>
        <v>2149914</v>
      </c>
      <c r="M24" s="81">
        <f>鎌ケ谷市!C13</f>
        <v>237345</v>
      </c>
      <c r="N24" s="81">
        <f>鎌ケ谷市!D13</f>
        <v>6178429</v>
      </c>
      <c r="O24" s="81">
        <f>鎌ケ谷市!E13</f>
        <v>1459191</v>
      </c>
      <c r="P24" s="221">
        <f>鎌ケ谷市!F13</f>
        <v>1122223</v>
      </c>
      <c r="T24" s="70"/>
      <c r="U24" s="71" t="s">
        <v>384</v>
      </c>
      <c r="V24" s="110">
        <f>SUM(V4:V23)</f>
        <v>100</v>
      </c>
      <c r="W24" s="38"/>
      <c r="Y24" s="70"/>
      <c r="Z24" s="71" t="s">
        <v>384</v>
      </c>
      <c r="AA24" s="110">
        <f>SUM(AA4:AA23)</f>
        <v>100.00000000000001</v>
      </c>
      <c r="AB24" s="38"/>
      <c r="AD24" s="479" t="s">
        <v>384</v>
      </c>
      <c r="AE24" s="479"/>
      <c r="AF24" s="110">
        <f>SUM(AF4:AF23)</f>
        <v>100</v>
      </c>
      <c r="AG24" s="38"/>
      <c r="AH24" s="102"/>
      <c r="AI24" s="74"/>
      <c r="AJ24" s="71" t="s">
        <v>384</v>
      </c>
      <c r="AK24" s="110">
        <f>SUM(AK4:AK23)</f>
        <v>100</v>
      </c>
      <c r="AL24" s="38"/>
      <c r="AN24" s="70"/>
      <c r="AO24" s="71" t="s">
        <v>384</v>
      </c>
      <c r="AP24" s="110">
        <f>SUM(AP4:AP23)</f>
        <v>99.999999999999986</v>
      </c>
      <c r="AQ24" s="38"/>
      <c r="AS24" s="70"/>
      <c r="AT24" s="71" t="s">
        <v>384</v>
      </c>
      <c r="AU24" s="110">
        <f>SUM(AU4:AU23)</f>
        <v>99.999999999999972</v>
      </c>
      <c r="AV24" s="38"/>
    </row>
    <row r="25" spans="2:48" ht="15.75" customHeight="1" x14ac:dyDescent="0.2">
      <c r="B25" s="464" t="s">
        <v>466</v>
      </c>
      <c r="C25" s="465"/>
      <c r="D25" s="234">
        <f>浦安市!C6</f>
        <v>1746575</v>
      </c>
      <c r="E25" s="82">
        <f>浦安市!D6</f>
        <v>1878</v>
      </c>
      <c r="F25" s="82">
        <f>浦安市!E6</f>
        <v>10611722</v>
      </c>
      <c r="G25" s="82">
        <f>浦安市!F6</f>
        <v>1176028</v>
      </c>
      <c r="H25" s="82">
        <f>浦安市!G6</f>
        <v>4738161</v>
      </c>
      <c r="I25" s="82">
        <f>浦安市!H6</f>
        <v>2795961</v>
      </c>
      <c r="J25" s="82">
        <f>浦安市!I6</f>
        <v>3873494</v>
      </c>
      <c r="K25" s="82">
        <f>浦安市!J6</f>
        <v>3567508</v>
      </c>
      <c r="L25" s="82">
        <f>浦安市!K6</f>
        <v>2528054</v>
      </c>
      <c r="M25" s="82">
        <f>浦安市!C13</f>
        <v>419615</v>
      </c>
      <c r="N25" s="82">
        <f>浦安市!D13</f>
        <v>7695451</v>
      </c>
      <c r="O25" s="82">
        <f>浦安市!E13</f>
        <v>1260827</v>
      </c>
      <c r="P25" s="222">
        <f>浦安市!F13</f>
        <v>2018399</v>
      </c>
      <c r="T25" s="38"/>
      <c r="U25" s="100"/>
      <c r="V25" s="100"/>
      <c r="W25" s="38"/>
      <c r="Y25" s="38"/>
      <c r="Z25" s="100"/>
      <c r="AA25" s="100"/>
      <c r="AB25" s="38"/>
      <c r="AD25" s="38"/>
      <c r="AE25" s="100"/>
      <c r="AF25" s="100"/>
      <c r="AG25" s="38"/>
      <c r="AI25" s="38"/>
      <c r="AJ25" s="100"/>
      <c r="AK25" s="100"/>
      <c r="AL25" s="38"/>
      <c r="AN25" s="38"/>
      <c r="AO25" s="100"/>
      <c r="AP25" s="100"/>
      <c r="AQ25" s="38"/>
      <c r="AS25" s="38"/>
      <c r="AT25" s="100"/>
      <c r="AU25" s="100"/>
      <c r="AV25" s="38"/>
    </row>
    <row r="26" spans="2:48" ht="15.75" customHeight="1" x14ac:dyDescent="0.2">
      <c r="B26" s="219"/>
      <c r="C26" s="123" t="s">
        <v>434</v>
      </c>
      <c r="D26" s="235">
        <f t="shared" ref="D26:P26" si="2">SUM(D27:D35)</f>
        <v>7463374</v>
      </c>
      <c r="E26" s="124">
        <f t="shared" si="2"/>
        <v>84945</v>
      </c>
      <c r="F26" s="124">
        <f t="shared" si="2"/>
        <v>71126559</v>
      </c>
      <c r="G26" s="124">
        <f t="shared" si="2"/>
        <v>4512049</v>
      </c>
      <c r="H26" s="124">
        <f t="shared" si="2"/>
        <v>35878314</v>
      </c>
      <c r="I26" s="124">
        <f t="shared" si="2"/>
        <v>23999614</v>
      </c>
      <c r="J26" s="124">
        <f t="shared" si="2"/>
        <v>31445876</v>
      </c>
      <c r="K26" s="124">
        <f t="shared" si="2"/>
        <v>27283402</v>
      </c>
      <c r="L26" s="124">
        <f t="shared" si="2"/>
        <v>16397339</v>
      </c>
      <c r="M26" s="124">
        <f t="shared" si="2"/>
        <v>1372390</v>
      </c>
      <c r="N26" s="124">
        <f t="shared" si="2"/>
        <v>58089099</v>
      </c>
      <c r="O26" s="124">
        <f t="shared" si="2"/>
        <v>10128319</v>
      </c>
      <c r="P26" s="220">
        <f t="shared" si="2"/>
        <v>11851722</v>
      </c>
      <c r="T26" s="38"/>
      <c r="U26" s="54" t="s">
        <v>73</v>
      </c>
      <c r="V26" s="53" t="s">
        <v>74</v>
      </c>
      <c r="W26" s="47"/>
      <c r="Y26" s="38"/>
      <c r="Z26" s="54" t="s">
        <v>22</v>
      </c>
      <c r="AA26" s="53" t="s">
        <v>23</v>
      </c>
      <c r="AB26" s="47"/>
      <c r="AD26" s="38"/>
      <c r="AE26" s="54" t="s">
        <v>22</v>
      </c>
      <c r="AF26" s="53" t="s">
        <v>23</v>
      </c>
      <c r="AG26" s="47"/>
      <c r="AI26" s="38"/>
      <c r="AJ26" s="54" t="s">
        <v>22</v>
      </c>
      <c r="AK26" s="53" t="s">
        <v>23</v>
      </c>
      <c r="AL26" s="47"/>
      <c r="AN26" s="38"/>
      <c r="AO26" s="54" t="s">
        <v>22</v>
      </c>
      <c r="AP26" s="53" t="s">
        <v>23</v>
      </c>
      <c r="AQ26" s="47"/>
      <c r="AS26" s="38"/>
      <c r="AT26" s="54" t="s">
        <v>22</v>
      </c>
      <c r="AU26" s="53" t="s">
        <v>23</v>
      </c>
      <c r="AV26" s="47"/>
    </row>
    <row r="27" spans="2:48" ht="15.75" customHeight="1" x14ac:dyDescent="0.2">
      <c r="B27" s="455" t="s">
        <v>469</v>
      </c>
      <c r="C27" s="456"/>
      <c r="D27" s="233">
        <f>成田市!C6</f>
        <v>1314552</v>
      </c>
      <c r="E27" s="81">
        <f>成田市!D6</f>
        <v>6323</v>
      </c>
      <c r="F27" s="81">
        <f>成田市!E6</f>
        <v>13291896</v>
      </c>
      <c r="G27" s="81">
        <f>成田市!F6</f>
        <v>1413904</v>
      </c>
      <c r="H27" s="81">
        <f>成田市!G6</f>
        <v>6025756</v>
      </c>
      <c r="I27" s="81">
        <f>成田市!H6</f>
        <v>3826286</v>
      </c>
      <c r="J27" s="81">
        <f>成田市!I6</f>
        <v>6233707</v>
      </c>
      <c r="K27" s="81">
        <f>成田市!J6</f>
        <v>5251613</v>
      </c>
      <c r="L27" s="81">
        <f>成田市!K6</f>
        <v>2005005</v>
      </c>
      <c r="M27" s="81">
        <f>成田市!C13</f>
        <v>181897</v>
      </c>
      <c r="N27" s="81">
        <f>成田市!D13</f>
        <v>9995686</v>
      </c>
      <c r="O27" s="81">
        <f>成田市!E13</f>
        <v>1514785</v>
      </c>
      <c r="P27" s="221">
        <f>成田市!F13</f>
        <v>1781887</v>
      </c>
      <c r="T27" s="38"/>
      <c r="U27" s="65" t="str">
        <f>INDEX(U$3:V$22,MATCH(V27,V$3:V$22,),MATCH("大分類病類",U$3:V$3,))</f>
        <v>新生物</v>
      </c>
      <c r="V27" s="46">
        <f>LARGE(V$4:V$23,1)</f>
        <v>16.930649633571885</v>
      </c>
      <c r="W27" s="47"/>
      <c r="Y27" s="38"/>
      <c r="Z27" s="65" t="str">
        <f>INDEX(Z$3:AA$22,MATCH(AA27,AA$3:AA$22,),MATCH("大分類病類",Z$3:AA$3,))</f>
        <v>新生物</v>
      </c>
      <c r="AA27" s="46">
        <f>LARGE(AA$4:AA$23,1)</f>
        <v>16.139915984073845</v>
      </c>
      <c r="AB27" s="47"/>
      <c r="AD27" s="38"/>
      <c r="AE27" s="65" t="str">
        <f>INDEX(AE$3:AF$22,MATCH(AF27,AF$3:AF$22,),MATCH("大分類病類",AE$3:AF$3,))</f>
        <v>新生物</v>
      </c>
      <c r="AF27" s="46">
        <f>LARGE(AF$4:AF$23,1)</f>
        <v>17.113377633997136</v>
      </c>
      <c r="AG27" s="47"/>
      <c r="AI27" s="38"/>
      <c r="AJ27" s="65" t="str">
        <f>INDEX(AJ$3:AK$22,MATCH(AK27,AK$3:AK$22,),MATCH("大分類病類",AJ$3:AK$3,))</f>
        <v>新生物</v>
      </c>
      <c r="AK27" s="46">
        <f>LARGE(AK$4:AK$23,1)</f>
        <v>17.346563986949018</v>
      </c>
      <c r="AL27" s="47"/>
      <c r="AN27" s="38"/>
      <c r="AO27" s="65" t="str">
        <f>INDEX(AO$3:AP$22,MATCH(AP27,AP$3:AP$22,),MATCH("大分類病類",AO$3:AP$3,))</f>
        <v>循環器系の疾患</v>
      </c>
      <c r="AP27" s="46">
        <f>LARGE(AP$4:AP$23,1)</f>
        <v>16.772897501361015</v>
      </c>
      <c r="AQ27" s="47"/>
      <c r="AS27" s="38"/>
      <c r="AT27" s="65" t="str">
        <f>INDEX(AT$3:AU$22,MATCH(AU27,AU$3:AU$22,),MATCH("大分類病類",AT$3:AU$3,))</f>
        <v>新生物</v>
      </c>
      <c r="AU27" s="46">
        <f>LARGE(AU$4:AU$23,1)</f>
        <v>17.997954063227997</v>
      </c>
      <c r="AV27" s="47"/>
    </row>
    <row r="28" spans="2:48" ht="15.75" customHeight="1" x14ac:dyDescent="0.2">
      <c r="B28" s="455" t="s">
        <v>470</v>
      </c>
      <c r="C28" s="456"/>
      <c r="D28" s="233">
        <f>佐倉市!C6</f>
        <v>1579741</v>
      </c>
      <c r="E28" s="81">
        <f>佐倉市!D6</f>
        <v>56429</v>
      </c>
      <c r="F28" s="81">
        <f>佐倉市!E6</f>
        <v>16808286</v>
      </c>
      <c r="G28" s="81">
        <f>佐倉市!F6</f>
        <v>976622</v>
      </c>
      <c r="H28" s="81">
        <f>佐倉市!G6</f>
        <v>8609876</v>
      </c>
      <c r="I28" s="81">
        <f>佐倉市!H6</f>
        <v>5698332</v>
      </c>
      <c r="J28" s="81">
        <f>佐倉市!I6</f>
        <v>8154155</v>
      </c>
      <c r="K28" s="81">
        <f>佐倉市!J6</f>
        <v>5891683</v>
      </c>
      <c r="L28" s="81">
        <f>佐倉市!K6</f>
        <v>4113879</v>
      </c>
      <c r="M28" s="81">
        <f>佐倉市!C13</f>
        <v>386581</v>
      </c>
      <c r="N28" s="81">
        <f>佐倉市!D13</f>
        <v>14482357</v>
      </c>
      <c r="O28" s="81">
        <f>佐倉市!E13</f>
        <v>2393575</v>
      </c>
      <c r="P28" s="221">
        <f>佐倉市!F13</f>
        <v>2905885</v>
      </c>
      <c r="T28" s="38"/>
      <c r="U28" s="51" t="str">
        <f>INDEX(U$3:V$22,MATCH(V28,V$3:V$22,),MATCH("大分類病類",U$3:V$3,))</f>
        <v>循環器系の疾患</v>
      </c>
      <c r="V28" s="47">
        <f>LARGE(V$4:V$23,2)</f>
        <v>13.810823340563163</v>
      </c>
      <c r="W28" s="47"/>
      <c r="Y28" s="38"/>
      <c r="Z28" s="51" t="str">
        <f>INDEX(Z$3:AA$22,MATCH(AA28,AA$3:AA$22,),MATCH("大分類病類",Z$3:AA$3,))</f>
        <v>循環器系の疾患</v>
      </c>
      <c r="AA28" s="47">
        <f>LARGE(AA$4:AA$23,2)</f>
        <v>13.933546308426244</v>
      </c>
      <c r="AB28" s="47"/>
      <c r="AD28" s="38"/>
      <c r="AE28" s="51" t="str">
        <f>INDEX(AE$3:AF$22,MATCH(AF28,AF$3:AF$22,),MATCH("大分類病類",AE$3:AF$3,))</f>
        <v>循環器系の疾患</v>
      </c>
      <c r="AF28" s="47">
        <f>LARGE(AF$4:AF$23,2)</f>
        <v>13.325142397757917</v>
      </c>
      <c r="AG28" s="47"/>
      <c r="AI28" s="38"/>
      <c r="AJ28" s="51" t="str">
        <f>INDEX(AJ$3:AK$22,MATCH(AK28,AK$3:AK$22,),MATCH("大分類病類",AJ$3:AK$3,))</f>
        <v>循環器系の疾患</v>
      </c>
      <c r="AK28" s="47">
        <f>LARGE(AK$4:AK$23,2)</f>
        <v>14.166948140253997</v>
      </c>
      <c r="AL28" s="47"/>
      <c r="AN28" s="38"/>
      <c r="AO28" s="51" t="str">
        <f>INDEX(AO$3:AP$22,MATCH(AP28,AP$3:AP$22,),MATCH("大分類病類",AO$3:AP$3,))</f>
        <v>新生物</v>
      </c>
      <c r="AP28" s="47">
        <f>LARGE(AP$4:AP$23,2)</f>
        <v>16.317425301151914</v>
      </c>
      <c r="AQ28" s="47"/>
      <c r="AS28" s="38"/>
      <c r="AT28" s="51" t="str">
        <f>INDEX(AT$3:AU$22,MATCH(AU28,AU$3:AU$22,),MATCH("大分類病類",AT$3:AU$3,))</f>
        <v>循環器系の疾患</v>
      </c>
      <c r="AU28" s="47">
        <f>LARGE(AU$4:AU$23,2)</f>
        <v>14.719588258858915</v>
      </c>
      <c r="AV28" s="47"/>
    </row>
    <row r="29" spans="2:48" ht="15.75" customHeight="1" x14ac:dyDescent="0.2">
      <c r="B29" s="455" t="s">
        <v>471</v>
      </c>
      <c r="C29" s="456"/>
      <c r="D29" s="233">
        <f>四街道市!C6</f>
        <v>685219</v>
      </c>
      <c r="E29" s="81">
        <f>四街道市!D6</f>
        <v>12239</v>
      </c>
      <c r="F29" s="81">
        <f>四街道市!E6</f>
        <v>9944724</v>
      </c>
      <c r="G29" s="81">
        <f>四街道市!F6</f>
        <v>671029</v>
      </c>
      <c r="H29" s="81">
        <f>四街道市!G6</f>
        <v>3666897</v>
      </c>
      <c r="I29" s="81">
        <f>四街道市!H6</f>
        <v>2398938</v>
      </c>
      <c r="J29" s="81">
        <f>四街道市!I6</f>
        <v>3597872</v>
      </c>
      <c r="K29" s="81">
        <f>四街道市!J6</f>
        <v>2924595</v>
      </c>
      <c r="L29" s="81">
        <f>四街道市!K6</f>
        <v>1920468</v>
      </c>
      <c r="M29" s="81">
        <f>四街道市!C13</f>
        <v>183081</v>
      </c>
      <c r="N29" s="81">
        <f>四街道市!D13</f>
        <v>6552848</v>
      </c>
      <c r="O29" s="81">
        <f>四街道市!E13</f>
        <v>1093942</v>
      </c>
      <c r="P29" s="221">
        <f>四街道市!F13</f>
        <v>1424175</v>
      </c>
      <c r="T29" s="38"/>
      <c r="U29" s="51" t="str">
        <f>INDEX(U$3:V$22,MATCH(V29,V$3:V$22,),MATCH("大分類病類",U$3:V$3,))</f>
        <v>腎尿路生殖器系の疾患</v>
      </c>
      <c r="V29" s="47">
        <f>LARGE(V$4:V$23,3)</f>
        <v>9.5412056297117314</v>
      </c>
      <c r="W29" s="47"/>
      <c r="Y29" s="38"/>
      <c r="Z29" s="51" t="str">
        <f>INDEX(Z$3:AA$22,MATCH(AA29,AA$3:AA$22,),MATCH("大分類病類",Z$3:AA$3,))</f>
        <v>腎尿路生殖器系の疾患</v>
      </c>
      <c r="AA29" s="47">
        <f>LARGE(AA$4:AA$23,3)</f>
        <v>9.8903408286465488</v>
      </c>
      <c r="AB29" s="47"/>
      <c r="AD29" s="38"/>
      <c r="AE29" s="51" t="str">
        <f>INDEX(AE$3:AF$22,MATCH(AF29,AF$3:AF$22,),MATCH("大分類病類",AE$3:AF$3,))</f>
        <v>筋骨格系及び結合組織の疾患</v>
      </c>
      <c r="AF29" s="47">
        <f>LARGE(AF$4:AF$23,3)</f>
        <v>9.4858835609394863</v>
      </c>
      <c r="AG29" s="47"/>
      <c r="AI29" s="38"/>
      <c r="AJ29" s="51" t="str">
        <f>INDEX(AJ$3:AK$22,MATCH(AK29,AK$3:AK$22,),MATCH("大分類病類",AJ$3:AK$3,))</f>
        <v>腎尿路生殖器系の疾患</v>
      </c>
      <c r="AK29" s="47">
        <f>LARGE(AK$4:AK$23,3)</f>
        <v>9.5331777463365892</v>
      </c>
      <c r="AL29" s="47"/>
      <c r="AN29" s="38"/>
      <c r="AO29" s="51" t="str">
        <f>INDEX(AO$3:AP$22,MATCH(AP29,AP$3:AP$22,),MATCH("大分類病類",AO$3:AP$3,))</f>
        <v>内分泌、栄養及び代謝疾患</v>
      </c>
      <c r="AP29" s="51">
        <f>LARGE(AP$4:AP$23,3)</f>
        <v>10.253549839877669</v>
      </c>
      <c r="AQ29" s="38"/>
      <c r="AS29" s="38"/>
      <c r="AT29" s="51" t="str">
        <f>INDEX(AT$3:AU$22,MATCH(AU29,AU$3:AU$22,),MATCH("大分類病類",AT$3:AU$3,))</f>
        <v>内分泌、栄養及び代謝疾患</v>
      </c>
      <c r="AU29" s="47">
        <f>LARGE(AU$4:AU$23,3)</f>
        <v>9.83805675583233</v>
      </c>
      <c r="AV29" s="47"/>
    </row>
    <row r="30" spans="2:48" ht="15.75" customHeight="1" x14ac:dyDescent="0.2">
      <c r="B30" s="455" t="s">
        <v>472</v>
      </c>
      <c r="C30" s="456"/>
      <c r="D30" s="233">
        <f>八街市!C6</f>
        <v>1023292</v>
      </c>
      <c r="E30" s="81">
        <f>八街市!D6</f>
        <v>0</v>
      </c>
      <c r="F30" s="81">
        <f>八街市!E6</f>
        <v>6815809</v>
      </c>
      <c r="G30" s="81">
        <f>八街市!F6</f>
        <v>504054</v>
      </c>
      <c r="H30" s="81">
        <f>八街市!G6</f>
        <v>4723203</v>
      </c>
      <c r="I30" s="81">
        <f>八街市!H6</f>
        <v>3423421</v>
      </c>
      <c r="J30" s="81">
        <f>八街市!I6</f>
        <v>3380206</v>
      </c>
      <c r="K30" s="81">
        <f>八街市!J6</f>
        <v>3412687</v>
      </c>
      <c r="L30" s="81">
        <f>八街市!K6</f>
        <v>1898602</v>
      </c>
      <c r="M30" s="81">
        <f>八街市!C13</f>
        <v>172472</v>
      </c>
      <c r="N30" s="81">
        <f>八街市!D13</f>
        <v>7992565</v>
      </c>
      <c r="O30" s="81">
        <f>八街市!E13</f>
        <v>1124737</v>
      </c>
      <c r="P30" s="221">
        <f>八街市!F13</f>
        <v>1906651</v>
      </c>
      <c r="T30" s="38"/>
      <c r="U30" s="51" t="str">
        <f>INDEX(U$3:V$22,MATCH(V30,V$3:V$22,),MATCH("大分類病類",U$3:V$3,))</f>
        <v>筋骨格系及び結合組織の疾患</v>
      </c>
      <c r="V30" s="51">
        <f>LARGE(V$4:V$23,4)</f>
        <v>9.5133356583444009</v>
      </c>
      <c r="W30" s="38"/>
      <c r="Y30" s="38"/>
      <c r="Z30" s="51" t="str">
        <f>INDEX(Z$3:AA$22,MATCH(AA30,AA$3:AA$22,),MATCH("大分類病類",Z$3:AA$3,))</f>
        <v>筋骨格系及び結合組織の疾患</v>
      </c>
      <c r="AA30" s="51">
        <f>LARGE(AA$4:AA$23,4)</f>
        <v>9.8876508986080118</v>
      </c>
      <c r="AB30" s="38"/>
      <c r="AD30" s="38"/>
      <c r="AE30" s="51" t="str">
        <f>INDEX(AE$3:AF$22,MATCH(AF30,AF$3:AF$22,),MATCH("大分類病類",AE$3:AF$3,))</f>
        <v>腎尿路生殖器系の疾患</v>
      </c>
      <c r="AF30" s="51">
        <f>LARGE(AF$4:AF$23,4)</f>
        <v>9.3100917529805223</v>
      </c>
      <c r="AG30" s="38"/>
      <c r="AI30" s="38"/>
      <c r="AJ30" s="51" t="str">
        <f>INDEX(AJ$3:AK$22,MATCH(AK30,AK$3:AK$22,),MATCH("大分類病類",AJ$3:AK$3,))</f>
        <v>筋骨格系及び結合組織の疾患</v>
      </c>
      <c r="AK30" s="51">
        <f>LARGE(AK$4:AK$23,4)</f>
        <v>9.4454451996777067</v>
      </c>
      <c r="AL30" s="38"/>
      <c r="AN30" s="38"/>
      <c r="AO30" s="51" t="str">
        <f>INDEX(AO$3:AP$22,MATCH(AP30,AP$3:AP$22,),MATCH("大分類病類",AO$3:AP$3,))</f>
        <v>腎尿路生殖器系の疾患</v>
      </c>
      <c r="AP30" s="51">
        <f>LARGE(AP$4:AP$23,4)</f>
        <v>9.3867311668888576</v>
      </c>
      <c r="AQ30" s="38"/>
      <c r="AS30" s="38"/>
      <c r="AT30" s="51" t="str">
        <f>INDEX(AT$3:AU$22,MATCH(AU30,AU$3:AU$22,),MATCH("大分類病類",AT$3:AU$3,))</f>
        <v>筋骨格系及び結合組織の疾患</v>
      </c>
      <c r="AU30" s="51">
        <f>LARGE(AU$4:AU$23,4)</f>
        <v>8.924304433564151</v>
      </c>
      <c r="AV30" s="38"/>
    </row>
    <row r="31" spans="2:48" ht="15.75" customHeight="1" x14ac:dyDescent="0.2">
      <c r="B31" s="455" t="s">
        <v>473</v>
      </c>
      <c r="C31" s="456"/>
      <c r="D31" s="233">
        <f>酒々井町!C6</f>
        <v>177495</v>
      </c>
      <c r="E31" s="81">
        <f>酒々井町!D6</f>
        <v>320</v>
      </c>
      <c r="F31" s="81">
        <f>酒々井町!E6</f>
        <v>2020522</v>
      </c>
      <c r="G31" s="81">
        <f>酒々井町!F6</f>
        <v>19038</v>
      </c>
      <c r="H31" s="81">
        <f>酒々井町!G6</f>
        <v>1075534</v>
      </c>
      <c r="I31" s="81">
        <f>酒々井町!H6</f>
        <v>841210</v>
      </c>
      <c r="J31" s="81">
        <f>酒々井町!I6</f>
        <v>1280986</v>
      </c>
      <c r="K31" s="81">
        <f>酒々井町!J6</f>
        <v>951310</v>
      </c>
      <c r="L31" s="81">
        <f>酒々井町!K6</f>
        <v>412168</v>
      </c>
      <c r="M31" s="81">
        <f>酒々井町!C13</f>
        <v>27756</v>
      </c>
      <c r="N31" s="81">
        <f>酒々井町!D13</f>
        <v>1300323</v>
      </c>
      <c r="O31" s="81">
        <f>酒々井町!E13</f>
        <v>256710</v>
      </c>
      <c r="P31" s="221">
        <f>酒々井町!F13</f>
        <v>143381</v>
      </c>
      <c r="T31" s="38"/>
      <c r="U31" s="73" t="str">
        <f>INDEX(U$3:V$22,MATCH(V31,V$3:V$22,),MATCH("大分類病類",U$3:V$3,))</f>
        <v>内分泌、栄養及び代謝疾患</v>
      </c>
      <c r="V31" s="73">
        <f>LARGE(V$4:V$23,5)</f>
        <v>8.6333057516951879</v>
      </c>
      <c r="W31" s="38"/>
      <c r="Y31" s="38"/>
      <c r="Z31" s="73" t="str">
        <f>INDEX(Z$3:AA$22,MATCH(AA31,AA$3:AA$22,),MATCH("大分類病類",Z$3:AA$3,))</f>
        <v>内分泌、栄養及び代謝疾患</v>
      </c>
      <c r="AA31" s="73">
        <f>LARGE(AA$4:AA$23,5)</f>
        <v>8.5860475785070598</v>
      </c>
      <c r="AB31" s="38"/>
      <c r="AD31" s="38"/>
      <c r="AE31" s="73" t="str">
        <f>INDEX(AE$3:AF$22,MATCH(AF31,AF$3:AF$22,),MATCH("大分類病類",AE$3:AF$3,))</f>
        <v>内分泌、栄養及び代謝疾患</v>
      </c>
      <c r="AF31" s="73">
        <f>LARGE(AF$4:AF$23,5)</f>
        <v>8.0599434766767271</v>
      </c>
      <c r="AG31" s="38"/>
      <c r="AI31" s="38"/>
      <c r="AJ31" s="73" t="str">
        <f>INDEX(AJ$3:AK$22,MATCH(AK31,AK$3:AK$22,),MATCH("大分類病類",AJ$3:AK$3,))</f>
        <v>内分泌、栄養及び代謝疾患</v>
      </c>
      <c r="AK31" s="73">
        <f>LARGE(AK$4:AK$23,5)</f>
        <v>8.7501135763484452</v>
      </c>
      <c r="AL31" s="38"/>
      <c r="AN31" s="38"/>
      <c r="AO31" s="73" t="str">
        <f>INDEX(AO$3:AP$22,MATCH(AP31,AP$3:AP$22,),MATCH("大分類病類",AO$3:AP$3,))</f>
        <v>筋骨格系及び結合組織の疾患</v>
      </c>
      <c r="AP31" s="73">
        <f>LARGE(AP$4:AP$23,5)</f>
        <v>7.9477878690063255</v>
      </c>
      <c r="AQ31" s="38"/>
      <c r="AS31" s="38"/>
      <c r="AT31" s="73" t="str">
        <f>INDEX(AT$3:AU$22,MATCH(AU31,AU$3:AU$22,),MATCH("大分類病類",AT$3:AU$3,))</f>
        <v>精神及び行動の障害</v>
      </c>
      <c r="AU31" s="73">
        <f>LARGE(AU$4:AU$23,5)</f>
        <v>8.8881774599310184</v>
      </c>
      <c r="AV31" s="38"/>
    </row>
    <row r="32" spans="2:48" ht="15.75" customHeight="1" x14ac:dyDescent="0.2">
      <c r="B32" s="455" t="s">
        <v>755</v>
      </c>
      <c r="C32" s="456"/>
      <c r="D32" s="233">
        <f>富里市!C6</f>
        <v>614011</v>
      </c>
      <c r="E32" s="81">
        <f>富里市!D6</f>
        <v>828</v>
      </c>
      <c r="F32" s="81">
        <f>富里市!E6</f>
        <v>5567388</v>
      </c>
      <c r="G32" s="81">
        <f>富里市!F6</f>
        <v>329096</v>
      </c>
      <c r="H32" s="81">
        <f>富里市!G6</f>
        <v>2574360</v>
      </c>
      <c r="I32" s="81">
        <f>富里市!H6</f>
        <v>1895975</v>
      </c>
      <c r="J32" s="81">
        <f>富里市!I6</f>
        <v>1938010</v>
      </c>
      <c r="K32" s="81">
        <f>富里市!J6</f>
        <v>2361077</v>
      </c>
      <c r="L32" s="81">
        <f>富里市!K6</f>
        <v>733440</v>
      </c>
      <c r="M32" s="81">
        <f>富里市!C13</f>
        <v>94705</v>
      </c>
      <c r="N32" s="81">
        <f>富里市!D13</f>
        <v>4391802</v>
      </c>
      <c r="O32" s="81">
        <f>富里市!E13</f>
        <v>963000</v>
      </c>
      <c r="P32" s="221">
        <f>富里市!F13</f>
        <v>1371478</v>
      </c>
      <c r="T32" s="38"/>
      <c r="U32" s="38"/>
      <c r="V32" s="38"/>
      <c r="W32" s="38"/>
      <c r="Y32" s="38"/>
      <c r="Z32" s="38"/>
      <c r="AA32" s="38"/>
      <c r="AB32" s="38"/>
      <c r="AD32" s="38"/>
      <c r="AE32" s="38"/>
      <c r="AF32" s="38"/>
      <c r="AG32" s="38"/>
      <c r="AI32" s="38"/>
      <c r="AJ32" s="38"/>
      <c r="AK32" s="38"/>
      <c r="AL32" s="38"/>
      <c r="AN32" s="38"/>
      <c r="AO32" s="38"/>
      <c r="AP32" s="38"/>
      <c r="AQ32" s="38"/>
      <c r="AS32" s="38"/>
      <c r="AT32" s="38"/>
      <c r="AU32" s="38"/>
      <c r="AV32" s="38"/>
    </row>
    <row r="33" spans="2:48" ht="15.75" customHeight="1" x14ac:dyDescent="0.2">
      <c r="B33" s="455" t="s">
        <v>145</v>
      </c>
      <c r="C33" s="456"/>
      <c r="D33" s="233">
        <f>白井市!C6</f>
        <v>544254</v>
      </c>
      <c r="E33" s="81">
        <f>白井市!D6</f>
        <v>0</v>
      </c>
      <c r="F33" s="81">
        <f>白井市!E6</f>
        <v>5457647</v>
      </c>
      <c r="G33" s="81">
        <f>白井市!F6</f>
        <v>185322</v>
      </c>
      <c r="H33" s="81">
        <f>白井市!G6</f>
        <v>2583818</v>
      </c>
      <c r="I33" s="81">
        <f>白井市!H6</f>
        <v>1685783</v>
      </c>
      <c r="J33" s="81">
        <f>白井市!I6</f>
        <v>2529031</v>
      </c>
      <c r="K33" s="81">
        <f>白井市!J6</f>
        <v>1748847</v>
      </c>
      <c r="L33" s="81">
        <f>白井市!K6</f>
        <v>1672922</v>
      </c>
      <c r="M33" s="81">
        <f>白井市!C13</f>
        <v>105607</v>
      </c>
      <c r="N33" s="81">
        <f>白井市!D13</f>
        <v>3742996</v>
      </c>
      <c r="O33" s="81">
        <f>白井市!E13</f>
        <v>804626</v>
      </c>
      <c r="P33" s="221">
        <f>白井市!F13</f>
        <v>613403</v>
      </c>
      <c r="T33" s="38"/>
      <c r="U33" s="38"/>
      <c r="V33" s="38"/>
      <c r="W33" s="38"/>
      <c r="Y33" s="38"/>
      <c r="Z33" s="38"/>
      <c r="AA33" s="38"/>
      <c r="AB33" s="38"/>
      <c r="AD33" s="38"/>
      <c r="AE33" s="38"/>
      <c r="AF33" s="38"/>
      <c r="AG33" s="38"/>
      <c r="AI33" s="38"/>
      <c r="AJ33" s="38"/>
      <c r="AK33" s="38"/>
      <c r="AL33" s="38"/>
      <c r="AN33" s="38"/>
      <c r="AO33" s="38"/>
      <c r="AP33" s="38"/>
      <c r="AQ33" s="38"/>
      <c r="AS33" s="38"/>
      <c r="AT33" s="38"/>
      <c r="AU33" s="38"/>
      <c r="AV33" s="38"/>
    </row>
    <row r="34" spans="2:48" ht="15.75" customHeight="1" x14ac:dyDescent="0.2">
      <c r="B34" s="455" t="s">
        <v>475</v>
      </c>
      <c r="C34" s="456"/>
      <c r="D34" s="233">
        <f>印西市!C6</f>
        <v>1301022</v>
      </c>
      <c r="E34" s="81">
        <f>印西市!D6</f>
        <v>8806</v>
      </c>
      <c r="F34" s="81">
        <f>印西市!E6</f>
        <v>8431266</v>
      </c>
      <c r="G34" s="81">
        <f>印西市!F6</f>
        <v>398608</v>
      </c>
      <c r="H34" s="81">
        <f>印西市!G6</f>
        <v>5392247</v>
      </c>
      <c r="I34" s="81">
        <f>印西市!H6</f>
        <v>3374678</v>
      </c>
      <c r="J34" s="81">
        <f>印西市!I6</f>
        <v>3357666</v>
      </c>
      <c r="K34" s="81">
        <f>印西市!J6</f>
        <v>3718662</v>
      </c>
      <c r="L34" s="81">
        <f>印西市!K6</f>
        <v>3132084</v>
      </c>
      <c r="M34" s="81">
        <f>印西市!C13</f>
        <v>174078</v>
      </c>
      <c r="N34" s="81">
        <f>印西市!D13</f>
        <v>6577107</v>
      </c>
      <c r="O34" s="81">
        <f>印西市!E13</f>
        <v>1495023</v>
      </c>
      <c r="P34" s="221">
        <f>印西市!F13</f>
        <v>1101208</v>
      </c>
      <c r="T34" s="38"/>
      <c r="U34" s="38"/>
      <c r="V34" s="38"/>
      <c r="W34" s="38"/>
      <c r="Y34" s="38"/>
      <c r="Z34" s="38"/>
      <c r="AA34" s="38"/>
      <c r="AB34" s="38"/>
      <c r="AD34" s="38"/>
      <c r="AE34" s="38"/>
      <c r="AF34" s="38"/>
      <c r="AG34" s="38"/>
      <c r="AI34" s="38"/>
      <c r="AJ34" s="38"/>
      <c r="AK34" s="38"/>
      <c r="AL34" s="38"/>
      <c r="AN34" s="38"/>
      <c r="AO34" s="38"/>
      <c r="AP34" s="38"/>
      <c r="AQ34" s="38"/>
      <c r="AS34" s="38"/>
      <c r="AT34" s="38"/>
      <c r="AU34" s="38"/>
      <c r="AV34" s="38"/>
    </row>
    <row r="35" spans="2:48" ht="15.75" customHeight="1" x14ac:dyDescent="0.2">
      <c r="B35" s="464" t="s">
        <v>477</v>
      </c>
      <c r="C35" s="465"/>
      <c r="D35" s="234">
        <f>栄町!C6</f>
        <v>223788</v>
      </c>
      <c r="E35" s="82">
        <f>栄町!D6</f>
        <v>0</v>
      </c>
      <c r="F35" s="82">
        <f>栄町!E6</f>
        <v>2789021</v>
      </c>
      <c r="G35" s="82">
        <f>栄町!F6</f>
        <v>14376</v>
      </c>
      <c r="H35" s="82">
        <f>栄町!G6</f>
        <v>1226623</v>
      </c>
      <c r="I35" s="82">
        <f>栄町!H6</f>
        <v>854991</v>
      </c>
      <c r="J35" s="82">
        <f>栄町!I6</f>
        <v>974243</v>
      </c>
      <c r="K35" s="82">
        <f>栄町!J6</f>
        <v>1022928</v>
      </c>
      <c r="L35" s="82">
        <f>栄町!K6</f>
        <v>508771</v>
      </c>
      <c r="M35" s="82">
        <f>栄町!C13</f>
        <v>46213</v>
      </c>
      <c r="N35" s="82">
        <f>栄町!D13</f>
        <v>3053415</v>
      </c>
      <c r="O35" s="82">
        <f>栄町!E13</f>
        <v>481921</v>
      </c>
      <c r="P35" s="222">
        <f>栄町!F13</f>
        <v>603654</v>
      </c>
      <c r="T35" s="38"/>
      <c r="U35" s="38"/>
      <c r="V35" s="38"/>
      <c r="W35" s="38"/>
      <c r="Y35" s="38"/>
      <c r="Z35" s="38"/>
      <c r="AA35" s="38"/>
      <c r="AB35" s="38"/>
      <c r="AD35" s="38"/>
      <c r="AE35" s="38"/>
      <c r="AF35" s="38"/>
      <c r="AG35" s="38"/>
      <c r="AI35" s="38"/>
      <c r="AJ35" s="38"/>
      <c r="AK35" s="38"/>
      <c r="AL35" s="38"/>
      <c r="AN35" s="38"/>
      <c r="AO35" s="38"/>
      <c r="AP35" s="38"/>
      <c r="AQ35" s="38"/>
      <c r="AS35" s="38"/>
      <c r="AT35" s="38"/>
      <c r="AU35" s="38"/>
      <c r="AV35" s="38"/>
    </row>
    <row r="36" spans="2:48" ht="15.75" customHeight="1" x14ac:dyDescent="0.2">
      <c r="B36" s="219"/>
      <c r="C36" s="123" t="s">
        <v>435</v>
      </c>
      <c r="D36" s="235">
        <f>SUM(D37:D43)</f>
        <v>1650012</v>
      </c>
      <c r="E36" s="124">
        <f t="shared" ref="E36:P36" si="3">SUM(E37:E43)</f>
        <v>8362</v>
      </c>
      <c r="F36" s="124">
        <f t="shared" si="3"/>
        <v>16384089</v>
      </c>
      <c r="G36" s="124">
        <f t="shared" si="3"/>
        <v>1239245</v>
      </c>
      <c r="H36" s="124">
        <f t="shared" si="3"/>
        <v>10295440</v>
      </c>
      <c r="I36" s="124">
        <f t="shared" si="3"/>
        <v>6981577</v>
      </c>
      <c r="J36" s="124">
        <f t="shared" si="3"/>
        <v>7178059</v>
      </c>
      <c r="K36" s="124">
        <f t="shared" si="3"/>
        <v>5519731</v>
      </c>
      <c r="L36" s="124">
        <f t="shared" si="3"/>
        <v>3911472</v>
      </c>
      <c r="M36" s="124">
        <f t="shared" si="3"/>
        <v>415265</v>
      </c>
      <c r="N36" s="124">
        <f t="shared" si="3"/>
        <v>16841422</v>
      </c>
      <c r="O36" s="124">
        <f t="shared" si="3"/>
        <v>2988701</v>
      </c>
      <c r="P36" s="220">
        <f t="shared" si="3"/>
        <v>3968479</v>
      </c>
      <c r="T36" s="38"/>
      <c r="U36" s="38"/>
      <c r="V36" s="38"/>
      <c r="W36" s="38"/>
      <c r="Y36" s="38"/>
      <c r="Z36" s="38"/>
      <c r="AA36" s="38"/>
      <c r="AB36" s="38"/>
      <c r="AD36" s="38"/>
      <c r="AE36" s="38"/>
      <c r="AF36" s="38"/>
      <c r="AG36" s="38"/>
      <c r="AI36" s="38"/>
      <c r="AJ36" s="38"/>
      <c r="AK36" s="38"/>
      <c r="AL36" s="38"/>
      <c r="AN36" s="38"/>
      <c r="AO36" s="38"/>
      <c r="AP36" s="38"/>
      <c r="AQ36" s="38"/>
      <c r="AS36" s="38"/>
      <c r="AT36" s="38"/>
      <c r="AU36" s="38"/>
      <c r="AV36" s="38"/>
    </row>
    <row r="37" spans="2:48" ht="15.75" customHeight="1" x14ac:dyDescent="0.2">
      <c r="B37" s="455" t="s">
        <v>478</v>
      </c>
      <c r="C37" s="456"/>
      <c r="D37" s="233">
        <f>茂原市!C6</f>
        <v>1188532</v>
      </c>
      <c r="E37" s="81">
        <f>茂原市!D6</f>
        <v>6005</v>
      </c>
      <c r="F37" s="81">
        <f>茂原市!E6</f>
        <v>9470721</v>
      </c>
      <c r="G37" s="81">
        <f>茂原市!F6</f>
        <v>789091</v>
      </c>
      <c r="H37" s="81">
        <f>茂原市!G6</f>
        <v>5459848</v>
      </c>
      <c r="I37" s="81">
        <f>茂原市!H6</f>
        <v>3802537</v>
      </c>
      <c r="J37" s="81">
        <f>茂原市!I6</f>
        <v>4815369</v>
      </c>
      <c r="K37" s="81">
        <f>茂原市!J6</f>
        <v>3263675</v>
      </c>
      <c r="L37" s="81">
        <f>茂原市!K6</f>
        <v>2431157</v>
      </c>
      <c r="M37" s="81">
        <f>茂原市!C13</f>
        <v>166148</v>
      </c>
      <c r="N37" s="81">
        <f>茂原市!D13</f>
        <v>9449876</v>
      </c>
      <c r="O37" s="81">
        <f>茂原市!E13</f>
        <v>1620040</v>
      </c>
      <c r="P37" s="221">
        <f>茂原市!F13</f>
        <v>2382525</v>
      </c>
      <c r="T37" s="38"/>
      <c r="U37" s="38"/>
      <c r="V37" s="38"/>
      <c r="W37" s="38"/>
      <c r="Y37" s="38"/>
      <c r="Z37" s="38"/>
      <c r="AA37" s="38"/>
      <c r="AB37" s="38"/>
      <c r="AD37" s="38"/>
      <c r="AE37" s="38"/>
      <c r="AF37" s="38"/>
      <c r="AG37" s="38"/>
      <c r="AI37" s="38"/>
      <c r="AJ37" s="38"/>
      <c r="AK37" s="38"/>
      <c r="AL37" s="38"/>
      <c r="AN37" s="38"/>
      <c r="AO37" s="38"/>
      <c r="AP37" s="38"/>
      <c r="AQ37" s="38"/>
      <c r="AS37" s="38"/>
      <c r="AT37" s="38"/>
      <c r="AU37" s="38"/>
      <c r="AV37" s="38"/>
    </row>
    <row r="38" spans="2:48" ht="15.75" customHeight="1" x14ac:dyDescent="0.2">
      <c r="B38" s="455" t="s">
        <v>479</v>
      </c>
      <c r="C38" s="456"/>
      <c r="D38" s="233">
        <f>一宮町!C6</f>
        <v>126554</v>
      </c>
      <c r="E38" s="81">
        <f>一宮町!D6</f>
        <v>0</v>
      </c>
      <c r="F38" s="81">
        <f>一宮町!E6</f>
        <v>1805078</v>
      </c>
      <c r="G38" s="81">
        <f>一宮町!F6</f>
        <v>179444</v>
      </c>
      <c r="H38" s="81">
        <f>一宮町!G6</f>
        <v>721260</v>
      </c>
      <c r="I38" s="81">
        <f>一宮町!H6</f>
        <v>448773</v>
      </c>
      <c r="J38" s="81">
        <f>一宮町!I6</f>
        <v>609235</v>
      </c>
      <c r="K38" s="81">
        <f>一宮町!J6</f>
        <v>345067</v>
      </c>
      <c r="L38" s="81">
        <f>一宮町!K6</f>
        <v>395204</v>
      </c>
      <c r="M38" s="81">
        <f>一宮町!C13</f>
        <v>124403</v>
      </c>
      <c r="N38" s="81">
        <f>一宮町!D13</f>
        <v>1004433</v>
      </c>
      <c r="O38" s="81">
        <f>一宮町!E13</f>
        <v>250969</v>
      </c>
      <c r="P38" s="221">
        <f>一宮町!F13</f>
        <v>217439</v>
      </c>
      <c r="T38" s="38"/>
      <c r="U38" s="38"/>
      <c r="V38" s="38"/>
      <c r="W38" s="38"/>
      <c r="Y38" s="38"/>
      <c r="Z38" s="38"/>
      <c r="AA38" s="38"/>
      <c r="AB38" s="38"/>
      <c r="AD38" s="38"/>
      <c r="AE38" s="38"/>
      <c r="AF38" s="38"/>
      <c r="AG38" s="38"/>
      <c r="AI38" s="38"/>
      <c r="AJ38" s="38"/>
      <c r="AK38" s="38"/>
      <c r="AL38" s="38"/>
      <c r="AN38" s="38"/>
      <c r="AO38" s="38"/>
      <c r="AP38" s="38"/>
      <c r="AQ38" s="38"/>
      <c r="AS38" s="38"/>
      <c r="AT38" s="38"/>
      <c r="AU38" s="38"/>
      <c r="AV38" s="38"/>
    </row>
    <row r="39" spans="2:48" ht="15.75" customHeight="1" x14ac:dyDescent="0.2">
      <c r="B39" s="455" t="s">
        <v>480</v>
      </c>
      <c r="C39" s="456"/>
      <c r="D39" s="233">
        <f>睦沢町!C6</f>
        <v>43274</v>
      </c>
      <c r="E39" s="81">
        <f>睦沢町!D6</f>
        <v>0</v>
      </c>
      <c r="F39" s="81">
        <f>睦沢町!E6</f>
        <v>681011</v>
      </c>
      <c r="G39" s="81">
        <f>睦沢町!F6</f>
        <v>18487</v>
      </c>
      <c r="H39" s="81">
        <f>睦沢町!G6</f>
        <v>688153</v>
      </c>
      <c r="I39" s="81">
        <f>睦沢町!H6</f>
        <v>513602</v>
      </c>
      <c r="J39" s="81">
        <f>睦沢町!I6</f>
        <v>361828</v>
      </c>
      <c r="K39" s="81">
        <f>睦沢町!J6</f>
        <v>414545</v>
      </c>
      <c r="L39" s="81">
        <f>睦沢町!K6</f>
        <v>96998</v>
      </c>
      <c r="M39" s="81">
        <f>睦沢町!C13</f>
        <v>12177</v>
      </c>
      <c r="N39" s="81">
        <f>睦沢町!D13</f>
        <v>776196</v>
      </c>
      <c r="O39" s="81">
        <f>睦沢町!E13</f>
        <v>127647</v>
      </c>
      <c r="P39" s="221">
        <f>睦沢町!F13</f>
        <v>47335</v>
      </c>
      <c r="T39" s="38"/>
      <c r="U39" s="38"/>
      <c r="V39" s="38"/>
      <c r="W39" s="38"/>
      <c r="Y39" s="38"/>
      <c r="Z39" s="38"/>
      <c r="AA39" s="38"/>
      <c r="AB39" s="38"/>
      <c r="AD39" s="38"/>
      <c r="AE39" s="38"/>
      <c r="AF39" s="38"/>
      <c r="AG39" s="38"/>
      <c r="AI39" s="38"/>
      <c r="AJ39" s="38"/>
      <c r="AK39" s="38"/>
      <c r="AL39" s="38"/>
      <c r="AN39" s="38"/>
      <c r="AO39" s="38"/>
      <c r="AP39" s="38"/>
      <c r="AQ39" s="38"/>
      <c r="AS39" s="38"/>
      <c r="AT39" s="38"/>
      <c r="AU39" s="38"/>
      <c r="AV39" s="38"/>
    </row>
    <row r="40" spans="2:48" ht="15.75" customHeight="1" x14ac:dyDescent="0.2">
      <c r="B40" s="455" t="s">
        <v>481</v>
      </c>
      <c r="C40" s="456"/>
      <c r="D40" s="233">
        <f>長生村!C6</f>
        <v>95702</v>
      </c>
      <c r="E40" s="81">
        <f>長生村!D6</f>
        <v>981</v>
      </c>
      <c r="F40" s="81">
        <f>長生村!E6</f>
        <v>1399307</v>
      </c>
      <c r="G40" s="81">
        <f>長生村!F6</f>
        <v>82058</v>
      </c>
      <c r="H40" s="81">
        <f>長生村!G6</f>
        <v>1087347</v>
      </c>
      <c r="I40" s="81">
        <f>長生村!H6</f>
        <v>825415</v>
      </c>
      <c r="J40" s="81">
        <f>長生村!I6</f>
        <v>568603</v>
      </c>
      <c r="K40" s="81">
        <f>長生村!J6</f>
        <v>668374</v>
      </c>
      <c r="L40" s="81">
        <f>長生村!K6</f>
        <v>257060</v>
      </c>
      <c r="M40" s="81">
        <f>長生村!C13</f>
        <v>40195</v>
      </c>
      <c r="N40" s="81">
        <f>長生村!D13</f>
        <v>2731676</v>
      </c>
      <c r="O40" s="81">
        <f>長生村!E13</f>
        <v>311351</v>
      </c>
      <c r="P40" s="221">
        <f>長生村!F13</f>
        <v>850337</v>
      </c>
      <c r="T40" s="38"/>
      <c r="U40" s="38"/>
      <c r="V40" s="38"/>
      <c r="W40" s="38"/>
      <c r="Y40" s="38"/>
      <c r="Z40" s="38"/>
      <c r="AA40" s="38"/>
      <c r="AB40" s="38"/>
      <c r="AD40" s="38"/>
      <c r="AE40" s="38"/>
      <c r="AF40" s="38"/>
      <c r="AG40" s="38"/>
      <c r="AI40" s="38"/>
      <c r="AJ40" s="38"/>
      <c r="AK40" s="38"/>
      <c r="AL40" s="38"/>
      <c r="AN40" s="38"/>
      <c r="AO40" s="38"/>
      <c r="AP40" s="38"/>
      <c r="AQ40" s="38"/>
      <c r="AS40" s="38"/>
      <c r="AT40" s="38"/>
      <c r="AU40" s="38"/>
      <c r="AV40" s="38"/>
    </row>
    <row r="41" spans="2:48" ht="15.75" customHeight="1" x14ac:dyDescent="0.2">
      <c r="B41" s="455" t="s">
        <v>482</v>
      </c>
      <c r="C41" s="456"/>
      <c r="D41" s="233">
        <f>白子町!C6</f>
        <v>65725</v>
      </c>
      <c r="E41" s="81">
        <f>白子町!D6</f>
        <v>0</v>
      </c>
      <c r="F41" s="81">
        <f>白子町!E6</f>
        <v>1173770</v>
      </c>
      <c r="G41" s="81">
        <f>白子町!F6</f>
        <v>166871</v>
      </c>
      <c r="H41" s="81">
        <f>白子町!G6</f>
        <v>1066859</v>
      </c>
      <c r="I41" s="81">
        <f>白子町!H6</f>
        <v>653854</v>
      </c>
      <c r="J41" s="81">
        <f>白子町!I6</f>
        <v>366342</v>
      </c>
      <c r="K41" s="81">
        <f>白子町!J6</f>
        <v>402583</v>
      </c>
      <c r="L41" s="81">
        <f>白子町!K6</f>
        <v>332342</v>
      </c>
      <c r="M41" s="81">
        <f>白子町!C13</f>
        <v>30731</v>
      </c>
      <c r="N41" s="81">
        <f>白子町!D13</f>
        <v>1456196</v>
      </c>
      <c r="O41" s="81">
        <f>白子町!E13</f>
        <v>301730</v>
      </c>
      <c r="P41" s="221">
        <f>白子町!F13</f>
        <v>134764</v>
      </c>
      <c r="T41" s="38"/>
      <c r="U41" s="38"/>
      <c r="V41" s="38"/>
      <c r="W41" s="38"/>
      <c r="Y41" s="38"/>
      <c r="Z41" s="38"/>
      <c r="AA41" s="38"/>
      <c r="AB41" s="38"/>
      <c r="AD41" s="38"/>
      <c r="AE41" s="38"/>
      <c r="AF41" s="38"/>
      <c r="AG41" s="38"/>
      <c r="AI41" s="38"/>
      <c r="AJ41" s="38"/>
      <c r="AK41" s="38"/>
      <c r="AL41" s="38"/>
      <c r="AN41" s="38"/>
      <c r="AO41" s="38"/>
      <c r="AP41" s="38"/>
      <c r="AQ41" s="38"/>
      <c r="AS41" s="38"/>
      <c r="AT41" s="38"/>
      <c r="AU41" s="38"/>
      <c r="AV41" s="38"/>
    </row>
    <row r="42" spans="2:48" ht="15.75" customHeight="1" x14ac:dyDescent="0.2">
      <c r="B42" s="455" t="s">
        <v>483</v>
      </c>
      <c r="C42" s="456"/>
      <c r="D42" s="233">
        <f>長柄町!C6</f>
        <v>63761</v>
      </c>
      <c r="E42" s="81">
        <f>長柄町!D6</f>
        <v>0</v>
      </c>
      <c r="F42" s="81">
        <f>長柄町!E6</f>
        <v>664905</v>
      </c>
      <c r="G42" s="81">
        <f>長柄町!F6</f>
        <v>1633</v>
      </c>
      <c r="H42" s="81">
        <f>長柄町!G6</f>
        <v>587989</v>
      </c>
      <c r="I42" s="81">
        <f>長柄町!H6</f>
        <v>346352</v>
      </c>
      <c r="J42" s="81">
        <f>長柄町!I6</f>
        <v>232546</v>
      </c>
      <c r="K42" s="81">
        <f>長柄町!J6</f>
        <v>193130</v>
      </c>
      <c r="L42" s="81">
        <f>長柄町!K6</f>
        <v>158029</v>
      </c>
      <c r="M42" s="81">
        <f>長柄町!C13</f>
        <v>20320</v>
      </c>
      <c r="N42" s="81">
        <f>長柄町!D13</f>
        <v>730417</v>
      </c>
      <c r="O42" s="81">
        <f>長柄町!E13</f>
        <v>125824</v>
      </c>
      <c r="P42" s="221">
        <f>長柄町!F13</f>
        <v>322399</v>
      </c>
      <c r="T42" s="38"/>
      <c r="U42" s="38"/>
      <c r="V42" s="38"/>
      <c r="W42" s="38"/>
      <c r="Y42" s="38"/>
      <c r="Z42" s="38"/>
      <c r="AA42" s="38"/>
      <c r="AB42" s="38"/>
      <c r="AD42" s="38"/>
      <c r="AE42" s="38"/>
      <c r="AF42" s="38"/>
      <c r="AG42" s="38"/>
      <c r="AI42" s="38"/>
      <c r="AJ42" s="38"/>
      <c r="AK42" s="38"/>
      <c r="AL42" s="38"/>
      <c r="AN42" s="38"/>
      <c r="AO42" s="38"/>
      <c r="AP42" s="38"/>
      <c r="AQ42" s="38"/>
      <c r="AS42" s="38"/>
      <c r="AT42" s="38"/>
      <c r="AU42" s="38"/>
      <c r="AV42" s="38"/>
    </row>
    <row r="43" spans="2:48" ht="15.75" customHeight="1" x14ac:dyDescent="0.2">
      <c r="B43" s="464" t="s">
        <v>484</v>
      </c>
      <c r="C43" s="465"/>
      <c r="D43" s="234">
        <f>長南町!C6</f>
        <v>66464</v>
      </c>
      <c r="E43" s="82">
        <f>長南町!D6</f>
        <v>1376</v>
      </c>
      <c r="F43" s="82">
        <f>長南町!E6</f>
        <v>1189297</v>
      </c>
      <c r="G43" s="82">
        <f>長南町!F6</f>
        <v>1661</v>
      </c>
      <c r="H43" s="82">
        <f>長南町!G6</f>
        <v>683984</v>
      </c>
      <c r="I43" s="82">
        <f>長南町!H6</f>
        <v>391044</v>
      </c>
      <c r="J43" s="82">
        <f>長南町!I6</f>
        <v>224136</v>
      </c>
      <c r="K43" s="82">
        <f>長南町!J6</f>
        <v>232357</v>
      </c>
      <c r="L43" s="82">
        <f>長南町!K6</f>
        <v>240682</v>
      </c>
      <c r="M43" s="82">
        <f>長南町!C13</f>
        <v>21291</v>
      </c>
      <c r="N43" s="82">
        <f>長南町!D13</f>
        <v>692628</v>
      </c>
      <c r="O43" s="82">
        <f>長南町!E13</f>
        <v>251140</v>
      </c>
      <c r="P43" s="222">
        <f>長南町!F13</f>
        <v>13680</v>
      </c>
      <c r="T43" s="417"/>
      <c r="U43" s="417"/>
      <c r="V43" s="38"/>
      <c r="W43" s="38"/>
      <c r="Y43" s="417"/>
      <c r="Z43" s="417"/>
      <c r="AA43" s="38"/>
      <c r="AB43" s="38"/>
      <c r="AD43" s="417"/>
      <c r="AE43" s="417"/>
      <c r="AF43" s="38"/>
      <c r="AG43" s="38"/>
      <c r="AI43" s="417"/>
      <c r="AJ43" s="417"/>
      <c r="AK43" s="38"/>
      <c r="AL43" s="38"/>
      <c r="AN43" s="417"/>
      <c r="AO43" s="417"/>
      <c r="AP43" s="38"/>
      <c r="AQ43" s="38"/>
      <c r="AS43" s="417"/>
      <c r="AT43" s="417"/>
      <c r="AU43" s="38"/>
      <c r="AV43" s="38"/>
    </row>
    <row r="44" spans="2:48" ht="15.75" customHeight="1" x14ac:dyDescent="0.2">
      <c r="B44" s="219"/>
      <c r="C44" s="123" t="s">
        <v>436</v>
      </c>
      <c r="D44" s="235">
        <f>SUM(D45:D50)</f>
        <v>2200050</v>
      </c>
      <c r="E44" s="124">
        <f t="shared" ref="E44:P44" si="4">SUM(E45:E50)</f>
        <v>22450</v>
      </c>
      <c r="F44" s="124">
        <f t="shared" si="4"/>
        <v>24266144</v>
      </c>
      <c r="G44" s="124">
        <f t="shared" si="4"/>
        <v>570277</v>
      </c>
      <c r="H44" s="124">
        <f t="shared" si="4"/>
        <v>13264380</v>
      </c>
      <c r="I44" s="124">
        <f t="shared" si="4"/>
        <v>9218132</v>
      </c>
      <c r="J44" s="124">
        <f t="shared" si="4"/>
        <v>11983684</v>
      </c>
      <c r="K44" s="124">
        <f t="shared" si="4"/>
        <v>8318352</v>
      </c>
      <c r="L44" s="124">
        <f t="shared" si="4"/>
        <v>4205760</v>
      </c>
      <c r="M44" s="124">
        <f t="shared" si="4"/>
        <v>519632</v>
      </c>
      <c r="N44" s="124">
        <f t="shared" si="4"/>
        <v>19846014</v>
      </c>
      <c r="O44" s="124">
        <f t="shared" si="4"/>
        <v>4172772</v>
      </c>
      <c r="P44" s="220">
        <f t="shared" si="4"/>
        <v>3420586</v>
      </c>
      <c r="T44" s="38"/>
      <c r="U44" s="38"/>
      <c r="V44" s="38"/>
      <c r="W44" s="38"/>
    </row>
    <row r="45" spans="2:48" ht="15.75" customHeight="1" x14ac:dyDescent="0.2">
      <c r="B45" s="455" t="s">
        <v>485</v>
      </c>
      <c r="C45" s="456"/>
      <c r="D45" s="233">
        <f>東金市!C6</f>
        <v>439251</v>
      </c>
      <c r="E45" s="81">
        <f>東金市!D6</f>
        <v>0</v>
      </c>
      <c r="F45" s="81">
        <f>東金市!E6</f>
        <v>4602472</v>
      </c>
      <c r="G45" s="81">
        <f>東金市!F6</f>
        <v>222599</v>
      </c>
      <c r="H45" s="81">
        <f>東金市!G6</f>
        <v>3562835</v>
      </c>
      <c r="I45" s="81">
        <f>東金市!H6</f>
        <v>2446475</v>
      </c>
      <c r="J45" s="81">
        <f>東金市!I6</f>
        <v>4114275</v>
      </c>
      <c r="K45" s="81">
        <f>東金市!J6</f>
        <v>2864566</v>
      </c>
      <c r="L45" s="81">
        <f>東金市!K6</f>
        <v>1015128</v>
      </c>
      <c r="M45" s="81">
        <f>東金市!C13</f>
        <v>149196</v>
      </c>
      <c r="N45" s="81">
        <f>東金市!D13</f>
        <v>4480202</v>
      </c>
      <c r="O45" s="81">
        <f>東金市!E13</f>
        <v>910036</v>
      </c>
      <c r="P45" s="221">
        <f>東金市!F13</f>
        <v>602093</v>
      </c>
      <c r="T45" s="38"/>
      <c r="U45" s="38"/>
      <c r="V45" s="38"/>
      <c r="W45" s="38"/>
    </row>
    <row r="46" spans="2:48" ht="15.75" customHeight="1" x14ac:dyDescent="0.2">
      <c r="B46" s="455" t="s">
        <v>1021</v>
      </c>
      <c r="C46" s="456"/>
      <c r="D46" s="233">
        <f>大網白里市!C6</f>
        <v>414515</v>
      </c>
      <c r="E46" s="81">
        <f>大網白里市!D6</f>
        <v>0</v>
      </c>
      <c r="F46" s="81">
        <f>大網白里市!E6</f>
        <v>3626381</v>
      </c>
      <c r="G46" s="81">
        <f>大網白里市!F6</f>
        <v>56834</v>
      </c>
      <c r="H46" s="81">
        <f>大網白里市!G6</f>
        <v>2969012</v>
      </c>
      <c r="I46" s="81">
        <f>大網白里市!H6</f>
        <v>2051358</v>
      </c>
      <c r="J46" s="81">
        <f>大網白里市!I6</f>
        <v>2273578</v>
      </c>
      <c r="K46" s="81">
        <f>大網白里市!J6</f>
        <v>1736558</v>
      </c>
      <c r="L46" s="81">
        <f>大網白里市!K6</f>
        <v>1197896</v>
      </c>
      <c r="M46" s="81">
        <f>大網白里市!C13</f>
        <v>143898</v>
      </c>
      <c r="N46" s="81">
        <f>大網白里市!D13</f>
        <v>4256874</v>
      </c>
      <c r="O46" s="81">
        <f>大網白里市!E13</f>
        <v>995885</v>
      </c>
      <c r="P46" s="221">
        <f>大網白里市!F13</f>
        <v>1185852</v>
      </c>
      <c r="T46" s="38"/>
      <c r="U46" s="38"/>
      <c r="V46" s="38"/>
      <c r="W46" s="38"/>
    </row>
    <row r="47" spans="2:48" ht="15.75" customHeight="1" x14ac:dyDescent="0.2">
      <c r="B47" s="455" t="s">
        <v>486</v>
      </c>
      <c r="C47" s="456"/>
      <c r="D47" s="233">
        <f>九十九里町!C6</f>
        <v>209418</v>
      </c>
      <c r="E47" s="81">
        <f>九十九里町!D6</f>
        <v>0</v>
      </c>
      <c r="F47" s="81">
        <f>九十九里町!E6</f>
        <v>3150880</v>
      </c>
      <c r="G47" s="81">
        <f>九十九里町!F6</f>
        <v>0</v>
      </c>
      <c r="H47" s="81">
        <f>九十九里町!G6</f>
        <v>1120214</v>
      </c>
      <c r="I47" s="81">
        <f>九十九里町!H6</f>
        <v>843945</v>
      </c>
      <c r="J47" s="81">
        <f>九十九里町!I6</f>
        <v>866203</v>
      </c>
      <c r="K47" s="81">
        <f>九十九里町!J6</f>
        <v>705820</v>
      </c>
      <c r="L47" s="81">
        <f>九十九里町!K6</f>
        <v>303471</v>
      </c>
      <c r="M47" s="81">
        <f>九十九里町!C13</f>
        <v>47887</v>
      </c>
      <c r="N47" s="81">
        <f>九十九里町!D13</f>
        <v>1639441</v>
      </c>
      <c r="O47" s="81">
        <f>九十九里町!E13</f>
        <v>327903</v>
      </c>
      <c r="P47" s="221">
        <f>九十九里町!F13</f>
        <v>532469</v>
      </c>
      <c r="T47" s="38"/>
      <c r="U47" s="38"/>
      <c r="V47" s="38"/>
      <c r="W47" s="38"/>
    </row>
    <row r="48" spans="2:48" ht="15.75" customHeight="1" x14ac:dyDescent="0.2">
      <c r="B48" s="455" t="s">
        <v>492</v>
      </c>
      <c r="C48" s="456"/>
      <c r="D48" s="233">
        <f>芝山町!C6</f>
        <v>131633</v>
      </c>
      <c r="E48" s="81">
        <f>芝山町!D6</f>
        <v>0</v>
      </c>
      <c r="F48" s="81">
        <f>芝山町!E6</f>
        <v>959045</v>
      </c>
      <c r="G48" s="81">
        <f>芝山町!F6</f>
        <v>36622</v>
      </c>
      <c r="H48" s="81">
        <f>芝山町!G6</f>
        <v>807485</v>
      </c>
      <c r="I48" s="81">
        <f>芝山町!H6</f>
        <v>531305</v>
      </c>
      <c r="J48" s="81">
        <f>芝山町!I6</f>
        <v>385478</v>
      </c>
      <c r="K48" s="81">
        <f>芝山町!J6</f>
        <v>248261</v>
      </c>
      <c r="L48" s="81">
        <f>芝山町!K6</f>
        <v>186614</v>
      </c>
      <c r="M48" s="81">
        <f>芝山町!C13</f>
        <v>9775</v>
      </c>
      <c r="N48" s="81">
        <f>芝山町!D13</f>
        <v>564771</v>
      </c>
      <c r="O48" s="81">
        <f>芝山町!E13</f>
        <v>157755</v>
      </c>
      <c r="P48" s="221">
        <f>芝山町!F13</f>
        <v>17861</v>
      </c>
    </row>
    <row r="49" spans="2:16" ht="15.75" customHeight="1" x14ac:dyDescent="0.2">
      <c r="B49" s="455" t="s">
        <v>714</v>
      </c>
      <c r="C49" s="456"/>
      <c r="D49" s="233">
        <f>山武市!C6</f>
        <v>632994</v>
      </c>
      <c r="E49" s="81">
        <f>山武市!D6</f>
        <v>22450</v>
      </c>
      <c r="F49" s="81">
        <f>山武市!E6</f>
        <v>9833342</v>
      </c>
      <c r="G49" s="81">
        <f>山武市!F6</f>
        <v>166325</v>
      </c>
      <c r="H49" s="81">
        <f>山武市!G6</f>
        <v>3306646</v>
      </c>
      <c r="I49" s="81">
        <f>山武市!H6</f>
        <v>2383979</v>
      </c>
      <c r="J49" s="81">
        <f>山武市!I6</f>
        <v>3520908</v>
      </c>
      <c r="K49" s="81">
        <f>山武市!J6</f>
        <v>2139730</v>
      </c>
      <c r="L49" s="81">
        <f>山武市!K6</f>
        <v>1087411</v>
      </c>
      <c r="M49" s="81">
        <f>山武市!C13</f>
        <v>124665</v>
      </c>
      <c r="N49" s="81">
        <f>山武市!D13</f>
        <v>7056698</v>
      </c>
      <c r="O49" s="81">
        <f>山武市!E13</f>
        <v>1247491</v>
      </c>
      <c r="P49" s="221">
        <f>山武市!F13</f>
        <v>821849</v>
      </c>
    </row>
    <row r="50" spans="2:16" ht="15.75" customHeight="1" thickBot="1" x14ac:dyDescent="0.25">
      <c r="B50" s="466" t="s">
        <v>543</v>
      </c>
      <c r="C50" s="467"/>
      <c r="D50" s="236">
        <f>横芝光町!C6</f>
        <v>372239</v>
      </c>
      <c r="E50" s="223">
        <f>横芝光町!D6</f>
        <v>0</v>
      </c>
      <c r="F50" s="223">
        <f>横芝光町!E6</f>
        <v>2094024</v>
      </c>
      <c r="G50" s="223">
        <f>横芝光町!F6</f>
        <v>87897</v>
      </c>
      <c r="H50" s="223">
        <f>横芝光町!G6</f>
        <v>1498188</v>
      </c>
      <c r="I50" s="223">
        <f>横芝光町!H6</f>
        <v>961070</v>
      </c>
      <c r="J50" s="223">
        <f>横芝光町!I6</f>
        <v>823242</v>
      </c>
      <c r="K50" s="223">
        <f>横芝光町!J6</f>
        <v>623417</v>
      </c>
      <c r="L50" s="223">
        <f>横芝光町!K6</f>
        <v>415240</v>
      </c>
      <c r="M50" s="223">
        <f>横芝光町!C13</f>
        <v>44211</v>
      </c>
      <c r="N50" s="223">
        <f>横芝光町!D13</f>
        <v>1848028</v>
      </c>
      <c r="O50" s="223">
        <f>横芝光町!E13</f>
        <v>533702</v>
      </c>
      <c r="P50" s="224">
        <f>横芝光町!F13</f>
        <v>260462</v>
      </c>
    </row>
    <row r="51" spans="2:16" ht="5.25" customHeight="1" x14ac:dyDescent="0.2"/>
  </sheetData>
  <mergeCells count="49">
    <mergeCell ref="AD24:AE24"/>
    <mergeCell ref="AN43:AO43"/>
    <mergeCell ref="AS43:AT43"/>
    <mergeCell ref="T43:U43"/>
    <mergeCell ref="Y43:Z43"/>
    <mergeCell ref="AD43:AE43"/>
    <mergeCell ref="AI43:AJ43"/>
    <mergeCell ref="B3:C3"/>
    <mergeCell ref="B4:C4"/>
    <mergeCell ref="B5:C5"/>
    <mergeCell ref="B6:C6"/>
    <mergeCell ref="B7:C7"/>
    <mergeCell ref="B8:C9"/>
    <mergeCell ref="B10:C10"/>
    <mergeCell ref="B12:C12"/>
    <mergeCell ref="B13:C13"/>
    <mergeCell ref="B14:C14"/>
    <mergeCell ref="B15:C15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9:C49"/>
    <mergeCell ref="B50:C50"/>
    <mergeCell ref="B43:C43"/>
    <mergeCell ref="B45:C45"/>
    <mergeCell ref="B46:C46"/>
    <mergeCell ref="B47:C47"/>
    <mergeCell ref="B48:C48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&amp;C26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E245-AE47-4AAB-8647-B7B4DA3693F7}">
  <sheetPr codeName="Sheet105">
    <tabColor rgb="FFFF0000"/>
  </sheetPr>
  <dimension ref="B1:BG39"/>
  <sheetViews>
    <sheetView zoomScale="70" zoomScaleNormal="70" workbookViewId="0">
      <selection activeCell="R19" sqref="R19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6" width="13" customWidth="1"/>
    <col min="7" max="7" width="15.109375" bestFit="1" customWidth="1"/>
    <col min="8" max="16" width="13" customWidth="1"/>
    <col min="17" max="17" width="0.88671875" customWidth="1"/>
    <col min="20" max="20" width="3.6640625" customWidth="1"/>
    <col min="21" max="21" width="38.6640625" customWidth="1"/>
    <col min="22" max="22" width="6.6640625" customWidth="1"/>
    <col min="23" max="23" width="4.6640625" customWidth="1"/>
    <col min="25" max="25" width="3.6640625" customWidth="1"/>
    <col min="26" max="26" width="38.6640625" customWidth="1"/>
    <col min="27" max="27" width="6.6640625" customWidth="1"/>
    <col min="28" max="28" width="4.6640625" customWidth="1"/>
    <col min="30" max="30" width="3.6640625" customWidth="1"/>
    <col min="31" max="31" width="38.6640625" customWidth="1"/>
    <col min="32" max="32" width="6.6640625" customWidth="1"/>
    <col min="33" max="33" width="4.6640625" customWidth="1"/>
    <col min="35" max="35" width="3.6640625" customWidth="1"/>
    <col min="36" max="36" width="38.6640625" customWidth="1"/>
    <col min="37" max="37" width="6.6640625" customWidth="1"/>
    <col min="38" max="38" width="4.6640625" customWidth="1"/>
    <col min="40" max="40" width="3.6640625" customWidth="1"/>
    <col min="41" max="41" width="38.6640625" customWidth="1"/>
    <col min="42" max="42" width="6.6640625" customWidth="1"/>
    <col min="43" max="43" width="4.6640625" customWidth="1"/>
    <col min="45" max="45" width="3.6640625" customWidth="1"/>
    <col min="46" max="46" width="38.6640625" customWidth="1"/>
    <col min="47" max="47" width="6.6640625" customWidth="1"/>
    <col min="48" max="48" width="4.6640625" customWidth="1"/>
    <col min="51" max="51" width="3.6640625" customWidth="1"/>
    <col min="52" max="52" width="38.6640625" customWidth="1"/>
    <col min="53" max="53" width="6.6640625" customWidth="1"/>
    <col min="54" max="54" width="4.6640625" customWidth="1"/>
  </cols>
  <sheetData>
    <row r="1" spans="2:59" ht="5.25" customHeight="1" x14ac:dyDescent="0.2"/>
    <row r="2" spans="2:59" ht="16.8" thickBot="1" x14ac:dyDescent="0.25">
      <c r="B2" s="95"/>
      <c r="C2" s="95"/>
      <c r="T2" s="38" t="s">
        <v>50</v>
      </c>
      <c r="U2" s="38"/>
      <c r="V2" s="38"/>
      <c r="W2" s="38"/>
      <c r="Y2" s="38" t="s">
        <v>366</v>
      </c>
      <c r="Z2" s="38"/>
      <c r="AA2" s="38"/>
      <c r="AB2" s="38"/>
      <c r="AD2" s="38" t="s">
        <v>367</v>
      </c>
      <c r="AE2" s="38"/>
      <c r="AF2" s="38"/>
      <c r="AG2" s="38"/>
      <c r="AI2" s="38" t="s">
        <v>51</v>
      </c>
      <c r="AJ2" s="38"/>
      <c r="AK2" s="38"/>
      <c r="AL2" s="38"/>
      <c r="AN2" s="38" t="s">
        <v>52</v>
      </c>
      <c r="AO2" s="38"/>
      <c r="AP2" s="38"/>
      <c r="AQ2" s="38"/>
      <c r="AS2" s="38" t="s">
        <v>53</v>
      </c>
      <c r="AT2" s="38"/>
      <c r="AU2" s="38"/>
      <c r="AV2" s="38"/>
    </row>
    <row r="3" spans="2:59" ht="12.75" customHeight="1" x14ac:dyDescent="0.2">
      <c r="B3" s="457"/>
      <c r="C3" s="458"/>
      <c r="D3" s="3" t="s">
        <v>385</v>
      </c>
      <c r="E3" s="213" t="s">
        <v>556</v>
      </c>
      <c r="F3" s="212" t="s">
        <v>386</v>
      </c>
      <c r="G3" s="212" t="s">
        <v>387</v>
      </c>
      <c r="H3" s="212" t="s">
        <v>388</v>
      </c>
      <c r="I3" s="213" t="s">
        <v>557</v>
      </c>
      <c r="J3" s="212" t="s">
        <v>389</v>
      </c>
      <c r="K3" s="212" t="s">
        <v>390</v>
      </c>
      <c r="L3" s="212" t="s">
        <v>391</v>
      </c>
      <c r="M3" s="212" t="s">
        <v>392</v>
      </c>
      <c r="N3" s="212" t="s">
        <v>393</v>
      </c>
      <c r="O3" s="213" t="s">
        <v>558</v>
      </c>
      <c r="P3" s="214" t="s">
        <v>559</v>
      </c>
      <c r="T3" s="79" t="s">
        <v>21</v>
      </c>
      <c r="U3" s="79" t="s">
        <v>22</v>
      </c>
      <c r="V3" s="70" t="s">
        <v>23</v>
      </c>
      <c r="W3" s="77"/>
      <c r="X3" s="78"/>
      <c r="Y3" s="79" t="s">
        <v>21</v>
      </c>
      <c r="Z3" s="79" t="s">
        <v>22</v>
      </c>
      <c r="AA3" s="70" t="s">
        <v>23</v>
      </c>
      <c r="AB3" s="77"/>
      <c r="AC3" s="78"/>
      <c r="AD3" s="79" t="s">
        <v>21</v>
      </c>
      <c r="AE3" s="79" t="s">
        <v>22</v>
      </c>
      <c r="AF3" s="70" t="s">
        <v>23</v>
      </c>
      <c r="AG3" s="77"/>
      <c r="AH3" s="78"/>
      <c r="AI3" s="79" t="s">
        <v>21</v>
      </c>
      <c r="AJ3" s="79" t="s">
        <v>22</v>
      </c>
      <c r="AK3" s="70" t="s">
        <v>23</v>
      </c>
      <c r="AL3" s="77"/>
      <c r="AM3" s="78"/>
      <c r="AN3" s="79" t="s">
        <v>21</v>
      </c>
      <c r="AO3" s="79" t="s">
        <v>22</v>
      </c>
      <c r="AP3" s="70" t="s">
        <v>23</v>
      </c>
      <c r="AQ3" s="77"/>
      <c r="AR3" s="78"/>
      <c r="AS3" s="79" t="s">
        <v>21</v>
      </c>
      <c r="AT3" s="79" t="s">
        <v>22</v>
      </c>
      <c r="AU3" s="70" t="s">
        <v>23</v>
      </c>
      <c r="AV3" s="47"/>
      <c r="AY3" s="38"/>
      <c r="AZ3" s="38"/>
      <c r="BA3" s="38"/>
      <c r="BB3" s="38"/>
      <c r="BD3" s="38"/>
      <c r="BE3" s="38"/>
      <c r="BF3" s="38"/>
      <c r="BG3" s="38"/>
    </row>
    <row r="4" spans="2:59" ht="12.75" customHeight="1" x14ac:dyDescent="0.2">
      <c r="B4" s="474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15" t="s">
        <v>560</v>
      </c>
      <c r="T4" s="65">
        <v>1</v>
      </c>
      <c r="U4" s="65" t="s">
        <v>24</v>
      </c>
      <c r="V4" s="75">
        <f>100*$D$10/('表９（その２－２）'!$Q$10-'表９（その２－２）'!$P$10)</f>
        <v>1.3538943641852912</v>
      </c>
      <c r="W4" s="47"/>
      <c r="Y4" s="65">
        <v>1</v>
      </c>
      <c r="Z4" s="65" t="s">
        <v>24</v>
      </c>
      <c r="AA4" s="75">
        <f>100*$D$15/('表９（その２－２）'!$Q$15-'表９（その２－２）'!$P$15)</f>
        <v>1.5147380817171658</v>
      </c>
      <c r="AB4" s="47"/>
      <c r="AD4" s="65">
        <v>1</v>
      </c>
      <c r="AE4" s="65" t="s">
        <v>24</v>
      </c>
      <c r="AF4" s="75">
        <f>100*$D$18/('表９（その２－２）'!$Q$18-'表９（その２－２）'!$P$18)</f>
        <v>1.6078788890458275</v>
      </c>
      <c r="AG4" s="47"/>
      <c r="AI4" s="65">
        <v>1</v>
      </c>
      <c r="AJ4" s="65" t="s">
        <v>24</v>
      </c>
      <c r="AK4" s="75">
        <f>100*$D$20/('表９（その２－２）'!$Q$20-'表９（その２－２）'!$P$20)</f>
        <v>1.440275845748797</v>
      </c>
      <c r="AL4" s="47"/>
      <c r="AN4" s="65">
        <v>1</v>
      </c>
      <c r="AO4" s="65" t="s">
        <v>24</v>
      </c>
      <c r="AP4" s="75">
        <f>100*$D$25/('表９（その２－２）'!$Q$25-'表９（その２－２）'!$P$25)</f>
        <v>2.2010697466989315</v>
      </c>
      <c r="AQ4" s="47"/>
      <c r="AS4" s="65">
        <v>1</v>
      </c>
      <c r="AT4" s="65" t="s">
        <v>24</v>
      </c>
      <c r="AU4" s="75">
        <f>100*$D$30/('表９（その２－２）'!$Q$30-'表９（その２－２）'!$P$30)</f>
        <v>1.2977468295424655</v>
      </c>
      <c r="AV4" s="47"/>
      <c r="AY4" s="38"/>
      <c r="AZ4" s="38"/>
      <c r="BA4" s="38"/>
      <c r="BB4" s="38"/>
      <c r="BD4" s="38"/>
      <c r="BE4" s="38"/>
      <c r="BF4" s="38"/>
      <c r="BG4" s="38"/>
    </row>
    <row r="5" spans="2:59" ht="12.75" customHeight="1" x14ac:dyDescent="0.2">
      <c r="B5" s="474" t="s">
        <v>972</v>
      </c>
      <c r="C5" s="434"/>
      <c r="D5" s="203" t="s">
        <v>561</v>
      </c>
      <c r="E5" s="15"/>
      <c r="F5" s="15"/>
      <c r="G5" s="16" t="s">
        <v>562</v>
      </c>
      <c r="H5" s="15" t="s">
        <v>563</v>
      </c>
      <c r="I5" s="15"/>
      <c r="J5" s="15" t="s">
        <v>564</v>
      </c>
      <c r="K5" s="15"/>
      <c r="L5" s="15" t="s">
        <v>565</v>
      </c>
      <c r="M5" s="15" t="s">
        <v>566</v>
      </c>
      <c r="N5" s="15" t="s">
        <v>567</v>
      </c>
      <c r="O5" s="15"/>
      <c r="P5" s="216" t="s">
        <v>568</v>
      </c>
      <c r="T5" s="51">
        <v>2</v>
      </c>
      <c r="U5" s="51" t="s">
        <v>25</v>
      </c>
      <c r="V5" s="76">
        <f>100*$F$10/('表９（その２－２）'!$Q$10-'表９（その２－２）'!$P$10)</f>
        <v>14.016259433784423</v>
      </c>
      <c r="W5" s="47"/>
      <c r="Y5" s="51">
        <v>2</v>
      </c>
      <c r="Z5" s="51" t="s">
        <v>25</v>
      </c>
      <c r="AA5" s="76">
        <f>100*$F$15/('表９（その２－２）'!$Q$15-'表９（その２－２）'!$P$15)</f>
        <v>19.488704369614574</v>
      </c>
      <c r="AB5" s="47"/>
      <c r="AD5" s="51">
        <v>2</v>
      </c>
      <c r="AE5" s="51" t="s">
        <v>25</v>
      </c>
      <c r="AF5" s="76">
        <f>100*$F$18/('表９（その２－２）'!$Q$18-'表９（その２－２）'!$P$18)</f>
        <v>14.075603685126149</v>
      </c>
      <c r="AG5" s="47"/>
      <c r="AI5" s="51">
        <v>2</v>
      </c>
      <c r="AJ5" s="51" t="s">
        <v>25</v>
      </c>
      <c r="AK5" s="76">
        <f>100*$F$20/('表９（その２－２）'!$Q$20-'表９（その２－２）'!$P$20)</f>
        <v>16.348233905148216</v>
      </c>
      <c r="AL5" s="47"/>
      <c r="AN5" s="51">
        <v>2</v>
      </c>
      <c r="AO5" s="51" t="s">
        <v>25</v>
      </c>
      <c r="AP5" s="76">
        <f>100*$F$25/('表９（その２－２）'!$Q$25-'表９（その２－２）'!$P$25)</f>
        <v>18.167317783407093</v>
      </c>
      <c r="AQ5" s="47"/>
      <c r="AS5" s="51">
        <v>2</v>
      </c>
      <c r="AT5" s="51" t="s">
        <v>25</v>
      </c>
      <c r="AU5" s="76">
        <f>100*$F$30/('表９（その２－２）'!$Q$30-'表９（その２－２）'!$P$30)</f>
        <v>19.276066227883664</v>
      </c>
      <c r="AV5" s="47"/>
      <c r="AY5" s="38"/>
      <c r="AZ5" s="68"/>
      <c r="BA5" s="38"/>
      <c r="BB5" s="38"/>
      <c r="BD5" s="38"/>
      <c r="BE5" s="38"/>
      <c r="BF5" s="38"/>
      <c r="BG5" s="38"/>
    </row>
    <row r="6" spans="2:59" ht="12.75" customHeight="1" x14ac:dyDescent="0.2">
      <c r="B6" s="477"/>
      <c r="C6" s="478"/>
      <c r="D6" s="203"/>
      <c r="E6" s="15" t="s">
        <v>975</v>
      </c>
      <c r="F6" s="15" t="s">
        <v>976</v>
      </c>
      <c r="G6" s="16"/>
      <c r="H6" s="15"/>
      <c r="I6" s="15" t="s">
        <v>977</v>
      </c>
      <c r="J6" s="15"/>
      <c r="K6" s="15" t="s">
        <v>399</v>
      </c>
      <c r="L6" s="15"/>
      <c r="M6" s="15"/>
      <c r="N6" s="15"/>
      <c r="O6" s="16" t="s">
        <v>569</v>
      </c>
      <c r="P6" s="217"/>
      <c r="T6" s="51">
        <v>3</v>
      </c>
      <c r="U6" s="51" t="s">
        <v>84</v>
      </c>
      <c r="V6" s="76">
        <f>100*$G$10/('表９（その２－２）'!$Q$10-'表９（その２－２）'!$P$10)</f>
        <v>2.3093297676393121</v>
      </c>
      <c r="W6" s="47"/>
      <c r="Y6" s="51">
        <v>3</v>
      </c>
      <c r="Z6" s="51" t="s">
        <v>84</v>
      </c>
      <c r="AA6" s="76">
        <f>100*$G$15/('表９（その２－２）'!$Q$15-'表９（その２－２）'!$P$15)</f>
        <v>1.2534555890342951</v>
      </c>
      <c r="AB6" s="47"/>
      <c r="AD6" s="51">
        <v>3</v>
      </c>
      <c r="AE6" s="51" t="s">
        <v>84</v>
      </c>
      <c r="AF6" s="76">
        <f>100*$G$18/('表９（その２－２）'!$Q$18-'表９（その２－２）'!$P$18)</f>
        <v>0.24045459798358526</v>
      </c>
      <c r="AG6" s="47"/>
      <c r="AI6" s="51">
        <v>3</v>
      </c>
      <c r="AJ6" s="51" t="s">
        <v>84</v>
      </c>
      <c r="AK6" s="76">
        <f>100*$G$20/('表９（その２－２）'!$Q$20-'表９（その２－２）'!$P$20)</f>
        <v>1.3517825935559022</v>
      </c>
      <c r="AL6" s="47"/>
      <c r="AN6" s="51">
        <v>3</v>
      </c>
      <c r="AO6" s="51" t="s">
        <v>84</v>
      </c>
      <c r="AP6" s="76">
        <f>100*$G$25/('表９（その２－２）'!$Q$25-'表９（その２－２）'!$P$25)</f>
        <v>0.99534447497003986</v>
      </c>
      <c r="AQ6" s="47"/>
      <c r="AS6" s="51">
        <v>3</v>
      </c>
      <c r="AT6" s="51" t="s">
        <v>84</v>
      </c>
      <c r="AU6" s="76">
        <f>100*$G$30/('表９（その２－２）'!$Q$30-'表９（その２－２）'!$P$30)</f>
        <v>1.124566558980771</v>
      </c>
      <c r="AV6" s="47"/>
      <c r="AY6" s="38"/>
      <c r="AZ6" s="38"/>
      <c r="BA6" s="38"/>
      <c r="BB6" s="38"/>
      <c r="BD6" s="38"/>
      <c r="BE6" s="38"/>
      <c r="BF6" s="38"/>
      <c r="BG6" s="38"/>
    </row>
    <row r="7" spans="2:59" ht="12.75" customHeight="1" x14ac:dyDescent="0.2">
      <c r="B7" s="477"/>
      <c r="C7" s="478"/>
      <c r="D7" s="203" t="s">
        <v>570</v>
      </c>
      <c r="E7" s="15"/>
      <c r="F7" s="15"/>
      <c r="G7" s="16" t="s">
        <v>571</v>
      </c>
      <c r="H7" s="15" t="s">
        <v>572</v>
      </c>
      <c r="I7" s="15"/>
      <c r="J7" s="15" t="s">
        <v>573</v>
      </c>
      <c r="K7" s="15"/>
      <c r="L7" s="15" t="s">
        <v>574</v>
      </c>
      <c r="M7" s="15" t="s">
        <v>575</v>
      </c>
      <c r="N7" s="15" t="s">
        <v>576</v>
      </c>
      <c r="O7" s="15"/>
      <c r="P7" s="217" t="s">
        <v>577</v>
      </c>
      <c r="T7" s="51">
        <v>4</v>
      </c>
      <c r="U7" s="51" t="s">
        <v>26</v>
      </c>
      <c r="V7" s="76">
        <f>100*$H$10/('表９（その２－２）'!$Q$10-'表９（その２－２）'!$P$10)</f>
        <v>8.4215659526189075</v>
      </c>
      <c r="W7" s="47"/>
      <c r="Y7" s="51">
        <v>4</v>
      </c>
      <c r="Z7" s="51" t="s">
        <v>26</v>
      </c>
      <c r="AA7" s="76">
        <f>100*$H$15/('表９（その２－２）'!$Q$15-'表９（その２－２）'!$P$15)</f>
        <v>8.7087856471453566</v>
      </c>
      <c r="AB7" s="47"/>
      <c r="AD7" s="51">
        <v>4</v>
      </c>
      <c r="AE7" s="51" t="s">
        <v>26</v>
      </c>
      <c r="AF7" s="76">
        <f>100*$H$18/('表９（その２－２）'!$Q$18-'表９（その２－２）'!$P$18)</f>
        <v>9.0608585891011195</v>
      </c>
      <c r="AG7" s="47"/>
      <c r="AI7" s="51">
        <v>4</v>
      </c>
      <c r="AJ7" s="51" t="s">
        <v>26</v>
      </c>
      <c r="AK7" s="76">
        <f>100*$H$20/('表９（その２－２）'!$Q$20-'表９（その２－２）'!$P$20)</f>
        <v>10.574143189407121</v>
      </c>
      <c r="AL7" s="47"/>
      <c r="AN7" s="51">
        <v>4</v>
      </c>
      <c r="AO7" s="51" t="s">
        <v>26</v>
      </c>
      <c r="AP7" s="76">
        <f>100*$H$25/('表９（その２－２）'!$Q$25-'表９（その２－２）'!$P$25)</f>
        <v>8.2773874051121084</v>
      </c>
      <c r="AQ7" s="47"/>
      <c r="AS7" s="51">
        <v>4</v>
      </c>
      <c r="AT7" s="51" t="s">
        <v>26</v>
      </c>
      <c r="AU7" s="76">
        <f>100*$H$30/('表９（その２－２）'!$Q$30-'表９（その２－２）'!$P$30)</f>
        <v>9.0991320248827048</v>
      </c>
      <c r="AV7" s="47"/>
      <c r="AY7" s="38"/>
      <c r="AZ7" s="38"/>
      <c r="BA7" s="38"/>
      <c r="BB7" s="38"/>
      <c r="BD7" s="38"/>
      <c r="BE7" s="38"/>
      <c r="BF7" s="38"/>
      <c r="BG7" s="38"/>
    </row>
    <row r="8" spans="2:59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/>
      <c r="N8" s="15"/>
      <c r="O8" s="15"/>
      <c r="P8" s="217"/>
      <c r="T8" s="51">
        <v>5</v>
      </c>
      <c r="U8" s="51" t="s">
        <v>27</v>
      </c>
      <c r="V8" s="76">
        <f>100*$J$10/('表９（その２－２）'!$Q$10-'表９（その２－２）'!$P$10)</f>
        <v>10.380337220683838</v>
      </c>
      <c r="W8" s="47"/>
      <c r="Y8" s="51">
        <v>5</v>
      </c>
      <c r="Z8" s="51" t="s">
        <v>27</v>
      </c>
      <c r="AA8" s="76">
        <f>100*$J$15/('表９（その２－２）'!$Q$15-'表９（その２－２）'!$P$15)</f>
        <v>9.0555158024901203</v>
      </c>
      <c r="AB8" s="47"/>
      <c r="AD8" s="51">
        <v>5</v>
      </c>
      <c r="AE8" s="51" t="s">
        <v>27</v>
      </c>
      <c r="AF8" s="76">
        <f>100*$J$18/('表９（その２－２）'!$Q$18-'表９（その２－２）'!$P$18)</f>
        <v>8.5240195843824544</v>
      </c>
      <c r="AG8" s="47"/>
      <c r="AI8" s="51">
        <v>5</v>
      </c>
      <c r="AJ8" s="51" t="s">
        <v>27</v>
      </c>
      <c r="AK8" s="76">
        <f>100*$J$20/('表９（その２－２）'!$Q$20-'表９（その２－２）'!$P$20)</f>
        <v>7.1728079891881666</v>
      </c>
      <c r="AL8" s="47"/>
      <c r="AN8" s="51">
        <v>5</v>
      </c>
      <c r="AO8" s="51" t="s">
        <v>27</v>
      </c>
      <c r="AP8" s="76">
        <f>100*$J$25/('表９（その２－２）'!$Q$25-'表９（その２－２）'!$P$25)</f>
        <v>8.6766067673432374</v>
      </c>
      <c r="AQ8" s="47"/>
      <c r="AS8" s="51">
        <v>5</v>
      </c>
      <c r="AT8" s="51" t="s">
        <v>27</v>
      </c>
      <c r="AU8" s="76">
        <f>100*$J$30/('表９（その２－２）'!$Q$30-'表９（その２－２）'!$P$30)</f>
        <v>8.5959653578634327</v>
      </c>
      <c r="AV8" s="47"/>
      <c r="AY8" s="38"/>
      <c r="AZ8" s="38"/>
      <c r="BA8" s="38"/>
      <c r="BB8" s="38"/>
      <c r="BD8" s="38"/>
      <c r="BE8" s="38"/>
      <c r="BF8" s="38"/>
      <c r="BG8" s="38"/>
    </row>
    <row r="9" spans="2:59" ht="12.75" customHeight="1" thickBot="1" x14ac:dyDescent="0.25">
      <c r="B9" s="466"/>
      <c r="C9" s="467"/>
      <c r="D9" s="210"/>
      <c r="E9" s="238"/>
      <c r="F9" s="238"/>
      <c r="G9" s="239" t="s">
        <v>82</v>
      </c>
      <c r="H9" s="238"/>
      <c r="I9" s="238"/>
      <c r="J9" s="238"/>
      <c r="K9" s="238"/>
      <c r="L9" s="238"/>
      <c r="M9" s="238" t="s">
        <v>576</v>
      </c>
      <c r="N9" s="238"/>
      <c r="O9" s="238"/>
      <c r="P9" s="240"/>
      <c r="T9" s="51">
        <v>6</v>
      </c>
      <c r="U9" s="51" t="s">
        <v>28</v>
      </c>
      <c r="V9" s="76">
        <f>100*$K$10/('表９（その２－２）'!$Q$10-'表９（その２－２）'!$P$10)</f>
        <v>7.7558516169795926</v>
      </c>
      <c r="W9" s="47"/>
      <c r="Y9" s="51">
        <v>6</v>
      </c>
      <c r="Z9" s="51" t="s">
        <v>28</v>
      </c>
      <c r="AA9" s="76">
        <f>100*$K$15/('表９（その２－２）'!$Q$15-'表９（その２－２）'!$P$15)</f>
        <v>6.6462738003083235</v>
      </c>
      <c r="AB9" s="47"/>
      <c r="AD9" s="51">
        <v>6</v>
      </c>
      <c r="AE9" s="51" t="s">
        <v>28</v>
      </c>
      <c r="AF9" s="76">
        <f>100*$K$18/('表９（その２－２）'!$Q$18-'表９（その２－２）'!$P$18)</f>
        <v>5.1532194270287981</v>
      </c>
      <c r="AG9" s="47"/>
      <c r="AI9" s="51">
        <v>6</v>
      </c>
      <c r="AJ9" s="51" t="s">
        <v>28</v>
      </c>
      <c r="AK9" s="76">
        <f>100*$K$20/('表９（その２－２）'!$Q$20-'表９（その２－２）'!$P$20)</f>
        <v>7.3279369737677298</v>
      </c>
      <c r="AL9" s="47"/>
      <c r="AN9" s="51">
        <v>6</v>
      </c>
      <c r="AO9" s="51" t="s">
        <v>28</v>
      </c>
      <c r="AP9" s="76">
        <f>100*$K$25/('表９（その２－２）'!$Q$25-'表９（その２－２）'!$P$25)</f>
        <v>6.0491568700195213</v>
      </c>
      <c r="AQ9" s="47"/>
      <c r="AS9" s="51">
        <v>6</v>
      </c>
      <c r="AT9" s="51" t="s">
        <v>28</v>
      </c>
      <c r="AU9" s="76">
        <f>100*$K$30/('表９（その２－２）'!$Q$30-'表９（その２－２）'!$P$30)</f>
        <v>6.9123319479440601</v>
      </c>
      <c r="AV9" s="47"/>
      <c r="AY9" s="38"/>
      <c r="AZ9" s="38"/>
      <c r="BA9" s="38"/>
      <c r="BB9" s="38"/>
      <c r="BD9" s="38"/>
      <c r="BE9" s="38"/>
      <c r="BF9" s="38"/>
      <c r="BG9" s="38"/>
    </row>
    <row r="10" spans="2:59" ht="15.75" customHeight="1" x14ac:dyDescent="0.2">
      <c r="B10" s="225"/>
      <c r="C10" s="202" t="s">
        <v>437</v>
      </c>
      <c r="D10" s="232">
        <f t="shared" ref="D10:P10" si="0">SUM(D11:D14)</f>
        <v>1017333</v>
      </c>
      <c r="E10" s="226">
        <f t="shared" si="0"/>
        <v>0</v>
      </c>
      <c r="F10" s="226">
        <f t="shared" si="0"/>
        <v>10531991</v>
      </c>
      <c r="G10" s="226">
        <f t="shared" si="0"/>
        <v>1735259</v>
      </c>
      <c r="H10" s="226">
        <f t="shared" si="0"/>
        <v>6328069</v>
      </c>
      <c r="I10" s="226">
        <f t="shared" si="0"/>
        <v>4605171</v>
      </c>
      <c r="J10" s="226">
        <f t="shared" si="0"/>
        <v>7799914</v>
      </c>
      <c r="K10" s="226">
        <f t="shared" si="0"/>
        <v>5827843</v>
      </c>
      <c r="L10" s="226">
        <f t="shared" si="0"/>
        <v>3071952</v>
      </c>
      <c r="M10" s="226">
        <f t="shared" si="0"/>
        <v>351776</v>
      </c>
      <c r="N10" s="226">
        <f t="shared" si="0"/>
        <v>10825149</v>
      </c>
      <c r="O10" s="226">
        <f t="shared" si="0"/>
        <v>2020039</v>
      </c>
      <c r="P10" s="227">
        <f t="shared" si="0"/>
        <v>1486799</v>
      </c>
      <c r="T10" s="51">
        <v>7</v>
      </c>
      <c r="U10" s="51" t="s">
        <v>29</v>
      </c>
      <c r="V10" s="76">
        <f>100*$L$10/('表９（その２－２）'!$Q$10-'表９（その２－２）'!$P$10)</f>
        <v>4.0882370864286655</v>
      </c>
      <c r="W10" s="47"/>
      <c r="Y10" s="51">
        <v>7</v>
      </c>
      <c r="Z10" s="51" t="s">
        <v>29</v>
      </c>
      <c r="AA10" s="76">
        <f>100*$L$15/('表９（その２－２）'!$Q$15-'表９（その２－２）'!$P$15)</f>
        <v>3.3101468058800894</v>
      </c>
      <c r="AB10" s="47"/>
      <c r="AD10" s="51">
        <v>7</v>
      </c>
      <c r="AE10" s="51" t="s">
        <v>29</v>
      </c>
      <c r="AF10" s="76">
        <f>100*$L$18/('表９（その２－２）'!$Q$18-'表９（その２－２）'!$P$18)</f>
        <v>3.6851533867417481</v>
      </c>
      <c r="AG10" s="47"/>
      <c r="AI10" s="51">
        <v>7</v>
      </c>
      <c r="AJ10" s="51" t="s">
        <v>29</v>
      </c>
      <c r="AK10" s="76">
        <f>100*$L$20/('表９（その２－２）'!$Q$20-'表９（その２－２）'!$P$20)</f>
        <v>3.6719495355858549</v>
      </c>
      <c r="AL10" s="47"/>
      <c r="AN10" s="51">
        <v>7</v>
      </c>
      <c r="AO10" s="51" t="s">
        <v>29</v>
      </c>
      <c r="AP10" s="76">
        <f>100*$L$25/('表９（その２－２）'!$Q$25-'表９（その２－２）'!$P$25)</f>
        <v>3.3884910501225596</v>
      </c>
      <c r="AQ10" s="47"/>
      <c r="AS10" s="51">
        <v>7</v>
      </c>
      <c r="AT10" s="51" t="s">
        <v>29</v>
      </c>
      <c r="AU10" s="76">
        <f>100*$L$30/('表９（その２－２）'!$Q$30-'表９（その２－２）'!$P$30)</f>
        <v>3.1197318448420432</v>
      </c>
      <c r="AV10" s="47"/>
      <c r="AY10" s="38"/>
      <c r="AZ10" s="38"/>
      <c r="BA10" s="38"/>
      <c r="BB10" s="38"/>
      <c r="BD10" s="38"/>
      <c r="BE10" s="38"/>
      <c r="BF10" s="38"/>
      <c r="BG10" s="38"/>
    </row>
    <row r="11" spans="2:59" ht="15.75" customHeight="1" x14ac:dyDescent="0.2">
      <c r="B11" s="455" t="s">
        <v>712</v>
      </c>
      <c r="C11" s="456"/>
      <c r="D11" s="233">
        <f>香取市!C6</f>
        <v>479343</v>
      </c>
      <c r="E11" s="81">
        <f>香取市!D6</f>
        <v>0</v>
      </c>
      <c r="F11" s="81">
        <f>香取市!E6</f>
        <v>7520381</v>
      </c>
      <c r="G11" s="81">
        <f>香取市!F6</f>
        <v>1284797</v>
      </c>
      <c r="H11" s="81">
        <f>香取市!G6</f>
        <v>4295589</v>
      </c>
      <c r="I11" s="81">
        <f>香取市!H6</f>
        <v>3028305</v>
      </c>
      <c r="J11" s="81">
        <f>香取市!I6</f>
        <v>5690812</v>
      </c>
      <c r="K11" s="81">
        <f>香取市!J6</f>
        <v>4266073</v>
      </c>
      <c r="L11" s="81">
        <f>香取市!K6</f>
        <v>2231333</v>
      </c>
      <c r="M11" s="81">
        <f>香取市!C13</f>
        <v>247283</v>
      </c>
      <c r="N11" s="81">
        <f>香取市!D13</f>
        <v>8089983</v>
      </c>
      <c r="O11" s="81">
        <f>香取市!E13</f>
        <v>1372928</v>
      </c>
      <c r="P11" s="221">
        <f>香取市!F13</f>
        <v>868252</v>
      </c>
      <c r="T11" s="51">
        <v>8</v>
      </c>
      <c r="U11" s="51" t="s">
        <v>30</v>
      </c>
      <c r="V11" s="76">
        <f>100*$M$10/('表９（その２－２）'!$Q$10-'表９（その２－２）'!$P$10)</f>
        <v>0.4681530470904266</v>
      </c>
      <c r="W11" s="47"/>
      <c r="Y11" s="51">
        <v>8</v>
      </c>
      <c r="Z11" s="51" t="s">
        <v>30</v>
      </c>
      <c r="AA11" s="76">
        <f>100*$M$15/('表９（その２－２）'!$Q$15-'表９（その２－２）'!$P$15)</f>
        <v>0.32493163587505142</v>
      </c>
      <c r="AB11" s="47"/>
      <c r="AD11" s="51">
        <v>8</v>
      </c>
      <c r="AE11" s="51" t="s">
        <v>30</v>
      </c>
      <c r="AF11" s="76">
        <f>100*$M$18/('表９（その２－２）'!$Q$18-'表９（その２－２）'!$P$18)</f>
        <v>0.37082000165758305</v>
      </c>
      <c r="AG11" s="47"/>
      <c r="AI11" s="51">
        <v>8</v>
      </c>
      <c r="AJ11" s="51" t="s">
        <v>30</v>
      </c>
      <c r="AK11" s="76">
        <f>100*$M$20/('表９（その２－２）'!$Q$20-'表９（その２－２）'!$P$20)</f>
        <v>0.50884149923988709</v>
      </c>
      <c r="AL11" s="47"/>
      <c r="AN11" s="51">
        <v>8</v>
      </c>
      <c r="AO11" s="51" t="s">
        <v>30</v>
      </c>
      <c r="AP11" s="76">
        <f>100*$M$25/('表９（その２－２）'!$Q$25-'表９（その２－２）'!$P$25)</f>
        <v>0.15009899385119158</v>
      </c>
      <c r="AQ11" s="47"/>
      <c r="AS11" s="51">
        <v>8</v>
      </c>
      <c r="AT11" s="51" t="s">
        <v>30</v>
      </c>
      <c r="AU11" s="76">
        <f>100*$M$30/('表９（その２－２）'!$Q$30-'表９（その２－２）'!$P$30)</f>
        <v>0.18169019783316515</v>
      </c>
      <c r="AV11" s="47"/>
      <c r="AY11" s="38"/>
      <c r="AZ11" s="38"/>
      <c r="BA11" s="38"/>
      <c r="BB11" s="38"/>
      <c r="BD11" s="38"/>
      <c r="BE11" s="38"/>
      <c r="BF11" s="38"/>
      <c r="BG11" s="38"/>
    </row>
    <row r="12" spans="2:59" ht="15.75" customHeight="1" x14ac:dyDescent="0.2">
      <c r="B12" s="455" t="s">
        <v>495</v>
      </c>
      <c r="C12" s="456"/>
      <c r="D12" s="233">
        <f>神崎町!C6</f>
        <v>93498</v>
      </c>
      <c r="E12" s="81">
        <f>神崎町!D6</f>
        <v>0</v>
      </c>
      <c r="F12" s="81">
        <f>神崎町!E6</f>
        <v>492199</v>
      </c>
      <c r="G12" s="81">
        <f>神崎町!F6</f>
        <v>23514</v>
      </c>
      <c r="H12" s="81">
        <f>神崎町!G6</f>
        <v>390860</v>
      </c>
      <c r="I12" s="81">
        <f>神崎町!H6</f>
        <v>317205</v>
      </c>
      <c r="J12" s="81">
        <f>神崎町!I6</f>
        <v>225093</v>
      </c>
      <c r="K12" s="81">
        <f>神崎町!J6</f>
        <v>170048</v>
      </c>
      <c r="L12" s="81">
        <f>神崎町!K6</f>
        <v>169919</v>
      </c>
      <c r="M12" s="81">
        <f>神崎町!C13</f>
        <v>12121</v>
      </c>
      <c r="N12" s="81">
        <f>神崎町!D13</f>
        <v>605490</v>
      </c>
      <c r="O12" s="81">
        <f>神崎町!E13</f>
        <v>93504</v>
      </c>
      <c r="P12" s="221">
        <f>神崎町!F13</f>
        <v>225262</v>
      </c>
      <c r="T12" s="51">
        <v>9</v>
      </c>
      <c r="U12" s="51" t="s">
        <v>31</v>
      </c>
      <c r="V12" s="76">
        <f>100*$N$10/('表９（その２－２）'!$Q$10-'表９（その２－２）'!$P$10)</f>
        <v>14.406402055734002</v>
      </c>
      <c r="W12" s="47"/>
      <c r="Y12" s="51">
        <v>9</v>
      </c>
      <c r="Z12" s="51" t="s">
        <v>31</v>
      </c>
      <c r="AA12" s="76">
        <f>100*$N$15/('表９（その２－２）'!$Q$15-'表９（その２－２）'!$P$15)</f>
        <v>14.474023510142114</v>
      </c>
      <c r="AB12" s="47"/>
      <c r="AD12" s="51">
        <v>9</v>
      </c>
      <c r="AE12" s="51" t="s">
        <v>31</v>
      </c>
      <c r="AF12" s="76">
        <f>100*$N$18/('表９（その２－２）'!$Q$18-'表９（その２－２）'!$P$18)</f>
        <v>16.496285807781845</v>
      </c>
      <c r="AG12" s="47"/>
      <c r="AI12" s="51">
        <v>9</v>
      </c>
      <c r="AJ12" s="51" t="s">
        <v>31</v>
      </c>
      <c r="AK12" s="76">
        <f>100*$N$20/('表９（その２－２）'!$Q$20-'表９（その２－２）'!$P$20)</f>
        <v>12.807979482390504</v>
      </c>
      <c r="AL12" s="47"/>
      <c r="AN12" s="51">
        <v>9</v>
      </c>
      <c r="AO12" s="51" t="s">
        <v>31</v>
      </c>
      <c r="AP12" s="76">
        <f>100*$N$25/('表９（その２－２）'!$Q$25-'表９（その２－２）'!$P$25)</f>
        <v>13.97262073325397</v>
      </c>
      <c r="AQ12" s="47"/>
      <c r="AS12" s="51">
        <v>9</v>
      </c>
      <c r="AT12" s="51" t="s">
        <v>31</v>
      </c>
      <c r="AU12" s="76">
        <f>100*$N$30/('表９（その２－２）'!$Q$30-'表９（その２－２）'!$P$30)</f>
        <v>13.196063126713225</v>
      </c>
      <c r="AV12" s="47"/>
      <c r="AY12" s="38"/>
      <c r="AZ12" s="38"/>
      <c r="BA12" s="38"/>
      <c r="BB12" s="38"/>
      <c r="BD12" s="38"/>
      <c r="BE12" s="38"/>
      <c r="BF12" s="38"/>
      <c r="BG12" s="38"/>
    </row>
    <row r="13" spans="2:59" ht="15.75" customHeight="1" x14ac:dyDescent="0.2">
      <c r="B13" s="455" t="s">
        <v>499</v>
      </c>
      <c r="C13" s="456"/>
      <c r="D13" s="233">
        <f>多古町!C6</f>
        <v>310947</v>
      </c>
      <c r="E13" s="81">
        <f>多古町!D6</f>
        <v>0</v>
      </c>
      <c r="F13" s="81">
        <f>多古町!E6</f>
        <v>1802518</v>
      </c>
      <c r="G13" s="81">
        <f>多古町!F6</f>
        <v>398821</v>
      </c>
      <c r="H13" s="81">
        <f>多古町!G6</f>
        <v>766724</v>
      </c>
      <c r="I13" s="81">
        <f>多古町!H6</f>
        <v>587477</v>
      </c>
      <c r="J13" s="81">
        <f>多古町!I6</f>
        <v>892667</v>
      </c>
      <c r="K13" s="81">
        <f>多古町!J6</f>
        <v>866445</v>
      </c>
      <c r="L13" s="81">
        <f>多古町!K6</f>
        <v>324936</v>
      </c>
      <c r="M13" s="81">
        <f>多古町!C13</f>
        <v>73362</v>
      </c>
      <c r="N13" s="81">
        <f>多古町!D13</f>
        <v>1036508</v>
      </c>
      <c r="O13" s="81">
        <f>多古町!E13</f>
        <v>295951</v>
      </c>
      <c r="P13" s="221">
        <f>多古町!F13</f>
        <v>152689</v>
      </c>
      <c r="T13" s="51">
        <v>10</v>
      </c>
      <c r="U13" s="51" t="s">
        <v>32</v>
      </c>
      <c r="V13" s="76">
        <f>100*'表９（その２－２）'!$D$10/('表９（その２－２）'!$Q$10-'表９（その２－２）'!$P$10)</f>
        <v>5.7545590910471942</v>
      </c>
      <c r="W13" s="47"/>
      <c r="Y13" s="51">
        <v>10</v>
      </c>
      <c r="Z13" s="51" t="s">
        <v>32</v>
      </c>
      <c r="AA13" s="76">
        <f>100*'表９（その２－２）'!$D$15/('表９（その２－２）'!$Q$15-'表９（その２－２）'!$P$15)</f>
        <v>4.663970370482307</v>
      </c>
      <c r="AB13" s="47"/>
      <c r="AD13" s="51">
        <v>10</v>
      </c>
      <c r="AE13" s="51" t="s">
        <v>32</v>
      </c>
      <c r="AF13" s="76">
        <f>100*'表９（その２－２）'!$D$18/('表９（その２－２）'!$Q$18-'表９（その２－２）'!$P$18)</f>
        <v>7.7361112245997772</v>
      </c>
      <c r="AG13" s="47"/>
      <c r="AI13" s="51">
        <v>10</v>
      </c>
      <c r="AJ13" s="51" t="s">
        <v>32</v>
      </c>
      <c r="AK13" s="76">
        <f>100*'表９（その２－２）'!$D$20/('表９（その２－２）'!$Q$20-'表９（その２－２）'!$P$20)</f>
        <v>5.6252743903843738</v>
      </c>
      <c r="AL13" s="47"/>
      <c r="AN13" s="51">
        <v>10</v>
      </c>
      <c r="AO13" s="51" t="s">
        <v>32</v>
      </c>
      <c r="AP13" s="76">
        <f>100*'表９（その２－２）'!$D$25/('表９（その２－２）'!$Q$25-'表９（その２－２）'!$P$25)</f>
        <v>4.640320758869656</v>
      </c>
      <c r="AQ13" s="47"/>
      <c r="AS13" s="51">
        <v>10</v>
      </c>
      <c r="AT13" s="51" t="s">
        <v>32</v>
      </c>
      <c r="AU13" s="76">
        <f>100*'表９（その２－２）'!$D$30/('表９（その２－２）'!$Q$30-'表９（その２－２）'!$P$30)</f>
        <v>4.5321065021970881</v>
      </c>
      <c r="AV13" s="47"/>
      <c r="AY13" s="38"/>
      <c r="AZ13" s="38"/>
      <c r="BA13" s="38"/>
      <c r="BB13" s="38"/>
      <c r="BD13" s="38"/>
      <c r="BE13" s="38"/>
      <c r="BF13" s="38"/>
      <c r="BG13" s="38"/>
    </row>
    <row r="14" spans="2:59" ht="15.75" customHeight="1" x14ac:dyDescent="0.2">
      <c r="B14" s="464" t="s">
        <v>501</v>
      </c>
      <c r="C14" s="465"/>
      <c r="D14" s="234">
        <f>東庄町!C6</f>
        <v>133545</v>
      </c>
      <c r="E14" s="82">
        <f>東庄町!D6</f>
        <v>0</v>
      </c>
      <c r="F14" s="82">
        <f>東庄町!E6</f>
        <v>716893</v>
      </c>
      <c r="G14" s="82">
        <f>東庄町!F6</f>
        <v>28127</v>
      </c>
      <c r="H14" s="82">
        <f>東庄町!G6</f>
        <v>874896</v>
      </c>
      <c r="I14" s="82">
        <f>東庄町!H6</f>
        <v>672184</v>
      </c>
      <c r="J14" s="82">
        <f>東庄町!I6</f>
        <v>991342</v>
      </c>
      <c r="K14" s="82">
        <f>東庄町!J6</f>
        <v>525277</v>
      </c>
      <c r="L14" s="82">
        <f>東庄町!K6</f>
        <v>345764</v>
      </c>
      <c r="M14" s="82">
        <f>東庄町!C13</f>
        <v>19010</v>
      </c>
      <c r="N14" s="82">
        <f>東庄町!D13</f>
        <v>1093168</v>
      </c>
      <c r="O14" s="82">
        <f>東庄町!E13</f>
        <v>257656</v>
      </c>
      <c r="P14" s="222">
        <f>東庄町!F13</f>
        <v>240596</v>
      </c>
      <c r="T14" s="51">
        <v>11</v>
      </c>
      <c r="U14" s="51" t="s">
        <v>33</v>
      </c>
      <c r="V14" s="76">
        <f>100*'表９（その２－２）'!$E$10/('表９（その２－２）'!$Q$10-'表９（その２－２）'!$P$10)</f>
        <v>5.7027739454761983</v>
      </c>
      <c r="W14" s="47"/>
      <c r="Y14" s="51">
        <v>11</v>
      </c>
      <c r="Z14" s="51" t="s">
        <v>33</v>
      </c>
      <c r="AA14" s="76">
        <f>100*'表９（その２－２）'!$E$15/('表９（その２－２）'!$Q$15-'表９（その２－２）'!$P$15)</f>
        <v>5.0139501702042244</v>
      </c>
      <c r="AB14" s="47"/>
      <c r="AD14" s="51">
        <v>11</v>
      </c>
      <c r="AE14" s="51" t="s">
        <v>33</v>
      </c>
      <c r="AF14" s="76">
        <f>100*'表９（その２－２）'!$E$18/('表９（その２－２）'!$Q$18-'表９（その２－２）'!$P$18)</f>
        <v>5.7129455289421394</v>
      </c>
      <c r="AG14" s="47"/>
      <c r="AI14" s="51">
        <v>11</v>
      </c>
      <c r="AJ14" s="51" t="s">
        <v>33</v>
      </c>
      <c r="AK14" s="76">
        <f>100*'表９（その２－２）'!$E$20/('表９（その２－２）'!$Q$20-'表９（その２－２）'!$P$20)</f>
        <v>5.943568072962627</v>
      </c>
      <c r="AL14" s="47"/>
      <c r="AN14" s="51">
        <v>11</v>
      </c>
      <c r="AO14" s="51" t="s">
        <v>33</v>
      </c>
      <c r="AP14" s="76">
        <f>100*'表９（その２－２）'!$E$25/('表９（その２－２）'!$Q$25-'表９（その２－２）'!$P$25)</f>
        <v>4.7959547907357969</v>
      </c>
      <c r="AQ14" s="47"/>
      <c r="AS14" s="51">
        <v>11</v>
      </c>
      <c r="AT14" s="51" t="s">
        <v>33</v>
      </c>
      <c r="AU14" s="76">
        <f>100*'表９（その２－２）'!$E$30/('表９（その２－２）'!$Q$30-'表９（その２－２）'!$P$30)</f>
        <v>6.0059877800838217</v>
      </c>
      <c r="AV14" s="47"/>
      <c r="AY14" s="38"/>
      <c r="AZ14" s="38"/>
      <c r="BA14" s="38"/>
      <c r="BB14" s="38"/>
      <c r="BD14" s="38"/>
      <c r="BE14" s="38"/>
      <c r="BF14" s="38"/>
      <c r="BG14" s="38"/>
    </row>
    <row r="15" spans="2:59" ht="15.75" customHeight="1" x14ac:dyDescent="0.2">
      <c r="B15" s="187"/>
      <c r="C15" s="123" t="s">
        <v>412</v>
      </c>
      <c r="D15" s="235">
        <f t="shared" ref="D15:P15" si="1">SUM(D16:D17)</f>
        <v>1339175</v>
      </c>
      <c r="E15" s="124">
        <f t="shared" si="1"/>
        <v>6196</v>
      </c>
      <c r="F15" s="124">
        <f t="shared" si="1"/>
        <v>17229900</v>
      </c>
      <c r="G15" s="124">
        <f t="shared" si="1"/>
        <v>1108176</v>
      </c>
      <c r="H15" s="124">
        <f t="shared" si="1"/>
        <v>7699409</v>
      </c>
      <c r="I15" s="124">
        <f t="shared" si="1"/>
        <v>5160844</v>
      </c>
      <c r="J15" s="124">
        <f t="shared" si="1"/>
        <v>8005952</v>
      </c>
      <c r="K15" s="124">
        <f t="shared" si="1"/>
        <v>5875949</v>
      </c>
      <c r="L15" s="124">
        <f t="shared" si="1"/>
        <v>2926490</v>
      </c>
      <c r="M15" s="124">
        <f t="shared" si="1"/>
        <v>287271</v>
      </c>
      <c r="N15" s="124">
        <f t="shared" si="1"/>
        <v>12796437</v>
      </c>
      <c r="O15" s="124">
        <f t="shared" si="1"/>
        <v>2570368</v>
      </c>
      <c r="P15" s="220">
        <f t="shared" si="1"/>
        <v>2396416</v>
      </c>
      <c r="T15" s="51">
        <v>12</v>
      </c>
      <c r="U15" s="51" t="s">
        <v>34</v>
      </c>
      <c r="V15" s="76">
        <f>100*'表９（その２－２）'!$G$10/('表９（その２－２）'!$Q$10-'表９（その２－２）'!$P$10)</f>
        <v>1.6463835524458148</v>
      </c>
      <c r="W15" s="47"/>
      <c r="Y15" s="51">
        <v>12</v>
      </c>
      <c r="Z15" s="51" t="s">
        <v>34</v>
      </c>
      <c r="AA15" s="76">
        <f>100*'表９（その２－２）'!$G$15/('表９（その２－２）'!$Q$15-'表９（その２－２）'!$P$15)</f>
        <v>1.7151064260230164</v>
      </c>
      <c r="AB15" s="47"/>
      <c r="AD15" s="51">
        <v>12</v>
      </c>
      <c r="AE15" s="51" t="s">
        <v>34</v>
      </c>
      <c r="AF15" s="76">
        <f>100*'表９（その２－２）'!$G$18/('表９（その２－２）'!$Q$18-'表９（その２－２）'!$P$18)</f>
        <v>1.4571633462476949</v>
      </c>
      <c r="AG15" s="47"/>
      <c r="AI15" s="51">
        <v>12</v>
      </c>
      <c r="AJ15" s="51" t="s">
        <v>34</v>
      </c>
      <c r="AK15" s="76">
        <f>100*'表９（その２－２）'!$G$20/('表９（その２－２）'!$Q$20-'表９（その２－２）'!$P$20)</f>
        <v>2.1722146538859368</v>
      </c>
      <c r="AL15" s="47"/>
      <c r="AN15" s="51">
        <v>12</v>
      </c>
      <c r="AO15" s="51" t="s">
        <v>34</v>
      </c>
      <c r="AP15" s="76">
        <f>100*'表９（その２－２）'!$G$25/('表９（その２－２）'!$Q$25-'表９（その２－２）'!$P$25)</f>
        <v>1.5579898207310141</v>
      </c>
      <c r="AQ15" s="47"/>
      <c r="AS15" s="51">
        <v>12</v>
      </c>
      <c r="AT15" s="51" t="s">
        <v>34</v>
      </c>
      <c r="AU15" s="76">
        <f>100*'表９（その２－２）'!$G$30/('表９（その２－２）'!$Q$30-'表９（その２－２）'!$P$30)</f>
        <v>2.1111054694138911</v>
      </c>
      <c r="AV15" s="47"/>
      <c r="AY15" s="38"/>
      <c r="AZ15" s="38"/>
      <c r="BA15" s="38"/>
      <c r="BB15" s="38"/>
      <c r="BD15" s="38"/>
      <c r="BE15" s="38"/>
      <c r="BF15" s="38"/>
      <c r="BG15" s="38"/>
    </row>
    <row r="16" spans="2:59" ht="15.75" customHeight="1" x14ac:dyDescent="0.2">
      <c r="B16" s="455" t="s">
        <v>502</v>
      </c>
      <c r="C16" s="456"/>
      <c r="D16" s="233">
        <f>銚子市!C6</f>
        <v>885816</v>
      </c>
      <c r="E16" s="81">
        <f>銚子市!D6</f>
        <v>6196</v>
      </c>
      <c r="F16" s="81">
        <f>銚子市!E6</f>
        <v>10273598</v>
      </c>
      <c r="G16" s="81">
        <f>銚子市!F6</f>
        <v>675252</v>
      </c>
      <c r="H16" s="81">
        <f>銚子市!G6</f>
        <v>3729425</v>
      </c>
      <c r="I16" s="81">
        <f>銚子市!H6</f>
        <v>2670077</v>
      </c>
      <c r="J16" s="81">
        <f>銚子市!I6</f>
        <v>3452848</v>
      </c>
      <c r="K16" s="81">
        <f>銚子市!J6</f>
        <v>2509132</v>
      </c>
      <c r="L16" s="81">
        <f>銚子市!K6</f>
        <v>1324174</v>
      </c>
      <c r="M16" s="81">
        <f>銚子市!C13</f>
        <v>92020</v>
      </c>
      <c r="N16" s="81">
        <f>銚子市!D13</f>
        <v>5914905</v>
      </c>
      <c r="O16" s="81">
        <f>銚子市!E13</f>
        <v>1415157</v>
      </c>
      <c r="P16" s="221">
        <f>銚子市!F13</f>
        <v>1143956</v>
      </c>
      <c r="T16" s="51">
        <v>13</v>
      </c>
      <c r="U16" s="51" t="s">
        <v>35</v>
      </c>
      <c r="V16" s="76">
        <f>100*'表９（その２－２）'!$H$10/('表９（その２－２）'!$Q$10-'表９（その２－２）'!$P$10)</f>
        <v>9.537798544950796</v>
      </c>
      <c r="W16" s="47"/>
      <c r="Y16" s="51">
        <v>13</v>
      </c>
      <c r="Z16" s="51" t="s">
        <v>35</v>
      </c>
      <c r="AA16" s="76">
        <f>100*'表９（その２－２）'!$H$15/('表９（その２－２）'!$Q$15-'表９（その２－２）'!$P$15)</f>
        <v>10.4046837679777</v>
      </c>
      <c r="AB16" s="47"/>
      <c r="AD16" s="51">
        <v>13</v>
      </c>
      <c r="AE16" s="51" t="s">
        <v>35</v>
      </c>
      <c r="AF16" s="76">
        <f>100*'表９（その２－２）'!$H$18/('表９（その２－２）'!$Q$18-'表９（その２－２）'!$P$18)</f>
        <v>7.9612584712804289</v>
      </c>
      <c r="AG16" s="47"/>
      <c r="AI16" s="51">
        <v>13</v>
      </c>
      <c r="AJ16" s="51" t="s">
        <v>35</v>
      </c>
      <c r="AK16" s="76">
        <f>100*'表９（その２－２）'!$H$20/('表９（その２－２）'!$Q$20-'表９（その２－２）'!$P$20)</f>
        <v>9.6167587207487841</v>
      </c>
      <c r="AL16" s="47"/>
      <c r="AN16" s="51">
        <v>13</v>
      </c>
      <c r="AO16" s="51" t="s">
        <v>35</v>
      </c>
      <c r="AP16" s="76">
        <f>100*'表９（その２－２）'!$H$25/('表９（その２－２）'!$Q$25-'表９（その２－２）'!$P$25)</f>
        <v>9.7226511275599439</v>
      </c>
      <c r="AQ16" s="47"/>
      <c r="AS16" s="51">
        <v>13</v>
      </c>
      <c r="AT16" s="51" t="s">
        <v>35</v>
      </c>
      <c r="AU16" s="76">
        <f>100*'表９（その２－２）'!$H$30/('表９（その２－２）'!$Q$30-'表９（その２－２）'!$P$30)</f>
        <v>8.9663042140657385</v>
      </c>
      <c r="AV16" s="47"/>
      <c r="AY16" s="38"/>
      <c r="AZ16" s="38"/>
      <c r="BA16" s="38"/>
      <c r="BB16" s="38"/>
      <c r="BD16" s="38"/>
      <c r="BE16" s="38"/>
      <c r="BF16" s="38"/>
      <c r="BG16" s="38"/>
    </row>
    <row r="17" spans="2:59" ht="15.75" customHeight="1" x14ac:dyDescent="0.2">
      <c r="B17" s="464" t="s">
        <v>503</v>
      </c>
      <c r="C17" s="465"/>
      <c r="D17" s="234">
        <f>旭市!C6</f>
        <v>453359</v>
      </c>
      <c r="E17" s="82">
        <f>旭市!D6</f>
        <v>0</v>
      </c>
      <c r="F17" s="82">
        <f>旭市!E6</f>
        <v>6956302</v>
      </c>
      <c r="G17" s="82">
        <f>旭市!F6</f>
        <v>432924</v>
      </c>
      <c r="H17" s="82">
        <f>旭市!G6</f>
        <v>3969984</v>
      </c>
      <c r="I17" s="82">
        <f>旭市!H6</f>
        <v>2490767</v>
      </c>
      <c r="J17" s="82">
        <f>旭市!I6</f>
        <v>4553104</v>
      </c>
      <c r="K17" s="82">
        <f>旭市!J6</f>
        <v>3366817</v>
      </c>
      <c r="L17" s="82">
        <f>旭市!K6</f>
        <v>1602316</v>
      </c>
      <c r="M17" s="82">
        <f>旭市!C13</f>
        <v>195251</v>
      </c>
      <c r="N17" s="82">
        <f>旭市!D13</f>
        <v>6881532</v>
      </c>
      <c r="O17" s="82">
        <f>旭市!E13</f>
        <v>1155211</v>
      </c>
      <c r="P17" s="222">
        <f>旭市!F13</f>
        <v>1252460</v>
      </c>
      <c r="T17" s="51">
        <v>14</v>
      </c>
      <c r="U17" s="51" t="s">
        <v>1</v>
      </c>
      <c r="V17" s="76">
        <f>100*'表９（その２－２）'!$I$10/('表９（その２－２）'!$Q$10-'表９（その２－２）'!$P$10)</f>
        <v>9.3239851953998265</v>
      </c>
      <c r="W17" s="47"/>
      <c r="Y17" s="51">
        <v>14</v>
      </c>
      <c r="Z17" s="51" t="s">
        <v>1</v>
      </c>
      <c r="AA17" s="111">
        <f>100*'表９（その２－２）'!$I$15/('表９（その２－２）'!$Q$15-'表９（その２－２）'!$P$15)</f>
        <v>9.1393007511825015</v>
      </c>
      <c r="AB17" s="38"/>
      <c r="AD17" s="51">
        <v>14</v>
      </c>
      <c r="AE17" s="51" t="s">
        <v>1</v>
      </c>
      <c r="AF17" s="111">
        <f>100*'表９（その２－２）'!$I$18/('表９（その２－２）'!$Q$18-'表９（その２－２）'!$P$18)</f>
        <v>11.236062781151958</v>
      </c>
      <c r="AG17" s="47"/>
      <c r="AI17" s="51">
        <v>14</v>
      </c>
      <c r="AJ17" s="51" t="s">
        <v>1</v>
      </c>
      <c r="AK17" s="111">
        <f>100*'表９（その２－２）'!$I$20/('表９（その２－２）'!$Q$20-'表９（その２－２）'!$P$20)</f>
        <v>10.658934859325315</v>
      </c>
      <c r="AL17" s="47"/>
      <c r="AN17" s="51">
        <v>14</v>
      </c>
      <c r="AO17" s="51" t="s">
        <v>1</v>
      </c>
      <c r="AP17" s="111">
        <f>100*'表９（その２－２）'!$I$25/('表９（その２－２）'!$Q$25-'表９（その２－２）'!$P$25)</f>
        <v>9.0728460165141929</v>
      </c>
      <c r="AQ17" s="47"/>
      <c r="AS17" s="51">
        <v>14</v>
      </c>
      <c r="AT17" s="51" t="s">
        <v>1</v>
      </c>
      <c r="AU17" s="111">
        <f>100*'表９（その２－２）'!$I$30/('表９（その２－２）'!$Q$30-'表９（その２－２）'!$P$30)</f>
        <v>9.2361624593709646</v>
      </c>
      <c r="AV17" s="47"/>
      <c r="AY17" s="69"/>
      <c r="AZ17" s="69"/>
      <c r="BA17" s="38"/>
      <c r="BB17" s="38"/>
      <c r="BD17" s="38"/>
      <c r="BE17" s="38"/>
      <c r="BF17" s="38"/>
      <c r="BG17" s="38"/>
    </row>
    <row r="18" spans="2:59" ht="15.75" customHeight="1" x14ac:dyDescent="0.2">
      <c r="B18" s="219"/>
      <c r="C18" s="123" t="s">
        <v>413</v>
      </c>
      <c r="D18" s="235">
        <f t="shared" ref="D18:P18" si="2">SUM(D19:D19)</f>
        <v>413226</v>
      </c>
      <c r="E18" s="124">
        <f t="shared" si="2"/>
        <v>3927</v>
      </c>
      <c r="F18" s="124">
        <f t="shared" si="2"/>
        <v>3617440</v>
      </c>
      <c r="G18" s="124">
        <f t="shared" si="2"/>
        <v>61797</v>
      </c>
      <c r="H18" s="124">
        <f t="shared" si="2"/>
        <v>2328647</v>
      </c>
      <c r="I18" s="124">
        <f t="shared" si="2"/>
        <v>1539060</v>
      </c>
      <c r="J18" s="124">
        <f t="shared" si="2"/>
        <v>2190679</v>
      </c>
      <c r="K18" s="124">
        <f t="shared" si="2"/>
        <v>1324381</v>
      </c>
      <c r="L18" s="124">
        <f t="shared" si="2"/>
        <v>947087</v>
      </c>
      <c r="M18" s="124">
        <f t="shared" si="2"/>
        <v>95301</v>
      </c>
      <c r="N18" s="124">
        <f t="shared" si="2"/>
        <v>4239557</v>
      </c>
      <c r="O18" s="124">
        <f t="shared" si="2"/>
        <v>764596</v>
      </c>
      <c r="P18" s="220">
        <f t="shared" si="2"/>
        <v>350625</v>
      </c>
      <c r="T18" s="51">
        <v>15</v>
      </c>
      <c r="U18" s="51" t="s">
        <v>36</v>
      </c>
      <c r="V18" s="76">
        <f>100*'表９（その２－２）'!$J$10/('表９（その２－２）'!$Q$10-'表９（その２－２）'!$P$10)</f>
        <v>9.4725613986748336E-2</v>
      </c>
      <c r="W18" s="77"/>
      <c r="X18" s="78"/>
      <c r="Y18" s="51">
        <v>15</v>
      </c>
      <c r="Z18" s="51" t="s">
        <v>36</v>
      </c>
      <c r="AA18" s="111">
        <f>100*'表９（その２－２）'!$J$15/('表９（その２－２）'!$Q$15-'表９（その２－２）'!$P$15)</f>
        <v>0.14847130869411418</v>
      </c>
      <c r="AB18" s="69"/>
      <c r="AC18" s="78"/>
      <c r="AD18" s="51">
        <v>15</v>
      </c>
      <c r="AE18" s="51" t="s">
        <v>36</v>
      </c>
      <c r="AF18" s="111">
        <f>100*'表９（その２－２）'!$J$18/('表９（その２－２）'!$Q$18-'表９（その２－２）'!$P$18)</f>
        <v>7.4318863722939279E-3</v>
      </c>
      <c r="AG18" s="77"/>
      <c r="AH18" s="78"/>
      <c r="AI18" s="51">
        <v>15</v>
      </c>
      <c r="AJ18" s="51" t="s">
        <v>36</v>
      </c>
      <c r="AK18" s="111">
        <f>100*'表９（その２－２）'!$J$20/('表９（その２－２）'!$Q$20-'表９（その２－２）'!$P$20)</f>
        <v>0.16294882814632289</v>
      </c>
      <c r="AL18" s="77"/>
      <c r="AM18" s="78"/>
      <c r="AN18" s="51">
        <v>15</v>
      </c>
      <c r="AO18" s="51" t="s">
        <v>36</v>
      </c>
      <c r="AP18" s="111">
        <f>100*'表９（その２－２）'!$J$25/('表９（その２－２）'!$Q$25-'表９（その２－２）'!$P$25)</f>
        <v>0.41665776903611279</v>
      </c>
      <c r="AQ18" s="77"/>
      <c r="AR18" s="78"/>
      <c r="AS18" s="51">
        <v>15</v>
      </c>
      <c r="AT18" s="51" t="s">
        <v>36</v>
      </c>
      <c r="AU18" s="111">
        <f>100*'表９（その２－２）'!$J$30/('表９（その２－２）'!$Q$30-'表９（その２－２）'!$P$30)</f>
        <v>1.5708600696890649E-2</v>
      </c>
      <c r="AV18" s="47"/>
      <c r="BD18" s="38"/>
      <c r="BE18" s="38"/>
      <c r="BF18" s="38"/>
      <c r="BG18" s="38"/>
    </row>
    <row r="19" spans="2:59" ht="15.75" customHeight="1" x14ac:dyDescent="0.2">
      <c r="B19" s="464" t="s">
        <v>710</v>
      </c>
      <c r="C19" s="465"/>
      <c r="D19" s="234">
        <f>匝瑳市!C6</f>
        <v>413226</v>
      </c>
      <c r="E19" s="82">
        <f>匝瑳市!D6</f>
        <v>3927</v>
      </c>
      <c r="F19" s="82">
        <f>匝瑳市!E6</f>
        <v>3617440</v>
      </c>
      <c r="G19" s="82">
        <f>匝瑳市!F6</f>
        <v>61797</v>
      </c>
      <c r="H19" s="82">
        <f>匝瑳市!G6</f>
        <v>2328647</v>
      </c>
      <c r="I19" s="82">
        <f>匝瑳市!H6</f>
        <v>1539060</v>
      </c>
      <c r="J19" s="82">
        <f>匝瑳市!I6</f>
        <v>2190679</v>
      </c>
      <c r="K19" s="82">
        <f>匝瑳市!J6</f>
        <v>1324381</v>
      </c>
      <c r="L19" s="82">
        <f>匝瑳市!K6</f>
        <v>947087</v>
      </c>
      <c r="M19" s="82">
        <f>匝瑳市!C13</f>
        <v>95301</v>
      </c>
      <c r="N19" s="82">
        <f>匝瑳市!D13</f>
        <v>4239557</v>
      </c>
      <c r="O19" s="82">
        <f>匝瑳市!E13</f>
        <v>764596</v>
      </c>
      <c r="P19" s="222">
        <f>匝瑳市!F13</f>
        <v>350625</v>
      </c>
      <c r="T19" s="51">
        <v>16</v>
      </c>
      <c r="U19" s="51" t="s">
        <v>37</v>
      </c>
      <c r="V19" s="76">
        <f>100*'表９（その２－２）'!$K$10/('表９（その２－２）'!$Q$10-'表９（その２－２）'!$P$10)</f>
        <v>1.5437594793985232E-4</v>
      </c>
      <c r="W19" s="47"/>
      <c r="Y19" s="51">
        <v>16</v>
      </c>
      <c r="Z19" s="51" t="s">
        <v>37</v>
      </c>
      <c r="AA19" s="111">
        <f>100*'表９（その２－２）'!$K$15/('表９（その２－２）'!$Q$15-'表９（その２－２）'!$P$15)</f>
        <v>6.5247384579203399E-2</v>
      </c>
      <c r="AB19" s="38"/>
      <c r="AD19" s="51">
        <v>16</v>
      </c>
      <c r="AE19" s="51" t="s">
        <v>37</v>
      </c>
      <c r="AF19" s="111">
        <f>100*'表９（その２－２）'!$K$18/('表９（その２－２）'!$Q$18-'表９（その２－２）'!$P$18)</f>
        <v>4.5525167830282173E-4</v>
      </c>
      <c r="AG19" s="47"/>
      <c r="AI19" s="51">
        <v>16</v>
      </c>
      <c r="AJ19" s="51" t="s">
        <v>37</v>
      </c>
      <c r="AK19" s="111">
        <f>100*'表９（その２－２）'!$K$20/('表９（その２－２）'!$Q$20-'表９（その２－２）'!$P$20)</f>
        <v>2.6250220290443011E-3</v>
      </c>
      <c r="AL19" s="47"/>
      <c r="AN19" s="51">
        <v>16</v>
      </c>
      <c r="AO19" s="51" t="s">
        <v>37</v>
      </c>
      <c r="AP19" s="111">
        <f>100*'表９（その２－２）'!$K$25/('表９（その２－２）'!$Q$25-'表９（その２－２）'!$P$25)</f>
        <v>0.16568289717860168</v>
      </c>
      <c r="AQ19" s="47"/>
      <c r="AS19" s="51">
        <v>16</v>
      </c>
      <c r="AT19" s="51" t="s">
        <v>37</v>
      </c>
      <c r="AU19" s="111">
        <f>100*'表９（その２－２）'!$K$30/('表９（その２－２）'!$Q$30-'表９（その２－２）'!$P$30)</f>
        <v>0.82914988261743716</v>
      </c>
      <c r="AV19" s="47"/>
      <c r="AY19" s="38"/>
      <c r="AZ19" s="38"/>
      <c r="BA19" s="38"/>
      <c r="BB19" s="38"/>
      <c r="BD19" s="38"/>
      <c r="BE19" s="38"/>
      <c r="BF19" s="38"/>
      <c r="BG19" s="38"/>
    </row>
    <row r="20" spans="2:59" ht="15.75" customHeight="1" x14ac:dyDescent="0.2">
      <c r="B20" s="219"/>
      <c r="C20" s="123" t="s">
        <v>438</v>
      </c>
      <c r="D20" s="235">
        <f>SUM(D21:D24)</f>
        <v>2582050</v>
      </c>
      <c r="E20" s="124">
        <f t="shared" ref="E20:P20" si="3">SUM(E21:E24)</f>
        <v>8469</v>
      </c>
      <c r="F20" s="124">
        <f t="shared" si="3"/>
        <v>29308245</v>
      </c>
      <c r="G20" s="124">
        <f t="shared" si="3"/>
        <v>2423404</v>
      </c>
      <c r="H20" s="124">
        <f t="shared" si="3"/>
        <v>18956762</v>
      </c>
      <c r="I20" s="124">
        <f t="shared" si="3"/>
        <v>12515999</v>
      </c>
      <c r="J20" s="124">
        <f t="shared" si="3"/>
        <v>12859029</v>
      </c>
      <c r="K20" s="124">
        <f t="shared" si="3"/>
        <v>13137136</v>
      </c>
      <c r="L20" s="124">
        <f t="shared" si="3"/>
        <v>6582876</v>
      </c>
      <c r="M20" s="124">
        <f t="shared" si="3"/>
        <v>912224</v>
      </c>
      <c r="N20" s="124">
        <f t="shared" si="3"/>
        <v>22961465</v>
      </c>
      <c r="O20" s="124">
        <f t="shared" si="3"/>
        <v>5477166</v>
      </c>
      <c r="P20" s="220">
        <f t="shared" si="3"/>
        <v>5001494</v>
      </c>
      <c r="T20" s="51">
        <v>17</v>
      </c>
      <c r="U20" s="51" t="s">
        <v>38</v>
      </c>
      <c r="V20" s="76">
        <f>100*'表９（その２－２）'!$L$10/('表９（その２－２）'!$Q$10-'表９（その２－２）'!$P$10)</f>
        <v>4.2438746584947847E-2</v>
      </c>
      <c r="W20" s="47"/>
      <c r="Y20" s="51">
        <v>17</v>
      </c>
      <c r="Z20" s="51" t="s">
        <v>38</v>
      </c>
      <c r="AA20" s="111">
        <f>100*'表９（その２－２）'!$L$15/('表９（その２－２）'!$Q$15-'表９（その２－２）'!$P$15)</f>
        <v>0.1558166587063764</v>
      </c>
      <c r="AB20" s="38"/>
      <c r="AD20" s="51">
        <v>17</v>
      </c>
      <c r="AE20" s="51" t="s">
        <v>38</v>
      </c>
      <c r="AF20" s="111">
        <f>100*'表９（その２－２）'!$L$18/('表９（その２－２）'!$Q$18-'表９（その２－２）'!$P$18)</f>
        <v>0.21338463280450209</v>
      </c>
      <c r="AG20" s="47"/>
      <c r="AI20" s="51">
        <v>17</v>
      </c>
      <c r="AJ20" s="51" t="s">
        <v>38</v>
      </c>
      <c r="AK20" s="111">
        <f>100*'表９（その２－２）'!$L$20/('表９（その２－２）'!$Q$20-'表９（その２－２）'!$P$20)</f>
        <v>0.30221890892058234</v>
      </c>
      <c r="AL20" s="47"/>
      <c r="AN20" s="51">
        <v>17</v>
      </c>
      <c r="AO20" s="51" t="s">
        <v>38</v>
      </c>
      <c r="AP20" s="111">
        <f>100*'表９（その２－２）'!$L$25/('表９（その２－２）'!$Q$25-'表９（その２－２）'!$P$25)</f>
        <v>6.964543203240009E-2</v>
      </c>
      <c r="AQ20" s="47"/>
      <c r="AS20" s="51">
        <v>17</v>
      </c>
      <c r="AT20" s="51" t="s">
        <v>38</v>
      </c>
      <c r="AU20" s="111">
        <f>100*'表９（その２－２）'!$L$30/('表９（その２－２）'!$Q$30-'表９（その２－２）'!$P$30)</f>
        <v>9.3014177232507739E-2</v>
      </c>
      <c r="AV20" s="47"/>
      <c r="AY20" s="38"/>
      <c r="AZ20" s="38"/>
      <c r="BA20" s="38"/>
      <c r="BB20" s="38"/>
      <c r="BD20" s="38"/>
      <c r="BE20" s="38"/>
      <c r="BF20" s="38"/>
      <c r="BG20" s="38"/>
    </row>
    <row r="21" spans="2:59" ht="15.75" customHeight="1" x14ac:dyDescent="0.2">
      <c r="B21" s="455" t="s">
        <v>508</v>
      </c>
      <c r="C21" s="456"/>
      <c r="D21" s="233">
        <f>木更津市!C6</f>
        <v>914466</v>
      </c>
      <c r="E21" s="81">
        <f>木更津市!D6</f>
        <v>0</v>
      </c>
      <c r="F21" s="81">
        <f>木更津市!E6</f>
        <v>10843261</v>
      </c>
      <c r="G21" s="81">
        <f>木更津市!F6</f>
        <v>353937</v>
      </c>
      <c r="H21" s="81">
        <f>木更津市!G6</f>
        <v>8249707</v>
      </c>
      <c r="I21" s="81">
        <f>木更津市!H6</f>
        <v>4668062</v>
      </c>
      <c r="J21" s="81">
        <f>木更津市!I6</f>
        <v>5066766</v>
      </c>
      <c r="K21" s="81">
        <f>木更津市!J6</f>
        <v>5294025</v>
      </c>
      <c r="L21" s="81">
        <f>木更津市!K6</f>
        <v>2629082</v>
      </c>
      <c r="M21" s="81">
        <f>木更津市!C13</f>
        <v>235549</v>
      </c>
      <c r="N21" s="81">
        <f>木更津市!D13</f>
        <v>9048000</v>
      </c>
      <c r="O21" s="81">
        <f>木更津市!E13</f>
        <v>2110284</v>
      </c>
      <c r="P21" s="221">
        <f>木更津市!F13</f>
        <v>1700996</v>
      </c>
      <c r="T21" s="51">
        <v>18</v>
      </c>
      <c r="U21" s="66" t="s">
        <v>39</v>
      </c>
      <c r="V21" s="76">
        <f>100*'表９（その２－２）'!$M$10/('表９（その２－２）'!$Q$10-'表９（その２－２）'!$P$10)</f>
        <v>0.83461360012975028</v>
      </c>
      <c r="W21" s="47"/>
      <c r="Y21" s="51">
        <v>18</v>
      </c>
      <c r="Z21" s="66" t="s">
        <v>39</v>
      </c>
      <c r="AA21" s="111">
        <f>100*'表９（その２－２）'!$M$15/('表９（その２－２）'!$Q$15-'表９（その２－２）'!$P$15)</f>
        <v>0.89622545152694488</v>
      </c>
      <c r="AB21" s="38"/>
      <c r="AD21" s="51">
        <v>18</v>
      </c>
      <c r="AE21" s="66" t="s">
        <v>39</v>
      </c>
      <c r="AF21" s="111">
        <f>100*'表９（その２－２）'!$M$18/('表９（その２－２）'!$Q$18-'表９（その２－２）'!$P$18)</f>
        <v>1.2613467589776992</v>
      </c>
      <c r="AG21" s="47"/>
      <c r="AI21" s="51">
        <v>18</v>
      </c>
      <c r="AJ21" s="66" t="s">
        <v>39</v>
      </c>
      <c r="AK21" s="111">
        <f>100*'表９（その２－２）'!$M$20/('表９（その２－２）'!$Q$20-'表９（その２－２）'!$P$20)</f>
        <v>1.2282425640394092</v>
      </c>
      <c r="AL21" s="47"/>
      <c r="AN21" s="51">
        <v>18</v>
      </c>
      <c r="AO21" s="66" t="s">
        <v>39</v>
      </c>
      <c r="AP21" s="111">
        <f>100*'表９（その２－２）'!$M$25/('表９（その２－２）'!$Q$25-'表９（その２－２）'!$P$25)</f>
        <v>1.6179166674971122</v>
      </c>
      <c r="AQ21" s="47"/>
      <c r="AS21" s="51">
        <v>18</v>
      </c>
      <c r="AT21" s="66" t="s">
        <v>39</v>
      </c>
      <c r="AU21" s="111">
        <f>100*'表９（その２－２）'!$M$30/('表９（その２－２）'!$Q$30-'表９（その２－２）'!$P$30)</f>
        <v>1.340050743540433</v>
      </c>
      <c r="AV21" s="47"/>
      <c r="AY21" s="38"/>
      <c r="AZ21" s="38"/>
      <c r="BA21" s="38"/>
      <c r="BB21" s="38"/>
      <c r="BD21" s="38"/>
      <c r="BE21" s="38"/>
      <c r="BF21" s="38"/>
      <c r="BG21" s="38"/>
    </row>
    <row r="22" spans="2:59" ht="15.75" customHeight="1" x14ac:dyDescent="0.2">
      <c r="B22" s="455" t="s">
        <v>509</v>
      </c>
      <c r="C22" s="456"/>
      <c r="D22" s="233">
        <f>君津市!C6</f>
        <v>772982</v>
      </c>
      <c r="E22" s="81">
        <f>君津市!D6</f>
        <v>4657</v>
      </c>
      <c r="F22" s="81">
        <f>君津市!E6</f>
        <v>7548387</v>
      </c>
      <c r="G22" s="81">
        <f>君津市!F6</f>
        <v>1005628</v>
      </c>
      <c r="H22" s="81">
        <f>君津市!G6</f>
        <v>4839036</v>
      </c>
      <c r="I22" s="81">
        <f>君津市!H6</f>
        <v>3585406</v>
      </c>
      <c r="J22" s="81">
        <f>君津市!I6</f>
        <v>3150124</v>
      </c>
      <c r="K22" s="81">
        <f>君津市!J6</f>
        <v>2912465</v>
      </c>
      <c r="L22" s="81">
        <f>君津市!K6</f>
        <v>1686780</v>
      </c>
      <c r="M22" s="81">
        <f>君津市!C13</f>
        <v>176650</v>
      </c>
      <c r="N22" s="81">
        <f>君津市!D13</f>
        <v>5465248</v>
      </c>
      <c r="O22" s="81">
        <f>君津市!E13</f>
        <v>1497493</v>
      </c>
      <c r="P22" s="221">
        <f>君津市!F13</f>
        <v>1416248</v>
      </c>
      <c r="T22" s="51">
        <v>19</v>
      </c>
      <c r="U22" s="51" t="s">
        <v>40</v>
      </c>
      <c r="V22" s="111">
        <f>100*'表９（その２－２）'!$N$10/('表９（その２－２）'!$Q$10-'表９（その２－２）'!$P$10)</f>
        <v>3.7898683038750534</v>
      </c>
      <c r="W22" s="38"/>
      <c r="Y22" s="51">
        <v>19</v>
      </c>
      <c r="Z22" s="51" t="s">
        <v>40</v>
      </c>
      <c r="AA22" s="111">
        <f>100*'表９（その２－２）'!$N$15/('表９（その２－２）'!$Q$15-'表９（その２－２）'!$P$15)</f>
        <v>2.9256572080562133</v>
      </c>
      <c r="AB22" s="38"/>
      <c r="AD22" s="51">
        <v>19</v>
      </c>
      <c r="AE22" s="51" t="s">
        <v>40</v>
      </c>
      <c r="AF22" s="111">
        <f>100*'表９（その２－２）'!$N$18/('表９（その２－２）'!$Q$18-'表９（その２－２）'!$P$18)</f>
        <v>5.1163051306864142</v>
      </c>
      <c r="AG22" s="38"/>
      <c r="AI22" s="51">
        <v>19</v>
      </c>
      <c r="AJ22" s="51" t="s">
        <v>40</v>
      </c>
      <c r="AK22" s="111">
        <f>100*'表９（その２－２）'!$N$20/('表９（その２－２）'!$Q$20-'表９（その２－２）'!$P$20)</f>
        <v>3.0210623266689196</v>
      </c>
      <c r="AL22" s="38"/>
      <c r="AN22" s="51">
        <v>19</v>
      </c>
      <c r="AO22" s="51" t="s">
        <v>40</v>
      </c>
      <c r="AP22" s="111">
        <f>100*'表９（その２－２）'!$N$25/('表９（その２－２）'!$Q$25-'表９（その２－２）'!$P$25)</f>
        <v>5.6751507828064183</v>
      </c>
      <c r="AQ22" s="38"/>
      <c r="AS22" s="51">
        <v>19</v>
      </c>
      <c r="AT22" s="51" t="s">
        <v>40</v>
      </c>
      <c r="AU22" s="111">
        <f>100*'表９（その２－２）'!$N$30/('表９（その２－２）'!$Q$30-'表９（その２－２）'!$P$30)</f>
        <v>3.9147230138228633</v>
      </c>
      <c r="AV22" s="38"/>
      <c r="AY22" s="38"/>
      <c r="AZ22" s="38"/>
      <c r="BA22" s="38"/>
      <c r="BB22" s="38"/>
      <c r="BD22" s="38"/>
      <c r="BE22" s="38"/>
      <c r="BF22" s="38"/>
      <c r="BG22" s="38"/>
    </row>
    <row r="23" spans="2:59" ht="15.75" customHeight="1" x14ac:dyDescent="0.2">
      <c r="B23" s="455" t="s">
        <v>510</v>
      </c>
      <c r="C23" s="456"/>
      <c r="D23" s="233">
        <f>富津市!C6</f>
        <v>400570</v>
      </c>
      <c r="E23" s="81">
        <f>富津市!D6</f>
        <v>0</v>
      </c>
      <c r="F23" s="81">
        <f>富津市!E6</f>
        <v>4167325</v>
      </c>
      <c r="G23" s="81">
        <f>富津市!F6</f>
        <v>152550</v>
      </c>
      <c r="H23" s="81">
        <f>富津市!G6</f>
        <v>2847388</v>
      </c>
      <c r="I23" s="81">
        <f>富津市!H6</f>
        <v>2114597</v>
      </c>
      <c r="J23" s="81">
        <f>富津市!I6</f>
        <v>2195756</v>
      </c>
      <c r="K23" s="81">
        <f>富津市!J6</f>
        <v>1822398</v>
      </c>
      <c r="L23" s="81">
        <f>富津市!K6</f>
        <v>904942</v>
      </c>
      <c r="M23" s="81">
        <f>富津市!C13</f>
        <v>67626</v>
      </c>
      <c r="N23" s="81">
        <f>富津市!D13</f>
        <v>4252925</v>
      </c>
      <c r="O23" s="81">
        <f>富津市!E13</f>
        <v>938933</v>
      </c>
      <c r="P23" s="221">
        <f>富津市!F13</f>
        <v>1207322</v>
      </c>
      <c r="T23" s="109">
        <v>20</v>
      </c>
      <c r="U23" s="107" t="s">
        <v>535</v>
      </c>
      <c r="V23" s="111">
        <f>100*'表９（その２－２）'!$O$10/('表９（その２－２）'!$Q$10-'表９（その２－２）'!$P$10)</f>
        <v>7.2668485011273237E-2</v>
      </c>
      <c r="W23" s="38"/>
      <c r="Y23" s="109">
        <v>20</v>
      </c>
      <c r="Z23" s="107" t="s">
        <v>535</v>
      </c>
      <c r="AA23" s="111">
        <f>100*'表９（その２－２）'!$O$15/('表９（その２－２）'!$Q$15-'表９（その２－２）'!$P$15)</f>
        <v>9.4995260360308531E-2</v>
      </c>
      <c r="AB23" s="38"/>
      <c r="AD23" s="109">
        <v>20</v>
      </c>
      <c r="AE23" s="107" t="s">
        <v>535</v>
      </c>
      <c r="AF23" s="111">
        <f>100*'表９（その２－２）'!$O$18/('表９（その２－２）'!$Q$18-'表９（その２－２）'!$P$18)</f>
        <v>8.3241018409677486E-2</v>
      </c>
      <c r="AG23" s="38"/>
      <c r="AI23" s="109">
        <v>20</v>
      </c>
      <c r="AJ23" s="107" t="s">
        <v>535</v>
      </c>
      <c r="AK23" s="111">
        <f>100*'表９（その２－２）'!$O$20/('表９（その２－２）'!$Q$20-'表９（その２－２）'!$P$20)</f>
        <v>6.2200638856508721E-2</v>
      </c>
      <c r="AL23" s="38"/>
      <c r="AN23" s="109">
        <v>20</v>
      </c>
      <c r="AO23" s="107" t="s">
        <v>535</v>
      </c>
      <c r="AP23" s="111">
        <f>100*'表９（その２－２）'!$O$25/('表９（その２－２）'!$Q$25-'表９（その２－２）'!$P$25)</f>
        <v>0.38709011226009971</v>
      </c>
      <c r="AQ23" s="38"/>
      <c r="AS23" s="109">
        <v>20</v>
      </c>
      <c r="AT23" s="107" t="s">
        <v>535</v>
      </c>
      <c r="AU23" s="111">
        <f>100*'表９（その２－２）'!$O$30/('表９（その２－２）'!$Q$30-'表９（その２－２）'!$P$30)</f>
        <v>0.15239304047283064</v>
      </c>
      <c r="AV23" s="38"/>
      <c r="AY23" s="38"/>
      <c r="AZ23" s="38"/>
      <c r="BA23" s="38"/>
      <c r="BB23" s="38"/>
      <c r="BD23" s="38"/>
      <c r="BE23" s="38"/>
      <c r="BF23" s="38"/>
      <c r="BG23" s="38"/>
    </row>
    <row r="24" spans="2:59" ht="15.75" customHeight="1" x14ac:dyDescent="0.2">
      <c r="B24" s="464" t="s">
        <v>804</v>
      </c>
      <c r="C24" s="465"/>
      <c r="D24" s="234">
        <f>袖ケ浦市!C6</f>
        <v>494032</v>
      </c>
      <c r="E24" s="82">
        <f>袖ケ浦市!D6</f>
        <v>3812</v>
      </c>
      <c r="F24" s="82">
        <f>袖ケ浦市!E6</f>
        <v>6749272</v>
      </c>
      <c r="G24" s="82">
        <f>袖ケ浦市!F6</f>
        <v>911289</v>
      </c>
      <c r="H24" s="82">
        <f>袖ケ浦市!G6</f>
        <v>3020631</v>
      </c>
      <c r="I24" s="82">
        <f>袖ケ浦市!H6</f>
        <v>2147934</v>
      </c>
      <c r="J24" s="82">
        <f>袖ケ浦市!I6</f>
        <v>2446383</v>
      </c>
      <c r="K24" s="82">
        <f>袖ケ浦市!J6</f>
        <v>3108248</v>
      </c>
      <c r="L24" s="82">
        <f>袖ケ浦市!K6</f>
        <v>1362072</v>
      </c>
      <c r="M24" s="82">
        <f>袖ケ浦市!C13</f>
        <v>432399</v>
      </c>
      <c r="N24" s="82">
        <f>袖ケ浦市!D13</f>
        <v>4195292</v>
      </c>
      <c r="O24" s="82">
        <f>袖ケ浦市!E13</f>
        <v>930456</v>
      </c>
      <c r="P24" s="222">
        <f>袖ケ浦市!F13</f>
        <v>676928</v>
      </c>
      <c r="T24" s="70"/>
      <c r="U24" s="71" t="s">
        <v>384</v>
      </c>
      <c r="V24" s="110">
        <f>SUM(V4:V23)</f>
        <v>100</v>
      </c>
      <c r="W24" s="38"/>
      <c r="Y24" s="70"/>
      <c r="Z24" s="71" t="s">
        <v>384</v>
      </c>
      <c r="AA24" s="110">
        <f>SUM(AA4:AA23)</f>
        <v>99.999999999999986</v>
      </c>
      <c r="AB24" s="38"/>
      <c r="AD24" s="70"/>
      <c r="AE24" s="71" t="s">
        <v>384</v>
      </c>
      <c r="AF24" s="110">
        <f>SUM(AF4:AF23)</f>
        <v>100</v>
      </c>
      <c r="AG24" s="38"/>
      <c r="AI24" s="70"/>
      <c r="AJ24" s="71" t="s">
        <v>384</v>
      </c>
      <c r="AK24" s="110">
        <f>SUM(AK4:AK23)</f>
        <v>99.999999999999986</v>
      </c>
      <c r="AL24" s="38"/>
      <c r="AN24" s="70"/>
      <c r="AO24" s="71" t="s">
        <v>384</v>
      </c>
      <c r="AP24" s="110">
        <f>SUM(AP4:AP23)</f>
        <v>99.999999999999972</v>
      </c>
      <c r="AQ24" s="38"/>
      <c r="AS24" s="70"/>
      <c r="AT24" s="71" t="s">
        <v>384</v>
      </c>
      <c r="AU24" s="110">
        <f>SUM(AU4:AU23)</f>
        <v>100.00000000000001</v>
      </c>
      <c r="AV24" s="38"/>
      <c r="AY24" s="38"/>
      <c r="AZ24" s="38"/>
      <c r="BA24" s="38"/>
      <c r="BB24" s="38"/>
      <c r="BD24" s="38"/>
      <c r="BE24" s="38"/>
      <c r="BF24" s="38"/>
      <c r="BG24" s="38"/>
    </row>
    <row r="25" spans="2:59" ht="15.75" customHeight="1" x14ac:dyDescent="0.2">
      <c r="B25" s="219"/>
      <c r="C25" s="123" t="s">
        <v>439</v>
      </c>
      <c r="D25" s="235">
        <f>SUM(D26:D29)</f>
        <v>1159580</v>
      </c>
      <c r="E25" s="124">
        <f t="shared" ref="E25:P25" si="4">SUM(E26:E29)</f>
        <v>1645</v>
      </c>
      <c r="F25" s="124">
        <f t="shared" si="4"/>
        <v>9571009</v>
      </c>
      <c r="G25" s="124">
        <f t="shared" si="4"/>
        <v>524373</v>
      </c>
      <c r="H25" s="124">
        <f t="shared" si="4"/>
        <v>4360740</v>
      </c>
      <c r="I25" s="124">
        <f t="shared" si="4"/>
        <v>3183304</v>
      </c>
      <c r="J25" s="124">
        <f t="shared" si="4"/>
        <v>4571059</v>
      </c>
      <c r="K25" s="124">
        <f t="shared" si="4"/>
        <v>3186851</v>
      </c>
      <c r="L25" s="124">
        <f t="shared" si="4"/>
        <v>1785144</v>
      </c>
      <c r="M25" s="124">
        <f t="shared" si="4"/>
        <v>79076</v>
      </c>
      <c r="N25" s="124">
        <f t="shared" si="4"/>
        <v>7361135</v>
      </c>
      <c r="O25" s="124">
        <f t="shared" si="4"/>
        <v>1277402</v>
      </c>
      <c r="P25" s="220">
        <f t="shared" si="4"/>
        <v>1325240</v>
      </c>
      <c r="T25" s="38"/>
      <c r="W25" s="38"/>
      <c r="Y25" s="38"/>
      <c r="AB25" s="38"/>
      <c r="AD25" s="38"/>
      <c r="AG25" s="38"/>
      <c r="AI25" s="38"/>
      <c r="AL25" s="38"/>
      <c r="AN25" s="38"/>
      <c r="AQ25" s="38"/>
      <c r="AS25" s="38"/>
      <c r="AV25" s="38"/>
      <c r="AY25" s="38"/>
      <c r="AZ25" s="38"/>
      <c r="BA25" s="38"/>
      <c r="BB25" s="38"/>
      <c r="BD25" s="38"/>
      <c r="BE25" s="38"/>
      <c r="BF25" s="38"/>
      <c r="BG25" s="38"/>
    </row>
    <row r="26" spans="2:59" ht="15.75" customHeight="1" x14ac:dyDescent="0.2">
      <c r="B26" s="455" t="s">
        <v>512</v>
      </c>
      <c r="C26" s="456"/>
      <c r="D26" s="233">
        <f>勝浦市!C6</f>
        <v>241165</v>
      </c>
      <c r="E26" s="81">
        <f>勝浦市!D6</f>
        <v>0</v>
      </c>
      <c r="F26" s="81">
        <f>勝浦市!E6</f>
        <v>2476141</v>
      </c>
      <c r="G26" s="81">
        <f>勝浦市!F6</f>
        <v>302262</v>
      </c>
      <c r="H26" s="81">
        <f>勝浦市!G6</f>
        <v>985155</v>
      </c>
      <c r="I26" s="81">
        <f>勝浦市!H6</f>
        <v>685460</v>
      </c>
      <c r="J26" s="81">
        <f>勝浦市!I6</f>
        <v>1113832</v>
      </c>
      <c r="K26" s="81">
        <f>勝浦市!J6</f>
        <v>823069</v>
      </c>
      <c r="L26" s="81">
        <f>勝浦市!K6</f>
        <v>560421</v>
      </c>
      <c r="M26" s="81">
        <f>勝浦市!C13</f>
        <v>10426</v>
      </c>
      <c r="N26" s="81">
        <f>勝浦市!D13</f>
        <v>2673263</v>
      </c>
      <c r="O26" s="81">
        <f>勝浦市!E13</f>
        <v>340923</v>
      </c>
      <c r="P26" s="221">
        <f>勝浦市!F13</f>
        <v>140888</v>
      </c>
      <c r="T26" s="38"/>
      <c r="U26" s="54" t="s">
        <v>13</v>
      </c>
      <c r="V26" s="54" t="s">
        <v>14</v>
      </c>
      <c r="W26" s="38"/>
      <c r="Y26" s="38"/>
      <c r="Z26" s="54" t="s">
        <v>13</v>
      </c>
      <c r="AA26" s="54" t="s">
        <v>14</v>
      </c>
      <c r="AB26" s="38"/>
      <c r="AD26" s="38"/>
      <c r="AE26" s="54" t="s">
        <v>13</v>
      </c>
      <c r="AF26" s="54" t="s">
        <v>14</v>
      </c>
      <c r="AG26" s="38"/>
      <c r="AI26" s="38"/>
      <c r="AJ26" s="54" t="s">
        <v>13</v>
      </c>
      <c r="AK26" s="54" t="s">
        <v>14</v>
      </c>
      <c r="AL26" s="38"/>
      <c r="AN26" s="38"/>
      <c r="AO26" s="54" t="s">
        <v>13</v>
      </c>
      <c r="AP26" s="54" t="s">
        <v>14</v>
      </c>
      <c r="AQ26" s="38"/>
      <c r="AS26" s="38"/>
      <c r="AT26" s="54" t="s">
        <v>13</v>
      </c>
      <c r="AU26" s="54" t="s">
        <v>14</v>
      </c>
      <c r="AV26" s="38"/>
      <c r="AY26" s="38"/>
      <c r="AZ26" s="38"/>
      <c r="BA26" s="38"/>
      <c r="BB26" s="38"/>
      <c r="BD26" s="38"/>
      <c r="BE26" s="38"/>
      <c r="BF26" s="38"/>
      <c r="BG26" s="38"/>
    </row>
    <row r="27" spans="2:59" ht="15.75" customHeight="1" x14ac:dyDescent="0.2">
      <c r="B27" s="455" t="s">
        <v>513</v>
      </c>
      <c r="C27" s="456"/>
      <c r="D27" s="233">
        <f>大多喜町!C6</f>
        <v>101899</v>
      </c>
      <c r="E27" s="81">
        <f>大多喜町!D6</f>
        <v>0</v>
      </c>
      <c r="F27" s="81">
        <f>大多喜町!E6</f>
        <v>1003003</v>
      </c>
      <c r="G27" s="81">
        <f>大多喜町!F6</f>
        <v>64069</v>
      </c>
      <c r="H27" s="81">
        <f>大多喜町!G6</f>
        <v>504620</v>
      </c>
      <c r="I27" s="81">
        <f>大多喜町!H6</f>
        <v>393271</v>
      </c>
      <c r="J27" s="81">
        <f>大多喜町!I6</f>
        <v>778693</v>
      </c>
      <c r="K27" s="81">
        <f>大多喜町!J6</f>
        <v>381548</v>
      </c>
      <c r="L27" s="81">
        <f>大多喜町!K6</f>
        <v>150782</v>
      </c>
      <c r="M27" s="81">
        <f>大多喜町!C13</f>
        <v>7844</v>
      </c>
      <c r="N27" s="81">
        <f>大多喜町!D13</f>
        <v>847275</v>
      </c>
      <c r="O27" s="81">
        <f>大多喜町!E13</f>
        <v>147713</v>
      </c>
      <c r="P27" s="221">
        <f>大多喜町!F13</f>
        <v>235804</v>
      </c>
      <c r="T27" s="38"/>
      <c r="U27" s="65" t="str">
        <f>INDEX(U$3:V$20,MATCH(V27,V$3:V$20,),MATCH("大分類病類",U$3:V$3,))</f>
        <v>循環器系の疾患</v>
      </c>
      <c r="V27" s="106">
        <f>LARGE(V$4:V$23,1)</f>
        <v>14.406402055734002</v>
      </c>
      <c r="W27" s="38"/>
      <c r="Y27" s="38"/>
      <c r="Z27" s="65" t="str">
        <f>INDEX(Z$3:AA$20,MATCH(AA27,AA$3:AA$20,),MATCH("大分類病類",Z$3:AA$3,))</f>
        <v>新生物</v>
      </c>
      <c r="AA27" s="106">
        <f>LARGE(AA$4:AA$23,1)</f>
        <v>19.488704369614574</v>
      </c>
      <c r="AB27" s="38"/>
      <c r="AD27" s="38"/>
      <c r="AE27" s="65" t="str">
        <f>INDEX(AE$3:AF$20,MATCH(AF27,AF$3:AF$20,),MATCH("大分類病類",AE$3:AF$3,))</f>
        <v>循環器系の疾患</v>
      </c>
      <c r="AF27" s="106">
        <f>LARGE(AF$4:AF$23,1)</f>
        <v>16.496285807781845</v>
      </c>
      <c r="AG27" s="38"/>
      <c r="AI27" s="38"/>
      <c r="AJ27" s="65" t="str">
        <f>INDEX(AJ$3:AK$20,MATCH(AK27,AK$3:AK$20,),MATCH("大分類病類",AJ$3:AK$3,))</f>
        <v>新生物</v>
      </c>
      <c r="AK27" s="106">
        <f>LARGE(AK$4:AK$23,1)</f>
        <v>16.348233905148216</v>
      </c>
      <c r="AL27" s="38"/>
      <c r="AN27" s="38"/>
      <c r="AO27" s="65" t="str">
        <f>INDEX(AO$3:AP$20,MATCH(AP27,AP$3:AP$20,),MATCH("大分類病類",AO$3:AP$3,))</f>
        <v>新生物</v>
      </c>
      <c r="AP27" s="106">
        <f>LARGE(AP$4:AP$23,1)</f>
        <v>18.167317783407093</v>
      </c>
      <c r="AQ27" s="38"/>
      <c r="AS27" s="38"/>
      <c r="AT27" s="65" t="str">
        <f>INDEX(AT$3:AU$20,MATCH(AU27,AU$3:AU$20,),MATCH("大分類病類",AT$3:AU$3,))</f>
        <v>新生物</v>
      </c>
      <c r="AU27" s="106">
        <f>LARGE(AU$4:AU$23,1)</f>
        <v>19.276066227883664</v>
      </c>
      <c r="AV27" s="38"/>
      <c r="AY27" s="38"/>
      <c r="AZ27" s="38"/>
      <c r="BA27" s="38"/>
      <c r="BB27" s="38"/>
      <c r="BD27" s="38"/>
      <c r="BE27" s="38"/>
      <c r="BF27" s="38"/>
      <c r="BG27" s="38"/>
    </row>
    <row r="28" spans="2:59" ht="15.75" customHeight="1" x14ac:dyDescent="0.2">
      <c r="B28" s="477" t="s">
        <v>971</v>
      </c>
      <c r="C28" s="478"/>
      <c r="D28" s="233">
        <f>御宿町!C6</f>
        <v>57057</v>
      </c>
      <c r="E28" s="81">
        <f>御宿町!D6</f>
        <v>1645</v>
      </c>
      <c r="F28" s="81">
        <f>御宿町!E6</f>
        <v>555189</v>
      </c>
      <c r="G28" s="81">
        <f>御宿町!F6</f>
        <v>75275</v>
      </c>
      <c r="H28" s="81">
        <f>御宿町!G6</f>
        <v>441612</v>
      </c>
      <c r="I28" s="81">
        <f>御宿町!H6</f>
        <v>311304</v>
      </c>
      <c r="J28" s="81">
        <f>御宿町!I6</f>
        <v>370482</v>
      </c>
      <c r="K28" s="81">
        <f>御宿町!J6</f>
        <v>601188</v>
      </c>
      <c r="L28" s="81">
        <f>御宿町!K6</f>
        <v>146973</v>
      </c>
      <c r="M28" s="81">
        <f>御宿町!C13</f>
        <v>7861</v>
      </c>
      <c r="N28" s="81">
        <f>御宿町!D13</f>
        <v>748730</v>
      </c>
      <c r="O28" s="81">
        <f>御宿町!E13</f>
        <v>130960</v>
      </c>
      <c r="P28" s="221">
        <f>御宿町!F13</f>
        <v>207357</v>
      </c>
      <c r="T28" s="38"/>
      <c r="U28" s="65" t="str">
        <f>INDEX(U$3:V$20,MATCH(V28,V$3:V$20,),MATCH("大分類病類",U$3:V$3,))</f>
        <v>新生物</v>
      </c>
      <c r="V28" s="51">
        <f>LARGE(V$4:V$23,2)</f>
        <v>14.016259433784423</v>
      </c>
      <c r="W28" s="38"/>
      <c r="Y28" s="38"/>
      <c r="Z28" s="65" t="str">
        <f>INDEX(Z$3:AA$20,MATCH(AA28,AA$3:AA$20,),MATCH("大分類病類",Z$3:AA$3,))</f>
        <v>循環器系の疾患</v>
      </c>
      <c r="AA28" s="51">
        <f>LARGE(AA$4:AA$23,2)</f>
        <v>14.474023510142114</v>
      </c>
      <c r="AB28" s="38"/>
      <c r="AD28" s="38"/>
      <c r="AE28" s="65" t="str">
        <f>INDEX(AE$3:AF$20,MATCH(AF28,AF$3:AF$20,),MATCH("大分類病類",AE$3:AF$3,))</f>
        <v>新生物</v>
      </c>
      <c r="AF28" s="51">
        <f>LARGE(AF$4:AF$23,2)</f>
        <v>14.075603685126149</v>
      </c>
      <c r="AG28" s="38"/>
      <c r="AI28" s="38"/>
      <c r="AJ28" s="65" t="str">
        <f>INDEX(AJ$3:AK$20,MATCH(AK28,AK$3:AK$20,),MATCH("大分類病類",AJ$3:AK$3,))</f>
        <v>循環器系の疾患</v>
      </c>
      <c r="AK28" s="51">
        <f>LARGE(AK$4:AK$23,2)</f>
        <v>12.807979482390504</v>
      </c>
      <c r="AL28" s="38"/>
      <c r="AN28" s="38"/>
      <c r="AO28" s="65" t="str">
        <f>INDEX(AO$3:AP$20,MATCH(AP28,AP$3:AP$20,),MATCH("大分類病類",AO$3:AP$3,))</f>
        <v>循環器系の疾患</v>
      </c>
      <c r="AP28" s="51">
        <f>LARGE(AP$4:AP$23,2)</f>
        <v>13.97262073325397</v>
      </c>
      <c r="AQ28" s="38"/>
      <c r="AS28" s="38"/>
      <c r="AT28" s="65" t="str">
        <f>INDEX(AT$3:AU$20,MATCH(AU28,AU$3:AU$20,),MATCH("大分類病類",AT$3:AU$3,))</f>
        <v>循環器系の疾患</v>
      </c>
      <c r="AU28" s="51">
        <f>LARGE(AU$4:AU$23,2)</f>
        <v>13.196063126713225</v>
      </c>
      <c r="AV28" s="38"/>
      <c r="AY28" s="38"/>
      <c r="AZ28" s="38"/>
      <c r="BA28" s="38"/>
      <c r="BB28" s="38"/>
      <c r="BD28" s="38"/>
      <c r="BE28" s="38"/>
      <c r="BF28" s="38"/>
      <c r="BG28" s="38"/>
    </row>
    <row r="29" spans="2:59" ht="15.75" customHeight="1" x14ac:dyDescent="0.2">
      <c r="B29" s="464" t="s">
        <v>713</v>
      </c>
      <c r="C29" s="465"/>
      <c r="D29" s="234">
        <f>いすみ市!C6</f>
        <v>759459</v>
      </c>
      <c r="E29" s="82">
        <f>いすみ市!D6</f>
        <v>0</v>
      </c>
      <c r="F29" s="82">
        <f>いすみ市!E6</f>
        <v>5536676</v>
      </c>
      <c r="G29" s="82">
        <f>いすみ市!F6</f>
        <v>82767</v>
      </c>
      <c r="H29" s="82">
        <f>いすみ市!G6</f>
        <v>2429353</v>
      </c>
      <c r="I29" s="82">
        <f>いすみ市!H6</f>
        <v>1793269</v>
      </c>
      <c r="J29" s="82">
        <f>いすみ市!I6</f>
        <v>2308052</v>
      </c>
      <c r="K29" s="82">
        <f>いすみ市!J6</f>
        <v>1381046</v>
      </c>
      <c r="L29" s="82">
        <f>いすみ市!K6</f>
        <v>926968</v>
      </c>
      <c r="M29" s="82">
        <f>いすみ市!C13</f>
        <v>52945</v>
      </c>
      <c r="N29" s="82">
        <f>いすみ市!D13</f>
        <v>3091867</v>
      </c>
      <c r="O29" s="82">
        <f>いすみ市!E13</f>
        <v>657806</v>
      </c>
      <c r="P29" s="222">
        <f>いすみ市!F13</f>
        <v>741191</v>
      </c>
      <c r="T29" s="38"/>
      <c r="U29" s="106" t="str">
        <f>INDEX(U$3:V$20,MATCH(V29,V$3:V$20,),MATCH("大分類病類",U$3:V$3,))</f>
        <v>精神及び行動の障害</v>
      </c>
      <c r="V29" s="106">
        <f>LARGE(V$4:V$23,3)</f>
        <v>10.380337220683838</v>
      </c>
      <c r="W29" s="38"/>
      <c r="Y29" s="38"/>
      <c r="Z29" s="106" t="str">
        <f>INDEX(Z$3:AA$20,MATCH(AA29,AA$3:AA$20,),MATCH("大分類病類",Z$3:AA$3,))</f>
        <v>筋骨格系及び結合組織の疾患</v>
      </c>
      <c r="AA29" s="106">
        <f>LARGE(AA$4:AA$23,3)</f>
        <v>10.4046837679777</v>
      </c>
      <c r="AD29" s="38"/>
      <c r="AE29" s="106" t="str">
        <f>INDEX(AE$3:AF$20,MATCH(AF29,AF$3:AF$20,),MATCH("大分類病類",AE$3:AF$3,))</f>
        <v>腎尿路生殖器系の疾患</v>
      </c>
      <c r="AF29" s="106">
        <f>LARGE(AF$4:AF$23,3)</f>
        <v>11.236062781151958</v>
      </c>
      <c r="AI29" s="38"/>
      <c r="AJ29" s="106" t="str">
        <f>INDEX(AJ$3:AK$20,MATCH(AK29,AK$3:AK$20,),MATCH("大分類病類",AJ$3:AK$3,))</f>
        <v>腎尿路生殖器系の疾患</v>
      </c>
      <c r="AK29" s="106">
        <f>LARGE(AK$4:AK$23,3)</f>
        <v>10.658934859325315</v>
      </c>
      <c r="AN29" s="38"/>
      <c r="AO29" s="106" t="str">
        <f>INDEX(AO$3:AP$20,MATCH(AP29,AP$3:AP$20,),MATCH("大分類病類",AO$3:AP$3,))</f>
        <v>筋骨格系及び結合組織の疾患</v>
      </c>
      <c r="AP29" s="106">
        <f>LARGE(AP$4:AP$23,3)</f>
        <v>9.7226511275599439</v>
      </c>
      <c r="AS29" s="38"/>
      <c r="AT29" s="106" t="str">
        <f>INDEX(AT$3:AU$20,MATCH(AU29,AU$3:AU$20,),MATCH("大分類病類",AT$3:AU$3,))</f>
        <v>腎尿路生殖器系の疾患</v>
      </c>
      <c r="AU29" s="106">
        <f>LARGE(AU$4:AU$23,3)</f>
        <v>9.2361624593709646</v>
      </c>
    </row>
    <row r="30" spans="2:59" ht="15.75" customHeight="1" x14ac:dyDescent="0.2">
      <c r="B30" s="219"/>
      <c r="C30" s="123" t="s">
        <v>440</v>
      </c>
      <c r="D30" s="235">
        <f t="shared" ref="D30:P30" si="5">SUM(D31:D34)</f>
        <v>1177742</v>
      </c>
      <c r="E30" s="124">
        <f t="shared" si="5"/>
        <v>17865</v>
      </c>
      <c r="F30" s="124">
        <f t="shared" si="5"/>
        <v>17493576</v>
      </c>
      <c r="G30" s="124">
        <f t="shared" si="5"/>
        <v>1020576</v>
      </c>
      <c r="H30" s="124">
        <f t="shared" si="5"/>
        <v>8257720</v>
      </c>
      <c r="I30" s="124">
        <f t="shared" si="5"/>
        <v>5574709</v>
      </c>
      <c r="J30" s="124">
        <f t="shared" si="5"/>
        <v>7801082</v>
      </c>
      <c r="K30" s="124">
        <f t="shared" si="5"/>
        <v>6273137</v>
      </c>
      <c r="L30" s="124">
        <f t="shared" si="5"/>
        <v>2831245</v>
      </c>
      <c r="M30" s="124">
        <f t="shared" si="5"/>
        <v>164889</v>
      </c>
      <c r="N30" s="124">
        <f t="shared" si="5"/>
        <v>11975801</v>
      </c>
      <c r="O30" s="124">
        <f t="shared" si="5"/>
        <v>3025994</v>
      </c>
      <c r="P30" s="220">
        <f t="shared" si="5"/>
        <v>2478327</v>
      </c>
      <c r="T30" s="38"/>
      <c r="U30" s="73" t="str">
        <f>INDEX(U$3:V$20,MATCH(V30,V$3:V$20,),MATCH("大分類病類",U$3:V$3,))</f>
        <v>筋骨格系及び結合組織の疾患</v>
      </c>
      <c r="V30" s="73">
        <f>LARGE(V$4:V$23,4)</f>
        <v>9.537798544950796</v>
      </c>
      <c r="W30" s="38"/>
      <c r="Y30" s="38"/>
      <c r="Z30" s="73" t="str">
        <f>INDEX(Z$3:AA$20,MATCH(AA30,AA$3:AA$20,),MATCH("大分類病類",Z$3:AA$3,))</f>
        <v>腎尿路生殖器系の疾患</v>
      </c>
      <c r="AA30" s="73">
        <f>LARGE(AA$4:AA$23,4)</f>
        <v>9.1393007511825015</v>
      </c>
      <c r="AB30" s="38"/>
      <c r="AD30" s="38"/>
      <c r="AE30" s="73" t="str">
        <f>INDEX(AE$3:AF$20,MATCH(AF30,AF$3:AF$20,),MATCH("大分類病類",AE$3:AF$3,))</f>
        <v>内分泌、栄養及び代謝疾患</v>
      </c>
      <c r="AF30" s="73">
        <f>LARGE(AF$4:AF$23,4)</f>
        <v>9.0608585891011195</v>
      </c>
      <c r="AG30" s="38"/>
      <c r="AI30" s="38"/>
      <c r="AJ30" s="73" t="str">
        <f>INDEX(AJ$3:AK$20,MATCH(AK30,AK$3:AK$20,),MATCH("大分類病類",AJ$3:AK$3,))</f>
        <v>内分泌、栄養及び代謝疾患</v>
      </c>
      <c r="AK30" s="73">
        <f>LARGE(AK$4:AK$23,4)</f>
        <v>10.574143189407121</v>
      </c>
      <c r="AL30" s="38"/>
      <c r="AN30" s="38"/>
      <c r="AO30" s="73" t="str">
        <f>INDEX(AO$3:AP$20,MATCH(AP30,AP$3:AP$20,),MATCH("大分類病類",AO$3:AP$3,))</f>
        <v>腎尿路生殖器系の疾患</v>
      </c>
      <c r="AP30" s="73">
        <f>LARGE(AP$4:AP$23,4)</f>
        <v>9.0728460165141929</v>
      </c>
      <c r="AQ30" s="38"/>
      <c r="AS30" s="38"/>
      <c r="AT30" s="73" t="str">
        <f>INDEX(AT$3:AU$20,MATCH(AU30,AU$3:AU$20,),MATCH("大分類病類",AT$3:AU$3,))</f>
        <v>内分泌、栄養及び代謝疾患</v>
      </c>
      <c r="AU30" s="73">
        <f>LARGE(AU$4:AU$23,4)</f>
        <v>9.0991320248827048</v>
      </c>
      <c r="AV30" s="38"/>
      <c r="AY30" s="38"/>
      <c r="AZ30" s="38"/>
      <c r="BA30" s="38"/>
      <c r="BB30" s="38"/>
      <c r="BD30" s="38"/>
      <c r="BE30" s="38"/>
      <c r="BF30" s="38"/>
      <c r="BG30" s="38"/>
    </row>
    <row r="31" spans="2:59" ht="15.75" customHeight="1" x14ac:dyDescent="0.2">
      <c r="B31" s="455" t="s">
        <v>518</v>
      </c>
      <c r="C31" s="456"/>
      <c r="D31" s="233">
        <f>館山市!C6</f>
        <v>523858</v>
      </c>
      <c r="E31" s="81">
        <f>館山市!D6</f>
        <v>1326</v>
      </c>
      <c r="F31" s="81">
        <f>館山市!E6</f>
        <v>6843202</v>
      </c>
      <c r="G31" s="81">
        <f>館山市!F6</f>
        <v>247321</v>
      </c>
      <c r="H31" s="81">
        <f>館山市!G6</f>
        <v>2773870</v>
      </c>
      <c r="I31" s="81">
        <f>館山市!H6</f>
        <v>1930142</v>
      </c>
      <c r="J31" s="81">
        <f>館山市!I6</f>
        <v>3602279</v>
      </c>
      <c r="K31" s="81">
        <f>館山市!J6</f>
        <v>1839092</v>
      </c>
      <c r="L31" s="81">
        <f>館山市!K6</f>
        <v>913261</v>
      </c>
      <c r="M31" s="81">
        <f>館山市!C13</f>
        <v>65733</v>
      </c>
      <c r="N31" s="81">
        <f>館山市!D13</f>
        <v>4824806</v>
      </c>
      <c r="O31" s="81">
        <f>館山市!E13</f>
        <v>1039731</v>
      </c>
      <c r="P31" s="221">
        <f>館山市!F13</f>
        <v>1161550</v>
      </c>
      <c r="T31" s="38"/>
      <c r="U31" s="73" t="str">
        <f>INDEX(U$3:V$20,MATCH(V31,V$3:V$20,),MATCH("大分類病類",U$3:V$3,))</f>
        <v>腎尿路生殖器系の疾患</v>
      </c>
      <c r="V31" s="73">
        <f>LARGE(V$4:V$23,5)</f>
        <v>9.3239851953998265</v>
      </c>
      <c r="W31" s="38"/>
      <c r="Y31" s="38"/>
      <c r="Z31" s="73" t="str">
        <f>INDEX(Z$3:AA$20,MATCH(AA31,AA$3:AA$20,),MATCH("大分類病類",Z$3:AA$3,))</f>
        <v>精神及び行動の障害</v>
      </c>
      <c r="AA31" s="73">
        <f>LARGE(AA$4:AA$23,5)</f>
        <v>9.0555158024901203</v>
      </c>
      <c r="AB31" s="38"/>
      <c r="AD31" s="38"/>
      <c r="AE31" s="73" t="str">
        <f>INDEX(AE$3:AF$20,MATCH(AF31,AF$3:AF$20,),MATCH("大分類病類",AE$3:AF$3,))</f>
        <v>精神及び行動の障害</v>
      </c>
      <c r="AF31" s="73">
        <f>LARGE(AF$4:AF$23,5)</f>
        <v>8.5240195843824544</v>
      </c>
      <c r="AG31" s="38"/>
      <c r="AI31" s="38"/>
      <c r="AJ31" s="73" t="str">
        <f>INDEX(AJ$3:AK$20,MATCH(AK31,AK$3:AK$20,),MATCH("大分類病類",AJ$3:AK$3,))</f>
        <v>筋骨格系及び結合組織の疾患</v>
      </c>
      <c r="AK31" s="73">
        <f>LARGE(AK$4:AK$23,5)</f>
        <v>9.6167587207487841</v>
      </c>
      <c r="AL31" s="38"/>
      <c r="AN31" s="38"/>
      <c r="AO31" s="73" t="str">
        <f>INDEX(AO$3:AP$20,MATCH(AP31,AP$3:AP$20,),MATCH("大分類病類",AO$3:AP$3,))</f>
        <v>精神及び行動の障害</v>
      </c>
      <c r="AP31" s="73">
        <f>LARGE(AP$4:AP$23,5)</f>
        <v>8.6766067673432374</v>
      </c>
      <c r="AQ31" s="38"/>
      <c r="AS31" s="38"/>
      <c r="AT31" s="73" t="str">
        <f>INDEX(AT$3:AU$20,MATCH(AU31,AU$3:AU$20,),MATCH("大分類病類",AT$3:AU$3,))</f>
        <v>筋骨格系及び結合組織の疾患</v>
      </c>
      <c r="AU31" s="73">
        <f>LARGE(AU$4:AU$23,5)</f>
        <v>8.9663042140657385</v>
      </c>
      <c r="AV31" s="38"/>
      <c r="AY31" s="38"/>
      <c r="AZ31" s="38"/>
      <c r="BA31" s="38"/>
      <c r="BB31" s="38"/>
      <c r="BD31" s="38"/>
      <c r="BE31" s="38"/>
      <c r="BF31" s="38"/>
      <c r="BG31" s="38"/>
    </row>
    <row r="32" spans="2:59" ht="15.75" customHeight="1" x14ac:dyDescent="0.2">
      <c r="B32" s="455" t="s">
        <v>519</v>
      </c>
      <c r="C32" s="456"/>
      <c r="D32" s="233">
        <f>鴨川市!C6</f>
        <v>144798</v>
      </c>
      <c r="E32" s="81">
        <f>鴨川市!D6</f>
        <v>12237</v>
      </c>
      <c r="F32" s="81">
        <f>鴨川市!E6</f>
        <v>4089858</v>
      </c>
      <c r="G32" s="81">
        <f>鴨川市!F6</f>
        <v>581367</v>
      </c>
      <c r="H32" s="81">
        <f>鴨川市!G6</f>
        <v>2030605</v>
      </c>
      <c r="I32" s="81">
        <f>鴨川市!H6</f>
        <v>1265786</v>
      </c>
      <c r="J32" s="81">
        <f>鴨川市!I6</f>
        <v>1298617</v>
      </c>
      <c r="K32" s="81">
        <f>鴨川市!J6</f>
        <v>1907231</v>
      </c>
      <c r="L32" s="81">
        <f>鴨川市!K6</f>
        <v>643547</v>
      </c>
      <c r="M32" s="81">
        <f>鴨川市!C13</f>
        <v>41779</v>
      </c>
      <c r="N32" s="81">
        <f>鴨川市!D13</f>
        <v>2911761</v>
      </c>
      <c r="O32" s="81">
        <f>鴨川市!E13</f>
        <v>608424</v>
      </c>
      <c r="P32" s="221">
        <f>鴨川市!F13</f>
        <v>311461</v>
      </c>
      <c r="T32" s="38"/>
      <c r="W32" s="38"/>
      <c r="Y32" s="38"/>
      <c r="AB32" s="38"/>
      <c r="AD32" s="38"/>
      <c r="AG32" s="38"/>
      <c r="AI32" s="38"/>
      <c r="AL32" s="38"/>
      <c r="AN32" s="38"/>
      <c r="AQ32" s="38"/>
      <c r="AS32" s="38"/>
      <c r="AV32" s="38"/>
      <c r="AY32" s="38"/>
      <c r="AZ32" s="38"/>
      <c r="BA32" s="38"/>
      <c r="BB32" s="38"/>
      <c r="BD32" s="38"/>
      <c r="BE32" s="38"/>
      <c r="BF32" s="38"/>
      <c r="BG32" s="38"/>
    </row>
    <row r="33" spans="2:59" ht="15.75" customHeight="1" x14ac:dyDescent="0.2">
      <c r="B33" s="455" t="s">
        <v>711</v>
      </c>
      <c r="C33" s="456"/>
      <c r="D33" s="233">
        <f>南房総市!C6</f>
        <v>436267</v>
      </c>
      <c r="E33" s="81">
        <f>南房総市!D6</f>
        <v>1348</v>
      </c>
      <c r="F33" s="81">
        <f>南房総市!E6</f>
        <v>5446689</v>
      </c>
      <c r="G33" s="81">
        <f>南房総市!F6</f>
        <v>168124</v>
      </c>
      <c r="H33" s="81">
        <f>南房総市!G6</f>
        <v>2926683</v>
      </c>
      <c r="I33" s="81">
        <f>南房総市!H6</f>
        <v>1981311</v>
      </c>
      <c r="J33" s="81">
        <f>南房総市!I6</f>
        <v>2185191</v>
      </c>
      <c r="K33" s="81">
        <f>南房総市!J6</f>
        <v>2234595</v>
      </c>
      <c r="L33" s="81">
        <f>南房総市!K6</f>
        <v>1089065</v>
      </c>
      <c r="M33" s="81">
        <f>南房総市!C13</f>
        <v>47500</v>
      </c>
      <c r="N33" s="81">
        <f>南房総市!D13</f>
        <v>3542951</v>
      </c>
      <c r="O33" s="81">
        <f>南房総市!E13</f>
        <v>1114358</v>
      </c>
      <c r="P33" s="221">
        <f>南房総市!F13</f>
        <v>883618</v>
      </c>
      <c r="T33" s="38"/>
      <c r="U33" s="38"/>
      <c r="V33" s="38"/>
      <c r="W33" s="38"/>
      <c r="Y33" s="38"/>
      <c r="Z33" s="38"/>
      <c r="AA33" s="38"/>
      <c r="AB33" s="38"/>
      <c r="AD33" s="38"/>
      <c r="AE33" s="38"/>
      <c r="AF33" s="38"/>
      <c r="AG33" s="38"/>
      <c r="AI33" s="38"/>
      <c r="AJ33" s="38"/>
      <c r="AK33" s="38"/>
      <c r="AL33" s="38"/>
      <c r="AN33" s="38"/>
      <c r="AO33" s="38"/>
      <c r="AP33" s="38"/>
      <c r="AQ33" s="38"/>
      <c r="AS33" s="38"/>
      <c r="AT33" s="38"/>
      <c r="AU33" s="38"/>
      <c r="AV33" s="38"/>
      <c r="AY33" s="38"/>
      <c r="AZ33" s="38"/>
      <c r="BA33" s="38"/>
      <c r="BB33" s="38"/>
      <c r="BD33" s="38"/>
      <c r="BE33" s="38"/>
      <c r="BF33" s="38"/>
      <c r="BG33" s="38"/>
    </row>
    <row r="34" spans="2:59" ht="15.75" customHeight="1" thickBot="1" x14ac:dyDescent="0.25">
      <c r="B34" s="466" t="s">
        <v>548</v>
      </c>
      <c r="C34" s="467"/>
      <c r="D34" s="236">
        <f>鋸南町!C6</f>
        <v>72819</v>
      </c>
      <c r="E34" s="223">
        <f>鋸南町!D6</f>
        <v>2954</v>
      </c>
      <c r="F34" s="223">
        <f>鋸南町!E6</f>
        <v>1113827</v>
      </c>
      <c r="G34" s="223">
        <f>鋸南町!F6</f>
        <v>23764</v>
      </c>
      <c r="H34" s="223">
        <f>鋸南町!G6</f>
        <v>526562</v>
      </c>
      <c r="I34" s="223">
        <f>鋸南町!H6</f>
        <v>397470</v>
      </c>
      <c r="J34" s="223">
        <f>鋸南町!I6</f>
        <v>714995</v>
      </c>
      <c r="K34" s="223">
        <f>鋸南町!J6</f>
        <v>292219</v>
      </c>
      <c r="L34" s="223">
        <f>鋸南町!K6</f>
        <v>185372</v>
      </c>
      <c r="M34" s="223">
        <f>鋸南町!C13</f>
        <v>9877</v>
      </c>
      <c r="N34" s="223">
        <f>鋸南町!D13</f>
        <v>696283</v>
      </c>
      <c r="O34" s="223">
        <f>鋸南町!E13</f>
        <v>263481</v>
      </c>
      <c r="P34" s="224">
        <f>鋸南町!F13</f>
        <v>121698</v>
      </c>
      <c r="T34" s="417"/>
      <c r="U34" s="417"/>
      <c r="V34" s="38"/>
      <c r="W34" s="38"/>
      <c r="Y34" s="417"/>
      <c r="Z34" s="417"/>
      <c r="AA34" s="38"/>
      <c r="AB34" s="38"/>
      <c r="AD34" s="417"/>
      <c r="AE34" s="417"/>
      <c r="AF34" s="38"/>
      <c r="AG34" s="38"/>
      <c r="AI34" s="417"/>
      <c r="AJ34" s="417"/>
      <c r="AK34" s="38"/>
      <c r="AL34" s="38"/>
      <c r="AN34" s="417"/>
      <c r="AO34" s="417"/>
      <c r="AP34" s="38"/>
      <c r="AQ34" s="38"/>
      <c r="AS34" s="417"/>
      <c r="AT34" s="417"/>
      <c r="AU34" s="38"/>
      <c r="AV34" s="38"/>
      <c r="AY34" s="417"/>
      <c r="AZ34" s="417"/>
      <c r="BA34" s="38"/>
      <c r="BB34" s="38"/>
      <c r="BD34" s="38"/>
      <c r="BE34" s="38"/>
      <c r="BF34" s="38"/>
      <c r="BG34" s="38"/>
    </row>
    <row r="39" spans="2:59" ht="5.25" customHeight="1" x14ac:dyDescent="0.2"/>
  </sheetData>
  <mergeCells count="32">
    <mergeCell ref="B31:C31"/>
    <mergeCell ref="B32:C32"/>
    <mergeCell ref="B33:C33"/>
    <mergeCell ref="T34:U34"/>
    <mergeCell ref="Y34:Z34"/>
    <mergeCell ref="B34:C34"/>
    <mergeCell ref="AY34:AZ34"/>
    <mergeCell ref="AN34:AO34"/>
    <mergeCell ref="AS34:AT34"/>
    <mergeCell ref="AD34:AE34"/>
    <mergeCell ref="AI34:AJ34"/>
    <mergeCell ref="B29:C29"/>
    <mergeCell ref="B14:C14"/>
    <mergeCell ref="B16:C16"/>
    <mergeCell ref="B17:C17"/>
    <mergeCell ref="B19:C19"/>
    <mergeCell ref="B21:C21"/>
    <mergeCell ref="B22:C22"/>
    <mergeCell ref="B23:C23"/>
    <mergeCell ref="B24:C24"/>
    <mergeCell ref="B26:C26"/>
    <mergeCell ref="B27:C27"/>
    <mergeCell ref="B28:C28"/>
    <mergeCell ref="B8:C9"/>
    <mergeCell ref="B11:C11"/>
    <mergeCell ref="B12:C12"/>
    <mergeCell ref="B13:C13"/>
    <mergeCell ref="B3:C3"/>
    <mergeCell ref="B4:C4"/>
    <mergeCell ref="B5:C5"/>
    <mergeCell ref="B6:C6"/>
    <mergeCell ref="B7:C7"/>
  </mergeCells>
  <phoneticPr fontId="2"/>
  <printOptions horizontalCentered="1"/>
  <pageMargins left="0.31496062992125984" right="0.31496062992125984" top="0.39370078740157483" bottom="0.39370078740157483" header="0.19685039370078741" footer="0.19685039370078741"/>
  <pageSetup paperSize="9" scale="73" orientation="landscape" r:id="rId1"/>
  <headerFooter alignWithMargins="0">
    <oddFooter>&amp;C27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D5671-7DAB-42D3-B713-0A5ECCD0BF84}">
  <sheetPr codeName="Sheet141">
    <tabColor rgb="FFFFFF00"/>
  </sheetPr>
  <dimension ref="A1:I40"/>
  <sheetViews>
    <sheetView topLeftCell="A28" workbookViewId="0">
      <selection activeCell="L18" sqref="L18"/>
    </sheetView>
  </sheetViews>
  <sheetFormatPr defaultColWidth="11.77734375" defaultRowHeight="13.2" x14ac:dyDescent="0.2"/>
  <cols>
    <col min="1" max="1" width="0.88671875" customWidth="1"/>
    <col min="2" max="2" width="10.109375" customWidth="1"/>
    <col min="3" max="3" width="30.33203125" customWidth="1"/>
    <col min="4" max="4" width="18.6640625" customWidth="1"/>
    <col min="5" max="5" width="2.33203125" customWidth="1"/>
    <col min="6" max="6" width="10.109375" customWidth="1"/>
    <col min="7" max="7" width="30.44140625" customWidth="1"/>
    <col min="8" max="8" width="18.6640625" customWidth="1"/>
    <col min="9" max="9" width="0.88671875" customWidth="1"/>
  </cols>
  <sheetData>
    <row r="1" spans="1:9" ht="5.25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9" ht="13.5" customHeight="1" x14ac:dyDescent="0.2">
      <c r="A2" s="40"/>
      <c r="B2" s="422" t="s">
        <v>4</v>
      </c>
      <c r="C2" s="422"/>
      <c r="D2" s="422"/>
      <c r="E2" s="422"/>
      <c r="F2" s="422"/>
      <c r="G2" s="422"/>
      <c r="H2" s="422"/>
      <c r="I2" s="40"/>
    </row>
    <row r="3" spans="1:9" ht="13.5" customHeight="1" x14ac:dyDescent="0.2">
      <c r="A3" s="40"/>
      <c r="B3" s="56" t="s">
        <v>151</v>
      </c>
      <c r="C3" s="57"/>
      <c r="D3" s="53" t="s">
        <v>152</v>
      </c>
      <c r="E3" s="47"/>
      <c r="F3" s="56" t="s">
        <v>151</v>
      </c>
      <c r="G3" s="57"/>
      <c r="H3" s="54" t="s">
        <v>152</v>
      </c>
      <c r="I3" s="40"/>
    </row>
    <row r="4" spans="1:9" ht="13.5" customHeight="1" x14ac:dyDescent="0.2">
      <c r="A4" s="40"/>
      <c r="B4" s="46" t="s">
        <v>153</v>
      </c>
      <c r="C4" s="423" t="s">
        <v>874</v>
      </c>
      <c r="D4" s="47" t="s">
        <v>309</v>
      </c>
      <c r="E4" s="58"/>
      <c r="F4" s="48" t="s">
        <v>161</v>
      </c>
      <c r="G4" s="423" t="s">
        <v>874</v>
      </c>
      <c r="H4" s="55" t="s">
        <v>309</v>
      </c>
      <c r="I4" s="40"/>
    </row>
    <row r="5" spans="1:9" ht="13.5" customHeight="1" x14ac:dyDescent="0.2">
      <c r="A5" s="40"/>
      <c r="B5" s="47" t="s">
        <v>162</v>
      </c>
      <c r="C5" s="424"/>
      <c r="D5" s="86" t="s">
        <v>163</v>
      </c>
      <c r="E5" s="49"/>
      <c r="F5" s="49" t="s">
        <v>164</v>
      </c>
      <c r="G5" s="424"/>
      <c r="H5" s="87" t="s">
        <v>163</v>
      </c>
      <c r="I5" s="40"/>
    </row>
    <row r="6" spans="1:9" ht="13.5" customHeight="1" x14ac:dyDescent="0.2">
      <c r="A6" s="40"/>
      <c r="B6" s="319" t="s">
        <v>165</v>
      </c>
      <c r="C6" s="320" t="s">
        <v>166</v>
      </c>
      <c r="D6" s="321" t="s">
        <v>694</v>
      </c>
      <c r="E6" s="47"/>
      <c r="F6" s="326" t="s">
        <v>167</v>
      </c>
      <c r="G6" s="326" t="s">
        <v>880</v>
      </c>
      <c r="H6" s="319" t="s">
        <v>695</v>
      </c>
      <c r="I6" s="40"/>
    </row>
    <row r="7" spans="1:9" ht="13.5" customHeight="1" x14ac:dyDescent="0.2">
      <c r="A7" s="40"/>
      <c r="B7" s="288" t="s">
        <v>168</v>
      </c>
      <c r="C7" s="306" t="s">
        <v>696</v>
      </c>
      <c r="D7" s="306" t="s">
        <v>697</v>
      </c>
      <c r="E7" s="47"/>
      <c r="F7" s="293" t="s">
        <v>169</v>
      </c>
      <c r="G7" s="292" t="s">
        <v>700</v>
      </c>
      <c r="H7" s="287" t="s">
        <v>701</v>
      </c>
      <c r="I7" s="40"/>
    </row>
    <row r="8" spans="1:9" ht="13.5" customHeight="1" x14ac:dyDescent="0.2">
      <c r="A8" s="40"/>
      <c r="B8" s="289" t="s">
        <v>170</v>
      </c>
      <c r="C8" s="290" t="s">
        <v>698</v>
      </c>
      <c r="D8" s="291" t="s">
        <v>699</v>
      </c>
      <c r="E8" s="47"/>
      <c r="F8" s="289" t="s">
        <v>171</v>
      </c>
      <c r="G8" s="290" t="s">
        <v>703</v>
      </c>
      <c r="H8" s="291" t="s">
        <v>704</v>
      </c>
      <c r="I8" s="40"/>
    </row>
    <row r="9" spans="1:9" ht="13.5" customHeight="1" x14ac:dyDescent="0.2">
      <c r="A9" s="40"/>
      <c r="B9" s="50" t="s">
        <v>172</v>
      </c>
      <c r="C9" s="47" t="s">
        <v>173</v>
      </c>
      <c r="D9" s="47" t="s">
        <v>702</v>
      </c>
      <c r="E9" s="47"/>
      <c r="F9" s="289" t="s">
        <v>174</v>
      </c>
      <c r="G9" s="290" t="s">
        <v>1098</v>
      </c>
      <c r="H9" s="291" t="s">
        <v>1099</v>
      </c>
      <c r="I9" s="40"/>
    </row>
    <row r="10" spans="1:9" ht="13.5" customHeight="1" x14ac:dyDescent="0.2">
      <c r="A10" s="40"/>
      <c r="B10" s="292" t="s">
        <v>693</v>
      </c>
      <c r="C10" s="292" t="s">
        <v>175</v>
      </c>
      <c r="D10" s="287" t="s">
        <v>693</v>
      </c>
      <c r="E10" s="47"/>
      <c r="F10" s="50" t="s">
        <v>1100</v>
      </c>
      <c r="G10" s="47" t="s">
        <v>1101</v>
      </c>
      <c r="H10" s="51" t="s">
        <v>1103</v>
      </c>
      <c r="I10" s="40"/>
    </row>
    <row r="11" spans="1:9" ht="13.5" customHeight="1" x14ac:dyDescent="0.2">
      <c r="A11" s="40"/>
      <c r="B11" s="50" t="s">
        <v>176</v>
      </c>
      <c r="C11" s="47" t="s">
        <v>1125</v>
      </c>
      <c r="D11" s="47" t="s">
        <v>705</v>
      </c>
      <c r="E11" s="47"/>
      <c r="F11" s="307"/>
      <c r="G11" s="307" t="s">
        <v>1102</v>
      </c>
      <c r="H11" s="73" t="s">
        <v>1104</v>
      </c>
      <c r="I11" s="40"/>
    </row>
    <row r="12" spans="1:9" ht="13.5" customHeight="1" x14ac:dyDescent="0.2">
      <c r="A12" s="40"/>
      <c r="B12" s="292" t="s">
        <v>693</v>
      </c>
      <c r="C12" s="292" t="s">
        <v>1126</v>
      </c>
      <c r="D12" s="287" t="s">
        <v>693</v>
      </c>
      <c r="E12" s="47"/>
      <c r="F12" s="325" t="s">
        <v>177</v>
      </c>
      <c r="G12" s="325" t="s">
        <v>706</v>
      </c>
      <c r="H12" s="322" t="s">
        <v>707</v>
      </c>
      <c r="I12" s="40"/>
    </row>
    <row r="13" spans="1:9" ht="13.5" customHeight="1" x14ac:dyDescent="0.2">
      <c r="A13" s="40"/>
      <c r="B13" s="289" t="s">
        <v>179</v>
      </c>
      <c r="C13" s="290" t="s">
        <v>1094</v>
      </c>
      <c r="D13" s="291" t="s">
        <v>716</v>
      </c>
      <c r="E13" s="47"/>
      <c r="F13" s="293" t="s">
        <v>178</v>
      </c>
      <c r="G13" s="292" t="s">
        <v>521</v>
      </c>
      <c r="H13" s="287" t="s">
        <v>717</v>
      </c>
      <c r="I13" s="40"/>
    </row>
    <row r="14" spans="1:9" ht="13.5" customHeight="1" x14ac:dyDescent="0.2">
      <c r="A14" s="40"/>
      <c r="B14" s="50" t="s">
        <v>181</v>
      </c>
      <c r="C14" s="47" t="s">
        <v>1095</v>
      </c>
      <c r="D14" s="47" t="s">
        <v>718</v>
      </c>
      <c r="E14" s="47"/>
      <c r="F14" s="50" t="s">
        <v>180</v>
      </c>
      <c r="G14" s="47" t="s">
        <v>1133</v>
      </c>
      <c r="H14" s="51" t="s">
        <v>720</v>
      </c>
      <c r="I14" s="40"/>
    </row>
    <row r="15" spans="1:9" ht="13.5" customHeight="1" x14ac:dyDescent="0.2">
      <c r="A15" s="40"/>
      <c r="B15" s="292" t="s">
        <v>693</v>
      </c>
      <c r="C15" s="292" t="s">
        <v>693</v>
      </c>
      <c r="D15" s="287" t="s">
        <v>719</v>
      </c>
      <c r="E15" s="47"/>
      <c r="F15" s="292" t="s">
        <v>693</v>
      </c>
      <c r="G15" s="292" t="s">
        <v>1134</v>
      </c>
      <c r="H15" s="287"/>
      <c r="I15" s="40"/>
    </row>
    <row r="16" spans="1:9" ht="13.5" customHeight="1" x14ac:dyDescent="0.2">
      <c r="A16" s="40"/>
      <c r="B16" s="289" t="s">
        <v>183</v>
      </c>
      <c r="C16" s="290" t="s">
        <v>721</v>
      </c>
      <c r="D16" s="291" t="s">
        <v>722</v>
      </c>
      <c r="E16" s="47"/>
      <c r="F16" s="50" t="s">
        <v>182</v>
      </c>
      <c r="G16" s="47" t="s">
        <v>522</v>
      </c>
      <c r="H16" s="51" t="s">
        <v>724</v>
      </c>
      <c r="I16" s="40"/>
    </row>
    <row r="17" spans="1:9" ht="13.5" customHeight="1" x14ac:dyDescent="0.2">
      <c r="A17" s="40"/>
      <c r="B17" s="50" t="s">
        <v>184</v>
      </c>
      <c r="C17" s="47" t="s">
        <v>2</v>
      </c>
      <c r="D17" s="47" t="s">
        <v>723</v>
      </c>
      <c r="E17" s="47"/>
      <c r="F17" s="292" t="s">
        <v>693</v>
      </c>
      <c r="G17" s="292" t="s">
        <v>523</v>
      </c>
      <c r="H17" s="287"/>
      <c r="I17" s="40"/>
    </row>
    <row r="18" spans="1:9" ht="13.5" customHeight="1" x14ac:dyDescent="0.2">
      <c r="A18" s="40"/>
      <c r="B18" s="292" t="s">
        <v>693</v>
      </c>
      <c r="C18" s="292" t="s">
        <v>186</v>
      </c>
      <c r="D18" s="287" t="s">
        <v>693</v>
      </c>
      <c r="E18" s="47"/>
      <c r="F18" s="50" t="s">
        <v>185</v>
      </c>
      <c r="G18" s="47" t="s">
        <v>1170</v>
      </c>
      <c r="H18" s="51" t="s">
        <v>725</v>
      </c>
      <c r="I18" s="40"/>
    </row>
    <row r="19" spans="1:9" ht="13.5" customHeight="1" x14ac:dyDescent="0.2">
      <c r="A19" s="40"/>
      <c r="B19" s="308" t="s">
        <v>187</v>
      </c>
      <c r="C19" s="309" t="s">
        <v>3</v>
      </c>
      <c r="D19" s="310" t="s">
        <v>875</v>
      </c>
      <c r="E19" s="47"/>
      <c r="F19" s="292" t="s">
        <v>693</v>
      </c>
      <c r="G19" s="292" t="s">
        <v>1171</v>
      </c>
      <c r="H19" s="287"/>
      <c r="I19" s="40"/>
    </row>
    <row r="20" spans="1:9" ht="13.5" customHeight="1" x14ac:dyDescent="0.2">
      <c r="A20" s="40"/>
      <c r="B20" s="322" t="s">
        <v>188</v>
      </c>
      <c r="C20" s="322" t="s">
        <v>1096</v>
      </c>
      <c r="D20" s="322" t="s">
        <v>726</v>
      </c>
      <c r="E20" s="47"/>
      <c r="F20" s="50" t="s">
        <v>313</v>
      </c>
      <c r="G20" s="51" t="s">
        <v>883</v>
      </c>
      <c r="H20" s="51" t="s">
        <v>727</v>
      </c>
      <c r="I20" s="40"/>
    </row>
    <row r="21" spans="1:9" ht="13.5" customHeight="1" x14ac:dyDescent="0.2">
      <c r="A21" s="40"/>
      <c r="B21" s="288" t="s">
        <v>189</v>
      </c>
      <c r="C21" s="287" t="s">
        <v>1105</v>
      </c>
      <c r="D21" s="287" t="s">
        <v>728</v>
      </c>
      <c r="E21" s="47"/>
      <c r="F21" s="292" t="s">
        <v>693</v>
      </c>
      <c r="G21" s="287" t="s">
        <v>884</v>
      </c>
      <c r="H21" s="287"/>
      <c r="I21" s="40"/>
    </row>
    <row r="22" spans="1:9" ht="13.5" customHeight="1" x14ac:dyDescent="0.2">
      <c r="A22" s="40"/>
      <c r="B22" s="293" t="s">
        <v>192</v>
      </c>
      <c r="C22" s="292" t="s">
        <v>1106</v>
      </c>
      <c r="D22" s="287" t="s">
        <v>729</v>
      </c>
      <c r="E22" s="47"/>
      <c r="F22" s="289" t="s">
        <v>190</v>
      </c>
      <c r="G22" s="290" t="s">
        <v>191</v>
      </c>
      <c r="H22" s="291" t="s">
        <v>731</v>
      </c>
      <c r="I22" s="40"/>
    </row>
    <row r="23" spans="1:9" ht="13.5" customHeight="1" x14ac:dyDescent="0.2">
      <c r="A23" s="40"/>
      <c r="B23" s="50" t="s">
        <v>314</v>
      </c>
      <c r="C23" s="47" t="s">
        <v>1127</v>
      </c>
      <c r="D23" s="47" t="s">
        <v>730</v>
      </c>
      <c r="E23" s="47"/>
      <c r="F23" s="308" t="s">
        <v>193</v>
      </c>
      <c r="G23" s="309" t="s">
        <v>882</v>
      </c>
      <c r="H23" s="310" t="s">
        <v>879</v>
      </c>
      <c r="I23" s="40"/>
    </row>
    <row r="24" spans="1:9" ht="13.5" customHeight="1" x14ac:dyDescent="0.2">
      <c r="A24" s="40"/>
      <c r="B24" s="292" t="s">
        <v>195</v>
      </c>
      <c r="C24" s="292" t="s">
        <v>1128</v>
      </c>
      <c r="D24" s="287" t="s">
        <v>693</v>
      </c>
      <c r="E24" s="47"/>
      <c r="F24" s="325" t="s">
        <v>194</v>
      </c>
      <c r="G24" s="325" t="s">
        <v>733</v>
      </c>
      <c r="H24" s="322" t="s">
        <v>734</v>
      </c>
      <c r="I24" s="40"/>
    </row>
    <row r="25" spans="1:9" ht="13.5" customHeight="1" x14ac:dyDescent="0.2">
      <c r="A25" s="40"/>
      <c r="B25" s="289" t="s">
        <v>197</v>
      </c>
      <c r="C25" s="294" t="s">
        <v>1107</v>
      </c>
      <c r="D25" s="291" t="s">
        <v>732</v>
      </c>
      <c r="E25" s="47"/>
      <c r="F25" s="293" t="s">
        <v>196</v>
      </c>
      <c r="G25" s="292" t="s">
        <v>736</v>
      </c>
      <c r="H25" s="287" t="s">
        <v>737</v>
      </c>
      <c r="I25" s="40"/>
    </row>
    <row r="26" spans="1:9" ht="13.5" customHeight="1" x14ac:dyDescent="0.2">
      <c r="A26" s="40"/>
      <c r="B26" s="295" t="s">
        <v>200</v>
      </c>
      <c r="C26" s="296" t="s">
        <v>1129</v>
      </c>
      <c r="D26" s="297" t="s">
        <v>735</v>
      </c>
      <c r="E26" s="47"/>
      <c r="F26" s="289" t="s">
        <v>198</v>
      </c>
      <c r="G26" s="290" t="s">
        <v>199</v>
      </c>
      <c r="H26" s="291" t="s">
        <v>738</v>
      </c>
      <c r="I26" s="40"/>
    </row>
    <row r="27" spans="1:9" ht="13.5" customHeight="1" x14ac:dyDescent="0.2">
      <c r="A27" s="40"/>
      <c r="B27" s="292" t="s">
        <v>693</v>
      </c>
      <c r="C27" s="292" t="s">
        <v>1130</v>
      </c>
      <c r="D27" s="287" t="s">
        <v>693</v>
      </c>
      <c r="E27" s="47"/>
      <c r="F27" s="289" t="s">
        <v>201</v>
      </c>
      <c r="G27" s="290" t="s">
        <v>740</v>
      </c>
      <c r="H27" s="291" t="s">
        <v>741</v>
      </c>
      <c r="I27" s="40"/>
    </row>
    <row r="28" spans="1:9" ht="13.5" customHeight="1" x14ac:dyDescent="0.2">
      <c r="A28" s="40"/>
      <c r="B28" s="289" t="s">
        <v>203</v>
      </c>
      <c r="C28" s="290" t="s">
        <v>1108</v>
      </c>
      <c r="D28" s="291" t="s">
        <v>739</v>
      </c>
      <c r="E28" s="47"/>
      <c r="F28" s="50" t="s">
        <v>202</v>
      </c>
      <c r="G28" s="47" t="s">
        <v>1135</v>
      </c>
      <c r="H28" s="51" t="s">
        <v>743</v>
      </c>
      <c r="I28" s="40"/>
    </row>
    <row r="29" spans="1:9" ht="13.5" customHeight="1" x14ac:dyDescent="0.2">
      <c r="A29" s="40"/>
      <c r="B29" s="289" t="s">
        <v>204</v>
      </c>
      <c r="C29" s="290" t="s">
        <v>1109</v>
      </c>
      <c r="D29" s="291" t="s">
        <v>742</v>
      </c>
      <c r="E29" s="47"/>
      <c r="F29" s="292" t="s">
        <v>693</v>
      </c>
      <c r="G29" s="292" t="s">
        <v>1136</v>
      </c>
      <c r="H29" s="287"/>
      <c r="I29" s="40"/>
    </row>
    <row r="30" spans="1:9" ht="13.5" customHeight="1" x14ac:dyDescent="0.2">
      <c r="A30" s="40"/>
      <c r="B30" s="289" t="s">
        <v>206</v>
      </c>
      <c r="C30" s="290" t="s">
        <v>744</v>
      </c>
      <c r="D30" s="291" t="s">
        <v>1097</v>
      </c>
      <c r="E30" s="47"/>
      <c r="F30" s="289" t="s">
        <v>205</v>
      </c>
      <c r="G30" s="290" t="s">
        <v>747</v>
      </c>
      <c r="H30" s="291" t="s">
        <v>748</v>
      </c>
      <c r="I30" s="40"/>
    </row>
    <row r="31" spans="1:9" ht="13.5" customHeight="1" x14ac:dyDescent="0.2">
      <c r="A31" s="40"/>
      <c r="B31" s="289" t="s">
        <v>315</v>
      </c>
      <c r="C31" s="290" t="s">
        <v>745</v>
      </c>
      <c r="D31" s="291" t="s">
        <v>746</v>
      </c>
      <c r="E31" s="47"/>
      <c r="F31" s="308" t="s">
        <v>207</v>
      </c>
      <c r="G31" s="309" t="s">
        <v>208</v>
      </c>
      <c r="H31" s="310" t="s">
        <v>877</v>
      </c>
      <c r="I31" s="40"/>
    </row>
    <row r="32" spans="1:9" ht="13.5" customHeight="1" x14ac:dyDescent="0.2">
      <c r="A32" s="40"/>
      <c r="B32" s="289" t="s">
        <v>317</v>
      </c>
      <c r="C32" s="290" t="s">
        <v>1110</v>
      </c>
      <c r="D32" s="291" t="s">
        <v>876</v>
      </c>
      <c r="E32" s="47"/>
      <c r="F32" s="325" t="s">
        <v>316</v>
      </c>
      <c r="G32" s="325" t="s">
        <v>750</v>
      </c>
      <c r="H32" s="322" t="s">
        <v>751</v>
      </c>
      <c r="I32" s="40"/>
    </row>
    <row r="33" spans="1:9" ht="13.5" customHeight="1" x14ac:dyDescent="0.2">
      <c r="A33" s="40"/>
      <c r="B33" s="50" t="s">
        <v>319</v>
      </c>
      <c r="C33" s="47" t="s">
        <v>1111</v>
      </c>
      <c r="D33" s="47" t="s">
        <v>749</v>
      </c>
      <c r="E33" s="47"/>
      <c r="F33" s="293" t="s">
        <v>318</v>
      </c>
      <c r="G33" s="292" t="s">
        <v>752</v>
      </c>
      <c r="H33" s="287" t="s">
        <v>753</v>
      </c>
      <c r="I33" s="40"/>
    </row>
    <row r="34" spans="1:9" ht="13.5" customHeight="1" x14ac:dyDescent="0.2">
      <c r="A34" s="40"/>
      <c r="B34" s="73" t="s">
        <v>693</v>
      </c>
      <c r="C34" s="307" t="s">
        <v>1112</v>
      </c>
      <c r="D34" s="73" t="s">
        <v>693</v>
      </c>
      <c r="E34" s="47"/>
      <c r="F34" s="289" t="s">
        <v>209</v>
      </c>
      <c r="G34" s="290" t="s">
        <v>756</v>
      </c>
      <c r="H34" s="291" t="s">
        <v>757</v>
      </c>
      <c r="I34" s="40"/>
    </row>
    <row r="35" spans="1:9" ht="13.5" customHeight="1" x14ac:dyDescent="0.2">
      <c r="A35" s="40"/>
      <c r="B35" s="323" t="s">
        <v>212</v>
      </c>
      <c r="C35" s="324" t="s">
        <v>1124</v>
      </c>
      <c r="D35" s="324" t="s">
        <v>754</v>
      </c>
      <c r="E35" s="47"/>
      <c r="F35" s="289" t="s">
        <v>210</v>
      </c>
      <c r="G35" s="290" t="s">
        <v>211</v>
      </c>
      <c r="H35" s="291" t="s">
        <v>758</v>
      </c>
      <c r="I35" s="40"/>
    </row>
    <row r="36" spans="1:9" ht="13.5" customHeight="1" x14ac:dyDescent="0.2">
      <c r="A36" s="40"/>
      <c r="B36" s="325" t="s">
        <v>693</v>
      </c>
      <c r="C36" s="322" t="s">
        <v>1123</v>
      </c>
      <c r="D36" s="322" t="s">
        <v>693</v>
      </c>
      <c r="E36" s="47"/>
      <c r="F36" s="308" t="s">
        <v>320</v>
      </c>
      <c r="G36" s="309" t="s">
        <v>881</v>
      </c>
      <c r="H36" s="310" t="s">
        <v>878</v>
      </c>
      <c r="I36" s="40"/>
    </row>
    <row r="37" spans="1:9" ht="13.5" customHeight="1" x14ac:dyDescent="0.2">
      <c r="A37" s="40"/>
      <c r="B37" s="288" t="s">
        <v>322</v>
      </c>
      <c r="C37" s="287" t="s">
        <v>759</v>
      </c>
      <c r="D37" s="287" t="s">
        <v>760</v>
      </c>
      <c r="E37" s="47"/>
      <c r="F37" s="325" t="s">
        <v>321</v>
      </c>
      <c r="G37" s="325" t="s">
        <v>762</v>
      </c>
      <c r="H37" s="322" t="s">
        <v>763</v>
      </c>
      <c r="I37" s="40"/>
    </row>
    <row r="38" spans="1:9" ht="13.5" customHeight="1" x14ac:dyDescent="0.2">
      <c r="A38" s="40"/>
      <c r="B38" s="50" t="s">
        <v>324</v>
      </c>
      <c r="C38" s="47" t="s">
        <v>1131</v>
      </c>
      <c r="D38" s="47" t="s">
        <v>761</v>
      </c>
      <c r="E38" s="47"/>
      <c r="F38" s="293" t="s">
        <v>323</v>
      </c>
      <c r="G38" s="292" t="s">
        <v>764</v>
      </c>
      <c r="H38" s="287" t="s">
        <v>765</v>
      </c>
      <c r="I38" s="40"/>
    </row>
    <row r="39" spans="1:9" ht="13.5" customHeight="1" x14ac:dyDescent="0.2">
      <c r="A39" s="40"/>
      <c r="B39" s="47" t="s">
        <v>693</v>
      </c>
      <c r="C39" s="47" t="s">
        <v>1132</v>
      </c>
      <c r="D39" s="47" t="s">
        <v>693</v>
      </c>
      <c r="E39" s="47"/>
      <c r="F39" s="50" t="s">
        <v>213</v>
      </c>
      <c r="G39" s="47" t="s">
        <v>214</v>
      </c>
      <c r="H39" s="51" t="s">
        <v>766</v>
      </c>
      <c r="I39" s="40"/>
    </row>
    <row r="40" spans="1:9" ht="5.25" customHeight="1" x14ac:dyDescent="0.2">
      <c r="A40" s="40"/>
      <c r="B40" s="84"/>
      <c r="C40" s="84"/>
      <c r="D40" s="84"/>
      <c r="E40" s="38"/>
      <c r="F40" s="63"/>
      <c r="G40" s="63"/>
      <c r="H40" s="63"/>
      <c r="I40" s="40"/>
    </row>
  </sheetData>
  <mergeCells count="3">
    <mergeCell ref="B2:H2"/>
    <mergeCell ref="C4:C5"/>
    <mergeCell ref="G4:G5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110" orientation="landscape" useFirstPageNumber="1" r:id="rId1"/>
  <headerFooter alignWithMargins="0">
    <oddFooter>&amp;C1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807FE-3554-46AD-A15A-F6E862ED7144}">
  <sheetPr codeName="Sheet106">
    <tabColor rgb="FFFF0000"/>
    <pageSetUpPr fitToPage="1"/>
  </sheetPr>
  <dimension ref="B1:Q51"/>
  <sheetViews>
    <sheetView topLeftCell="A4" zoomScale="70" zoomScaleNormal="70" workbookViewId="0">
      <selection activeCell="Z24" sqref="Z24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14.44140625" customWidth="1"/>
    <col min="18" max="18" width="0.88671875" customWidth="1"/>
  </cols>
  <sheetData>
    <row r="1" spans="2:17" ht="5.25" customHeight="1" x14ac:dyDescent="0.2"/>
    <row r="2" spans="2:17" ht="16.8" thickBot="1" x14ac:dyDescent="0.25">
      <c r="B2" s="95" t="s">
        <v>625</v>
      </c>
      <c r="C2" s="95"/>
    </row>
    <row r="3" spans="2:17" ht="12.75" customHeight="1" x14ac:dyDescent="0.2">
      <c r="B3" s="457"/>
      <c r="C3" s="458"/>
      <c r="D3" s="3" t="s">
        <v>579</v>
      </c>
      <c r="E3" s="212" t="s">
        <v>580</v>
      </c>
      <c r="F3" s="241" t="s">
        <v>581</v>
      </c>
      <c r="G3" s="212" t="s">
        <v>582</v>
      </c>
      <c r="H3" s="212" t="s">
        <v>583</v>
      </c>
      <c r="I3" s="212" t="s">
        <v>584</v>
      </c>
      <c r="J3" s="212" t="s">
        <v>585</v>
      </c>
      <c r="K3" s="212" t="s">
        <v>586</v>
      </c>
      <c r="L3" s="212" t="s">
        <v>587</v>
      </c>
      <c r="M3" s="212" t="s">
        <v>588</v>
      </c>
      <c r="N3" s="212" t="s">
        <v>589</v>
      </c>
      <c r="O3" s="212" t="s">
        <v>544</v>
      </c>
      <c r="P3" s="254" t="s">
        <v>590</v>
      </c>
      <c r="Q3" s="244"/>
    </row>
    <row r="4" spans="2:17" ht="12.75" customHeight="1" x14ac:dyDescent="0.2">
      <c r="B4" s="474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 t="s">
        <v>591</v>
      </c>
      <c r="N4" s="15"/>
      <c r="O4" s="15"/>
      <c r="P4" s="255" t="s">
        <v>592</v>
      </c>
      <c r="Q4" s="245"/>
    </row>
    <row r="5" spans="2:17" ht="12.75" customHeight="1" x14ac:dyDescent="0.2">
      <c r="B5" s="474" t="s">
        <v>972</v>
      </c>
      <c r="C5" s="434"/>
      <c r="D5" s="203" t="s">
        <v>593</v>
      </c>
      <c r="E5" s="15" t="s">
        <v>594</v>
      </c>
      <c r="F5" s="15" t="s">
        <v>595</v>
      </c>
      <c r="G5" s="16" t="s">
        <v>596</v>
      </c>
      <c r="H5" s="15" t="s">
        <v>597</v>
      </c>
      <c r="I5" s="15" t="s">
        <v>414</v>
      </c>
      <c r="J5" s="15" t="s">
        <v>598</v>
      </c>
      <c r="K5" s="15" t="s">
        <v>599</v>
      </c>
      <c r="L5" s="15" t="s">
        <v>600</v>
      </c>
      <c r="M5" s="15" t="s">
        <v>601</v>
      </c>
      <c r="N5" s="15" t="s">
        <v>602</v>
      </c>
      <c r="O5" s="15" t="s">
        <v>545</v>
      </c>
      <c r="P5" s="217" t="s">
        <v>603</v>
      </c>
      <c r="Q5" s="246"/>
    </row>
    <row r="6" spans="2:17" ht="12.75" customHeight="1" x14ac:dyDescent="0.2">
      <c r="B6" s="474"/>
      <c r="C6" s="434"/>
      <c r="D6" s="203"/>
      <c r="E6" s="15"/>
      <c r="F6" s="15"/>
      <c r="G6" s="16"/>
      <c r="H6" s="15"/>
      <c r="I6" s="15"/>
      <c r="J6" s="15"/>
      <c r="K6" s="15"/>
      <c r="L6" s="15"/>
      <c r="M6" s="15" t="s">
        <v>604</v>
      </c>
      <c r="N6" s="15"/>
      <c r="O6" s="15" t="s">
        <v>546</v>
      </c>
      <c r="P6" s="256"/>
      <c r="Q6" s="247" t="s">
        <v>384</v>
      </c>
    </row>
    <row r="7" spans="2:17" ht="12.75" customHeight="1" x14ac:dyDescent="0.2">
      <c r="B7" s="474"/>
      <c r="C7" s="434"/>
      <c r="D7" s="203" t="s">
        <v>605</v>
      </c>
      <c r="E7" s="15" t="s">
        <v>605</v>
      </c>
      <c r="F7" s="15" t="s">
        <v>606</v>
      </c>
      <c r="G7" s="16" t="s">
        <v>607</v>
      </c>
      <c r="H7" s="15" t="s">
        <v>608</v>
      </c>
      <c r="I7" s="15" t="s">
        <v>887</v>
      </c>
      <c r="J7" s="15" t="s">
        <v>609</v>
      </c>
      <c r="K7" s="15" t="s">
        <v>610</v>
      </c>
      <c r="L7" s="15" t="s">
        <v>611</v>
      </c>
      <c r="M7" s="15" t="s">
        <v>612</v>
      </c>
      <c r="N7" s="15" t="s">
        <v>613</v>
      </c>
      <c r="O7" s="15" t="s">
        <v>547</v>
      </c>
      <c r="P7" s="217" t="s">
        <v>614</v>
      </c>
      <c r="Q7" s="247"/>
    </row>
    <row r="8" spans="2:17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 t="s">
        <v>615</v>
      </c>
      <c r="N8" s="15"/>
      <c r="O8" s="15"/>
      <c r="P8" s="217"/>
      <c r="Q8" s="247"/>
    </row>
    <row r="9" spans="2:17" ht="12.75" customHeight="1" thickBot="1" x14ac:dyDescent="0.25">
      <c r="B9" s="455"/>
      <c r="C9" s="456"/>
      <c r="D9" s="203"/>
      <c r="E9" s="15"/>
      <c r="F9" s="15"/>
      <c r="G9" s="16"/>
      <c r="H9" s="15" t="s">
        <v>605</v>
      </c>
      <c r="I9" s="15"/>
      <c r="J9" s="15"/>
      <c r="K9" s="15"/>
      <c r="L9" s="15" t="s">
        <v>616</v>
      </c>
      <c r="M9" s="15" t="s">
        <v>617</v>
      </c>
      <c r="N9" s="15" t="s">
        <v>618</v>
      </c>
      <c r="O9" s="15"/>
      <c r="P9" s="217" t="s">
        <v>619</v>
      </c>
      <c r="Q9" s="247"/>
    </row>
    <row r="10" spans="2:17" ht="15.75" customHeight="1" thickBot="1" x14ac:dyDescent="0.25">
      <c r="B10" s="475" t="s">
        <v>451</v>
      </c>
      <c r="C10" s="476"/>
      <c r="D10" s="231">
        <f>SUM(D11,D16,D26,D36,D44,'表９（その２－２）'!D10,'表９（その２－２）'!D15,'表９（その２－２）'!D18,'表９（その２－２）'!D20,'表９（その２－２）'!D25,'表９（その２－２）'!D30)</f>
        <v>185228228</v>
      </c>
      <c r="E10" s="228">
        <f>SUM(E11,E16,E26,E36,E44,'表９（その２－２）'!E10,'表９（その２－２）'!E15,'表９（その２－２）'!E18,'表９（その２－２）'!E20,'表９（その２－２）'!E25,'表９（その２－２）'!E30)</f>
        <v>182646814</v>
      </c>
      <c r="F10" s="228">
        <f>SUM(F11,F16,F26,F36,F44,'表９（その２－２）'!F10,'表９（その２－２）'!F15,'表９（その２－２）'!F18,'表９（その２－２）'!F20,'表９（その２－２）'!F25,'表９（その２－２）'!F30)</f>
        <v>28111466</v>
      </c>
      <c r="G10" s="228">
        <f>SUM(G11,G16,G26,G36,G44,'表９（その２－２）'!G10,'表９（その２－２）'!G15,'表９（その２－２）'!G18,'表９（その２－２）'!G20,'表９（その２－２）'!G25,'表９（その２－２）'!G30)</f>
        <v>70035668</v>
      </c>
      <c r="H10" s="228">
        <f>SUM(H11,H16,H26,H36,H44,'表９（その２－２）'!H10,'表９（その２－２）'!H15,'表９（その２－２）'!H18,'表９（その２－２）'!H20,'表９（その２－２）'!H25,'表９（その２－２）'!H30)</f>
        <v>298696859</v>
      </c>
      <c r="I10" s="228">
        <f>SUM(I11,I16,I26,I36,I44,'表９（その２－２）'!I10,'表９（その２－２）'!I15,'表９（その２－２）'!I18,'表９（その２－２）'!I20,'表９（その２－２）'!I25,'表９（その２－２）'!I30)</f>
        <v>299571912</v>
      </c>
      <c r="J10" s="228">
        <f>SUM(J11,J16,J26,J36,J44,'表９（その２－２）'!J10,'表９（その２－２）'!J15,'表９（その２－２）'!J18,'表９（その２－２）'!J20,'表９（その２－２）'!J25,'表９（その２－２）'!J30)</f>
        <v>5040159</v>
      </c>
      <c r="K10" s="228">
        <f>SUM(K11,K16,K26,K36,K44,'表９（その２－２）'!K10,'表９（その２－２）'!K15,'表９（その２－２）'!K18,'表９（その２－２）'!K20,'表９（その２－２）'!K25,'表９（その２－２）'!K30)</f>
        <v>5854235</v>
      </c>
      <c r="L10" s="228">
        <f>SUM(L11,L16,L26,L36,L44,'表９（その２－２）'!L10,'表９（その２－２）'!L15,'表９（その２－２）'!L18,'表９（その２－２）'!L20,'表９（その２－２）'!L25,'表９（その２－２）'!L30)</f>
        <v>5905319</v>
      </c>
      <c r="M10" s="228">
        <f>SUM(M11,M16,M26,M36,M44,'表９（その２－２）'!M10,'表９（その２－２）'!M15,'表９（その２－２）'!M18,'表９（その２－２）'!M20,'表９（その２－２）'!M25,'表９（その２－２）'!M30)</f>
        <v>41579623</v>
      </c>
      <c r="N10" s="228">
        <f>SUM(N11,N16,N26,N36,N44,'表９（その２－２）'!N10,'表９（その２－２）'!N15,'表９（その２－２）'!N18,'表９（その２－２）'!N20,'表９（その２－２）'!N25,'表９（その２－２）'!N30)</f>
        <v>107691673</v>
      </c>
      <c r="O10" s="228">
        <f>SUM(O11,O16,O26,O36,O44,'表９（その２－２）'!O10,'表９（その２－２）'!O15,'表９（その２－２）'!O18,'表９（その２－２）'!O20,'表９（その２－２）'!O25,'表９（その２－２）'!O30)</f>
        <v>3669956</v>
      </c>
      <c r="P10" s="229">
        <f>SUM(P11,P16,P26,P36,P44,'表９（その２－２）'!P10,'表９（その２－２）'!P15,'表９（その２－２）'!P18,'表９（その２－２）'!P20,'表９（その２－２）'!P25,'表９（その２－２）'!P30)</f>
        <v>24388</v>
      </c>
      <c r="Q10" s="248">
        <f>SUM(Q11,Q16,Q26,Q36,Q44,'表９（その２－２）'!Q10,'表９（その２－２）'!Q15,'表９（その２－２）'!Q18,'表９（その２－２）'!Q20,'表９（その２－２）'!Q25,'表９（その２－２）'!Q30)</f>
        <v>3139794388</v>
      </c>
    </row>
    <row r="11" spans="2:17" ht="15.75" customHeight="1" x14ac:dyDescent="0.2">
      <c r="B11" s="225"/>
      <c r="C11" s="202" t="s">
        <v>433</v>
      </c>
      <c r="D11" s="232">
        <f>SUM(D12:D15)</f>
        <v>44739354</v>
      </c>
      <c r="E11" s="226">
        <f t="shared" ref="E11:Q11" si="0">SUM(E12:E15)</f>
        <v>43946032</v>
      </c>
      <c r="F11" s="226">
        <f t="shared" si="0"/>
        <v>6899036</v>
      </c>
      <c r="G11" s="226">
        <f t="shared" si="0"/>
        <v>14706856</v>
      </c>
      <c r="H11" s="226">
        <f t="shared" si="0"/>
        <v>73387392</v>
      </c>
      <c r="I11" s="226">
        <f t="shared" si="0"/>
        <v>73407357</v>
      </c>
      <c r="J11" s="226">
        <f t="shared" si="0"/>
        <v>1127141</v>
      </c>
      <c r="K11" s="226">
        <f t="shared" si="0"/>
        <v>706876</v>
      </c>
      <c r="L11" s="226">
        <f t="shared" si="0"/>
        <v>1387286</v>
      </c>
      <c r="M11" s="226">
        <f t="shared" si="0"/>
        <v>9102104</v>
      </c>
      <c r="N11" s="226">
        <f t="shared" si="0"/>
        <v>25559277</v>
      </c>
      <c r="O11" s="226">
        <f>SUM(O12:O15)</f>
        <v>990717</v>
      </c>
      <c r="P11" s="227">
        <f t="shared" si="0"/>
        <v>4176</v>
      </c>
      <c r="Q11" s="249">
        <f t="shared" si="0"/>
        <v>742216788</v>
      </c>
    </row>
    <row r="12" spans="2:17" ht="15.75" customHeight="1" x14ac:dyDescent="0.2">
      <c r="B12" s="455" t="s">
        <v>452</v>
      </c>
      <c r="C12" s="456"/>
      <c r="D12" s="233">
        <f>千葉市!G13</f>
        <v>27523593</v>
      </c>
      <c r="E12" s="81">
        <f>千葉市!H13</f>
        <v>26590905</v>
      </c>
      <c r="F12" s="81">
        <f>千葉市!I13</f>
        <v>4435973</v>
      </c>
      <c r="G12" s="81">
        <f>千葉市!J13</f>
        <v>8765227</v>
      </c>
      <c r="H12" s="81">
        <f>千葉市!K13</f>
        <v>43006129</v>
      </c>
      <c r="I12" s="81">
        <f>千葉市!C20</f>
        <v>41128205</v>
      </c>
      <c r="J12" s="81">
        <f>千葉市!D20</f>
        <v>596620</v>
      </c>
      <c r="K12" s="81">
        <f>千葉市!E20</f>
        <v>675248</v>
      </c>
      <c r="L12" s="81">
        <f>千葉市!F20</f>
        <v>1123772</v>
      </c>
      <c r="M12" s="81">
        <f>千葉市!G20</f>
        <v>4860977</v>
      </c>
      <c r="N12" s="81">
        <f>千葉市!H20</f>
        <v>14130070</v>
      </c>
      <c r="O12" s="81">
        <f>千葉市!I20</f>
        <v>577623</v>
      </c>
      <c r="P12" s="221">
        <f>千葉市!J20</f>
        <v>3561</v>
      </c>
      <c r="Q12" s="250">
        <f>千葉市!K20</f>
        <v>434767796</v>
      </c>
    </row>
    <row r="13" spans="2:17" ht="15.75" customHeight="1" x14ac:dyDescent="0.2">
      <c r="B13" s="455" t="s">
        <v>453</v>
      </c>
      <c r="C13" s="456"/>
      <c r="D13" s="233">
        <f>習志野市!G13</f>
        <v>3825577</v>
      </c>
      <c r="E13" s="81">
        <f>習志野市!H13</f>
        <v>3977070</v>
      </c>
      <c r="F13" s="81">
        <f>習志野市!I13</f>
        <v>439751</v>
      </c>
      <c r="G13" s="81">
        <f>習志野市!J13</f>
        <v>1510099</v>
      </c>
      <c r="H13" s="81">
        <f>習志野市!K13</f>
        <v>6541156</v>
      </c>
      <c r="I13" s="81">
        <f>習志野市!C20</f>
        <v>7125070</v>
      </c>
      <c r="J13" s="81">
        <f>習志野市!D20</f>
        <v>195247</v>
      </c>
      <c r="K13" s="81">
        <f>習志野市!E20</f>
        <v>1502</v>
      </c>
      <c r="L13" s="81">
        <f>習志野市!F20</f>
        <v>11614</v>
      </c>
      <c r="M13" s="81">
        <f>習志野市!G20</f>
        <v>814078</v>
      </c>
      <c r="N13" s="81">
        <f>習志野市!H20</f>
        <v>2377351</v>
      </c>
      <c r="O13" s="81">
        <f>習志野市!I20</f>
        <v>101121</v>
      </c>
      <c r="P13" s="221">
        <f>習志野市!J20</f>
        <v>0</v>
      </c>
      <c r="Q13" s="250">
        <f>習志野市!K20</f>
        <v>67211030</v>
      </c>
    </row>
    <row r="14" spans="2:17" ht="15.75" customHeight="1" x14ac:dyDescent="0.2">
      <c r="B14" s="455" t="s">
        <v>454</v>
      </c>
      <c r="C14" s="456"/>
      <c r="D14" s="233">
        <f>市原市!G13</f>
        <v>8928485</v>
      </c>
      <c r="E14" s="81">
        <f>市原市!H13</f>
        <v>9026900</v>
      </c>
      <c r="F14" s="81">
        <f>市原市!I13</f>
        <v>1432184</v>
      </c>
      <c r="G14" s="81">
        <f>市原市!J13</f>
        <v>2638378</v>
      </c>
      <c r="H14" s="81">
        <f>市原市!K13</f>
        <v>13564260</v>
      </c>
      <c r="I14" s="81">
        <f>市原市!C20</f>
        <v>16317907</v>
      </c>
      <c r="J14" s="81">
        <f>市原市!D20</f>
        <v>136802</v>
      </c>
      <c r="K14" s="81">
        <f>市原市!E20</f>
        <v>28830</v>
      </c>
      <c r="L14" s="81">
        <f>市原市!F20</f>
        <v>230194</v>
      </c>
      <c r="M14" s="81">
        <f>市原市!G20</f>
        <v>2058873</v>
      </c>
      <c r="N14" s="81">
        <f>市原市!H20</f>
        <v>6433849</v>
      </c>
      <c r="O14" s="81">
        <f>市原市!I20</f>
        <v>196745</v>
      </c>
      <c r="P14" s="221">
        <f>市原市!J20</f>
        <v>309</v>
      </c>
      <c r="Q14" s="250">
        <f>市原市!K20</f>
        <v>151537375</v>
      </c>
    </row>
    <row r="15" spans="2:17" ht="15.75" customHeight="1" x14ac:dyDescent="0.2">
      <c r="B15" s="464" t="s">
        <v>455</v>
      </c>
      <c r="C15" s="465"/>
      <c r="D15" s="234">
        <f>八千代市!G13</f>
        <v>4461699</v>
      </c>
      <c r="E15" s="82">
        <f>八千代市!H13</f>
        <v>4351157</v>
      </c>
      <c r="F15" s="82">
        <f>八千代市!I13</f>
        <v>591128</v>
      </c>
      <c r="G15" s="82">
        <f>八千代市!J13</f>
        <v>1793152</v>
      </c>
      <c r="H15" s="82">
        <f>八千代市!K13</f>
        <v>10275847</v>
      </c>
      <c r="I15" s="82">
        <f>八千代市!C20</f>
        <v>8836175</v>
      </c>
      <c r="J15" s="82">
        <f>八千代市!D20</f>
        <v>198472</v>
      </c>
      <c r="K15" s="82">
        <f>八千代市!E20</f>
        <v>1296</v>
      </c>
      <c r="L15" s="82">
        <f>八千代市!F20</f>
        <v>21706</v>
      </c>
      <c r="M15" s="82">
        <f>八千代市!G20</f>
        <v>1368176</v>
      </c>
      <c r="N15" s="82">
        <f>八千代市!H20</f>
        <v>2618007</v>
      </c>
      <c r="O15" s="82">
        <f>八千代市!I20</f>
        <v>115228</v>
      </c>
      <c r="P15" s="222">
        <f>八千代市!J20</f>
        <v>306</v>
      </c>
      <c r="Q15" s="251">
        <f>八千代市!K20</f>
        <v>88700587</v>
      </c>
    </row>
    <row r="16" spans="2:17" ht="15.75" customHeight="1" x14ac:dyDescent="0.2">
      <c r="B16" s="219"/>
      <c r="C16" s="230" t="s">
        <v>411</v>
      </c>
      <c r="D16" s="235">
        <f t="shared" ref="D16:Q16" si="1">SUM(D17:D25)</f>
        <v>74467681</v>
      </c>
      <c r="E16" s="124">
        <f t="shared" si="1"/>
        <v>72854546</v>
      </c>
      <c r="F16" s="124">
        <f t="shared" si="1"/>
        <v>11537189</v>
      </c>
      <c r="G16" s="124">
        <f t="shared" si="1"/>
        <v>31379030</v>
      </c>
      <c r="H16" s="124">
        <f t="shared" si="1"/>
        <v>117656069</v>
      </c>
      <c r="I16" s="124">
        <f t="shared" si="1"/>
        <v>115475674</v>
      </c>
      <c r="J16" s="124">
        <f t="shared" si="1"/>
        <v>2193690</v>
      </c>
      <c r="K16" s="124">
        <f t="shared" si="1"/>
        <v>2394510</v>
      </c>
      <c r="L16" s="124">
        <f t="shared" si="1"/>
        <v>2188503</v>
      </c>
      <c r="M16" s="124">
        <f t="shared" si="1"/>
        <v>18857775</v>
      </c>
      <c r="N16" s="124">
        <f t="shared" si="1"/>
        <v>42255149</v>
      </c>
      <c r="O16" s="124">
        <f>SUM(O17:O25)</f>
        <v>1379546</v>
      </c>
      <c r="P16" s="220">
        <f t="shared" si="1"/>
        <v>10772</v>
      </c>
      <c r="Q16" s="252">
        <f t="shared" si="1"/>
        <v>1240338763</v>
      </c>
    </row>
    <row r="17" spans="2:17" ht="15.75" customHeight="1" x14ac:dyDescent="0.2">
      <c r="B17" s="455" t="s">
        <v>458</v>
      </c>
      <c r="C17" s="456"/>
      <c r="D17" s="233">
        <f>市川市!G13</f>
        <v>12898688</v>
      </c>
      <c r="E17" s="81">
        <f>市川市!H13</f>
        <v>12334496</v>
      </c>
      <c r="F17" s="81">
        <f>市川市!I13</f>
        <v>2145416</v>
      </c>
      <c r="G17" s="81">
        <f>市川市!J13</f>
        <v>5588986</v>
      </c>
      <c r="H17" s="81">
        <f>市川市!K13</f>
        <v>20687109</v>
      </c>
      <c r="I17" s="81">
        <f>市川市!C20</f>
        <v>19127432</v>
      </c>
      <c r="J17" s="81">
        <f>市川市!D20</f>
        <v>382404</v>
      </c>
      <c r="K17" s="81">
        <f>市川市!E20</f>
        <v>44553</v>
      </c>
      <c r="L17" s="81">
        <f>市川市!F20</f>
        <v>229831</v>
      </c>
      <c r="M17" s="81">
        <f>市川市!G20</f>
        <v>3216837</v>
      </c>
      <c r="N17" s="81">
        <f>市川市!H20</f>
        <v>6227460</v>
      </c>
      <c r="O17" s="81">
        <f>市川市!I20</f>
        <v>93234</v>
      </c>
      <c r="P17" s="221">
        <f>市川市!J20</f>
        <v>738</v>
      </c>
      <c r="Q17" s="250">
        <f>市川市!K20</f>
        <v>204979108</v>
      </c>
    </row>
    <row r="18" spans="2:17" ht="15.75" customHeight="1" x14ac:dyDescent="0.2">
      <c r="B18" s="455" t="s">
        <v>459</v>
      </c>
      <c r="C18" s="456"/>
      <c r="D18" s="233">
        <f>船橋市!G13</f>
        <v>15197444</v>
      </c>
      <c r="E18" s="81">
        <f>船橋市!H13</f>
        <v>15911541</v>
      </c>
      <c r="F18" s="81">
        <f>船橋市!I13</f>
        <v>2340787</v>
      </c>
      <c r="G18" s="81">
        <f>船橋市!J13</f>
        <v>7159711</v>
      </c>
      <c r="H18" s="81">
        <f>船橋市!K13</f>
        <v>26645519</v>
      </c>
      <c r="I18" s="81">
        <f>船橋市!C20</f>
        <v>25561008</v>
      </c>
      <c r="J18" s="81">
        <f>船橋市!D20</f>
        <v>791534</v>
      </c>
      <c r="K18" s="81">
        <f>船橋市!E20</f>
        <v>351993</v>
      </c>
      <c r="L18" s="81">
        <f>船橋市!F20</f>
        <v>476055</v>
      </c>
      <c r="M18" s="81">
        <f>船橋市!G20</f>
        <v>4567266</v>
      </c>
      <c r="N18" s="81">
        <f>船橋市!H20</f>
        <v>8084592</v>
      </c>
      <c r="O18" s="81">
        <f>船橋市!I20</f>
        <v>164213</v>
      </c>
      <c r="P18" s="221">
        <f>船橋市!J20</f>
        <v>4653</v>
      </c>
      <c r="Q18" s="250">
        <f>船橋市!K20</f>
        <v>276210613</v>
      </c>
    </row>
    <row r="19" spans="2:17" ht="15.75" customHeight="1" x14ac:dyDescent="0.2">
      <c r="B19" s="455" t="s">
        <v>460</v>
      </c>
      <c r="C19" s="456"/>
      <c r="D19" s="233">
        <f>松戸市!G13</f>
        <v>13211340</v>
      </c>
      <c r="E19" s="81">
        <f>松戸市!H13</f>
        <v>14321458</v>
      </c>
      <c r="F19" s="81">
        <f>松戸市!I13</f>
        <v>2373767</v>
      </c>
      <c r="G19" s="81">
        <f>松戸市!J13</f>
        <v>6486672</v>
      </c>
      <c r="H19" s="81">
        <f>松戸市!K13</f>
        <v>20151244</v>
      </c>
      <c r="I19" s="81">
        <f>松戸市!C20</f>
        <v>21027270</v>
      </c>
      <c r="J19" s="81">
        <f>松戸市!D20</f>
        <v>327677</v>
      </c>
      <c r="K19" s="81">
        <f>松戸市!E20</f>
        <v>1370045</v>
      </c>
      <c r="L19" s="81">
        <f>松戸市!F20</f>
        <v>726926</v>
      </c>
      <c r="M19" s="81">
        <f>松戸市!G20</f>
        <v>3406399</v>
      </c>
      <c r="N19" s="81">
        <f>松戸市!H20</f>
        <v>9589518</v>
      </c>
      <c r="O19" s="81">
        <f>松戸市!I20</f>
        <v>437805</v>
      </c>
      <c r="P19" s="221">
        <f>松戸市!J20</f>
        <v>0</v>
      </c>
      <c r="Q19" s="250">
        <f>松戸市!K20</f>
        <v>235042302</v>
      </c>
    </row>
    <row r="20" spans="2:17" ht="15.75" customHeight="1" x14ac:dyDescent="0.2">
      <c r="B20" s="455" t="s">
        <v>461</v>
      </c>
      <c r="C20" s="456"/>
      <c r="D20" s="233">
        <f>野田市!G13</f>
        <v>4714601</v>
      </c>
      <c r="E20" s="81">
        <f>野田市!H13</f>
        <v>4597425</v>
      </c>
      <c r="F20" s="81">
        <f>野田市!I13</f>
        <v>622016</v>
      </c>
      <c r="G20" s="81">
        <f>野田市!J13</f>
        <v>1851182</v>
      </c>
      <c r="H20" s="81">
        <f>野田市!K13</f>
        <v>7441945</v>
      </c>
      <c r="I20" s="81">
        <f>野田市!C20</f>
        <v>8208212</v>
      </c>
      <c r="J20" s="81">
        <f>野田市!D20</f>
        <v>19331</v>
      </c>
      <c r="K20" s="81">
        <f>野田市!E20</f>
        <v>0</v>
      </c>
      <c r="L20" s="81">
        <f>野田市!F20</f>
        <v>221639</v>
      </c>
      <c r="M20" s="81">
        <f>野田市!G20</f>
        <v>1010894</v>
      </c>
      <c r="N20" s="81">
        <f>野田市!H20</f>
        <v>3771163</v>
      </c>
      <c r="O20" s="81">
        <f>野田市!I20</f>
        <v>79632</v>
      </c>
      <c r="P20" s="221">
        <f>野田市!J20</f>
        <v>1503</v>
      </c>
      <c r="Q20" s="250">
        <f>野田市!K20</f>
        <v>86089385</v>
      </c>
    </row>
    <row r="21" spans="2:17" ht="15.75" customHeight="1" x14ac:dyDescent="0.2">
      <c r="B21" s="455" t="s">
        <v>462</v>
      </c>
      <c r="C21" s="456"/>
      <c r="D21" s="233">
        <f>柏市!G13</f>
        <v>12379230</v>
      </c>
      <c r="E21" s="81">
        <f>柏市!H13</f>
        <v>11069078</v>
      </c>
      <c r="F21" s="81">
        <f>柏市!I13</f>
        <v>1582671</v>
      </c>
      <c r="G21" s="81">
        <f>柏市!J13</f>
        <v>4189131</v>
      </c>
      <c r="H21" s="81">
        <f>柏市!K13</f>
        <v>18248894</v>
      </c>
      <c r="I21" s="81">
        <f>柏市!C20</f>
        <v>18364924</v>
      </c>
      <c r="J21" s="81">
        <f>柏市!D20</f>
        <v>337943</v>
      </c>
      <c r="K21" s="81">
        <f>柏市!E20</f>
        <v>543828</v>
      </c>
      <c r="L21" s="81">
        <f>柏市!F20</f>
        <v>228923</v>
      </c>
      <c r="M21" s="81">
        <f>柏市!G20</f>
        <v>3020789</v>
      </c>
      <c r="N21" s="81">
        <f>柏市!H20</f>
        <v>6229864</v>
      </c>
      <c r="O21" s="81">
        <f>柏市!I20</f>
        <v>301053</v>
      </c>
      <c r="P21" s="221">
        <f>柏市!J20</f>
        <v>1157</v>
      </c>
      <c r="Q21" s="250">
        <f>柏市!K20</f>
        <v>194812127</v>
      </c>
    </row>
    <row r="22" spans="2:17" ht="15.75" customHeight="1" x14ac:dyDescent="0.2">
      <c r="B22" s="455" t="s">
        <v>463</v>
      </c>
      <c r="C22" s="456"/>
      <c r="D22" s="233">
        <f>流山市!G13</f>
        <v>5251900</v>
      </c>
      <c r="E22" s="81">
        <f>流山市!H13</f>
        <v>4453623</v>
      </c>
      <c r="F22" s="81">
        <f>流山市!I13</f>
        <v>761673</v>
      </c>
      <c r="G22" s="81">
        <f>流山市!J13</f>
        <v>1831477</v>
      </c>
      <c r="H22" s="81">
        <f>流山市!K13</f>
        <v>8630617</v>
      </c>
      <c r="I22" s="81">
        <f>流山市!C20</f>
        <v>7606087</v>
      </c>
      <c r="J22" s="81">
        <f>流山市!D20</f>
        <v>96197</v>
      </c>
      <c r="K22" s="81">
        <f>流山市!E20</f>
        <v>11955</v>
      </c>
      <c r="L22" s="81">
        <f>流山市!F20</f>
        <v>75615</v>
      </c>
      <c r="M22" s="81">
        <f>流山市!G20</f>
        <v>1300383</v>
      </c>
      <c r="N22" s="81">
        <f>流山市!H20</f>
        <v>2821602</v>
      </c>
      <c r="O22" s="81">
        <f>流山市!I20</f>
        <v>83654</v>
      </c>
      <c r="P22" s="221">
        <f>流山市!J20</f>
        <v>0</v>
      </c>
      <c r="Q22" s="250">
        <f>流山市!K20</f>
        <v>73960955</v>
      </c>
    </row>
    <row r="23" spans="2:17" ht="15.75" customHeight="1" x14ac:dyDescent="0.2">
      <c r="B23" s="455" t="s">
        <v>464</v>
      </c>
      <c r="C23" s="456"/>
      <c r="D23" s="233">
        <f>我孫子市!G13</f>
        <v>3938053</v>
      </c>
      <c r="E23" s="81">
        <f>我孫子市!H13</f>
        <v>3571242</v>
      </c>
      <c r="F23" s="81">
        <f>我孫子市!I13</f>
        <v>613631</v>
      </c>
      <c r="G23" s="81">
        <f>我孫子市!J13</f>
        <v>1367116</v>
      </c>
      <c r="H23" s="81">
        <f>我孫子市!K13</f>
        <v>5346756</v>
      </c>
      <c r="I23" s="81">
        <f>我孫子市!C20</f>
        <v>5496540</v>
      </c>
      <c r="J23" s="81">
        <f>我孫子市!D20</f>
        <v>101846</v>
      </c>
      <c r="K23" s="81">
        <f>我孫子市!E20</f>
        <v>71782</v>
      </c>
      <c r="L23" s="81">
        <f>我孫子市!F20</f>
        <v>141546</v>
      </c>
      <c r="M23" s="81">
        <f>我孫子市!G20</f>
        <v>988046</v>
      </c>
      <c r="N23" s="81">
        <f>我孫子市!H20</f>
        <v>1676781</v>
      </c>
      <c r="O23" s="81">
        <f>我孫子市!I20</f>
        <v>83449</v>
      </c>
      <c r="P23" s="221">
        <f>我孫子市!J20</f>
        <v>2721</v>
      </c>
      <c r="Q23" s="250">
        <f>我孫子市!K20</f>
        <v>60730825</v>
      </c>
    </row>
    <row r="24" spans="2:17" ht="15.75" customHeight="1" x14ac:dyDescent="0.2">
      <c r="B24" s="455" t="s">
        <v>805</v>
      </c>
      <c r="C24" s="456"/>
      <c r="D24" s="233">
        <f>鎌ケ谷市!G13</f>
        <v>3215519</v>
      </c>
      <c r="E24" s="81">
        <f>鎌ケ谷市!H13</f>
        <v>2998775</v>
      </c>
      <c r="F24" s="81">
        <f>鎌ケ谷市!I13</f>
        <v>384878</v>
      </c>
      <c r="G24" s="81">
        <f>鎌ケ谷市!J13</f>
        <v>1118948</v>
      </c>
      <c r="H24" s="81">
        <f>鎌ケ谷市!K13</f>
        <v>4773171</v>
      </c>
      <c r="I24" s="81">
        <f>鎌ケ谷市!C20</f>
        <v>5002942</v>
      </c>
      <c r="J24" s="81">
        <f>鎌ケ谷市!D20</f>
        <v>100278</v>
      </c>
      <c r="K24" s="81">
        <f>鎌ケ谷市!E20</f>
        <v>0</v>
      </c>
      <c r="L24" s="81">
        <f>鎌ケ谷市!F20</f>
        <v>74250</v>
      </c>
      <c r="M24" s="81">
        <f>鎌ケ谷市!G20</f>
        <v>700628</v>
      </c>
      <c r="N24" s="81">
        <f>鎌ケ谷市!H20</f>
        <v>2172163</v>
      </c>
      <c r="O24" s="81">
        <f>鎌ケ谷市!I20</f>
        <v>86210</v>
      </c>
      <c r="P24" s="221">
        <f>鎌ケ谷市!J20</f>
        <v>0</v>
      </c>
      <c r="Q24" s="250">
        <f>鎌ケ谷市!K20</f>
        <v>49871759</v>
      </c>
    </row>
    <row r="25" spans="2:17" ht="15.75" customHeight="1" x14ac:dyDescent="0.2">
      <c r="B25" s="464" t="s">
        <v>466</v>
      </c>
      <c r="C25" s="465"/>
      <c r="D25" s="234">
        <f>浦安市!G13</f>
        <v>3660906</v>
      </c>
      <c r="E25" s="82">
        <f>浦安市!H13</f>
        <v>3596908</v>
      </c>
      <c r="F25" s="82">
        <f>浦安市!I13</f>
        <v>712350</v>
      </c>
      <c r="G25" s="82">
        <f>浦安市!J13</f>
        <v>1785807</v>
      </c>
      <c r="H25" s="82">
        <f>浦安市!K13</f>
        <v>5730814</v>
      </c>
      <c r="I25" s="82">
        <f>浦安市!C20</f>
        <v>5081259</v>
      </c>
      <c r="J25" s="82">
        <f>浦安市!D20</f>
        <v>36480</v>
      </c>
      <c r="K25" s="82">
        <f>浦安市!E20</f>
        <v>354</v>
      </c>
      <c r="L25" s="82">
        <f>浦安市!F20</f>
        <v>13718</v>
      </c>
      <c r="M25" s="82">
        <f>浦安市!G20</f>
        <v>646533</v>
      </c>
      <c r="N25" s="82">
        <f>浦安市!H20</f>
        <v>1682006</v>
      </c>
      <c r="O25" s="82">
        <f>浦安市!I20</f>
        <v>50296</v>
      </c>
      <c r="P25" s="222">
        <f>浦安市!J20</f>
        <v>0</v>
      </c>
      <c r="Q25" s="251">
        <f>浦安市!K20</f>
        <v>58641689</v>
      </c>
    </row>
    <row r="26" spans="2:17" ht="15.75" customHeight="1" x14ac:dyDescent="0.2">
      <c r="B26" s="219"/>
      <c r="C26" s="123" t="s">
        <v>434</v>
      </c>
      <c r="D26" s="235">
        <f t="shared" ref="D26:Q26" si="2">SUM(D27:D35)</f>
        <v>24910055</v>
      </c>
      <c r="E26" s="124">
        <f t="shared" si="2"/>
        <v>22766924</v>
      </c>
      <c r="F26" s="124">
        <f t="shared" si="2"/>
        <v>3421207</v>
      </c>
      <c r="G26" s="124">
        <f t="shared" si="2"/>
        <v>9321824</v>
      </c>
      <c r="H26" s="124">
        <f t="shared" si="2"/>
        <v>38729400</v>
      </c>
      <c r="I26" s="124">
        <f t="shared" si="2"/>
        <v>39089132</v>
      </c>
      <c r="J26" s="124">
        <f t="shared" si="2"/>
        <v>448933</v>
      </c>
      <c r="K26" s="124">
        <f t="shared" si="2"/>
        <v>1278299</v>
      </c>
      <c r="L26" s="124">
        <f t="shared" si="2"/>
        <v>814387</v>
      </c>
      <c r="M26" s="124">
        <f t="shared" si="2"/>
        <v>4577281</v>
      </c>
      <c r="N26" s="124">
        <f t="shared" si="2"/>
        <v>13942081</v>
      </c>
      <c r="O26" s="124">
        <f t="shared" si="2"/>
        <v>585834</v>
      </c>
      <c r="P26" s="220">
        <f t="shared" si="2"/>
        <v>0</v>
      </c>
      <c r="Q26" s="252">
        <f t="shared" si="2"/>
        <v>410032552</v>
      </c>
    </row>
    <row r="27" spans="2:17" ht="15.75" customHeight="1" x14ac:dyDescent="0.2">
      <c r="B27" s="455" t="s">
        <v>469</v>
      </c>
      <c r="C27" s="456"/>
      <c r="D27" s="233">
        <f>成田市!G13</f>
        <v>4185993</v>
      </c>
      <c r="E27" s="81">
        <f>成田市!H13</f>
        <v>3639846</v>
      </c>
      <c r="F27" s="81">
        <f>成田市!I13</f>
        <v>616894</v>
      </c>
      <c r="G27" s="81">
        <f>成田市!J13</f>
        <v>1596691</v>
      </c>
      <c r="H27" s="81">
        <f>成田市!K13</f>
        <v>6364917</v>
      </c>
      <c r="I27" s="81">
        <f>成田市!C20</f>
        <v>6944852</v>
      </c>
      <c r="J27" s="81">
        <f>成田市!D20</f>
        <v>114176</v>
      </c>
      <c r="K27" s="81">
        <f>成田市!E20</f>
        <v>201267</v>
      </c>
      <c r="L27" s="81">
        <f>成田市!F20</f>
        <v>43545</v>
      </c>
      <c r="M27" s="81">
        <f>成田市!G20</f>
        <v>777260</v>
      </c>
      <c r="N27" s="81">
        <f>成田市!H20</f>
        <v>1661442</v>
      </c>
      <c r="O27" s="81">
        <f>成田市!I20</f>
        <v>37610</v>
      </c>
      <c r="P27" s="221">
        <f>成田市!J20</f>
        <v>0</v>
      </c>
      <c r="Q27" s="250">
        <f>成田市!K20</f>
        <v>71281615</v>
      </c>
    </row>
    <row r="28" spans="2:17" ht="15.75" customHeight="1" x14ac:dyDescent="0.2">
      <c r="B28" s="455" t="s">
        <v>470</v>
      </c>
      <c r="C28" s="456"/>
      <c r="D28" s="233">
        <f>佐倉市!G13</f>
        <v>5393823</v>
      </c>
      <c r="E28" s="81">
        <f>佐倉市!H13</f>
        <v>6198728</v>
      </c>
      <c r="F28" s="81">
        <f>佐倉市!I13</f>
        <v>864234</v>
      </c>
      <c r="G28" s="81">
        <f>佐倉市!J13</f>
        <v>2174213</v>
      </c>
      <c r="H28" s="81">
        <f>佐倉市!K13</f>
        <v>9926427</v>
      </c>
      <c r="I28" s="81">
        <f>佐倉市!C20</f>
        <v>9850032</v>
      </c>
      <c r="J28" s="81">
        <f>佐倉市!D20</f>
        <v>66771</v>
      </c>
      <c r="K28" s="81">
        <f>佐倉市!E20</f>
        <v>350306</v>
      </c>
      <c r="L28" s="81">
        <f>佐倉市!F20</f>
        <v>68706</v>
      </c>
      <c r="M28" s="81">
        <f>佐倉市!G20</f>
        <v>1060109</v>
      </c>
      <c r="N28" s="81">
        <f>佐倉市!H20</f>
        <v>3374107</v>
      </c>
      <c r="O28" s="81">
        <f>佐倉市!I20</f>
        <v>239590</v>
      </c>
      <c r="P28" s="221">
        <f>佐倉市!J20</f>
        <v>0</v>
      </c>
      <c r="Q28" s="250">
        <f>佐倉市!K20</f>
        <v>99705992</v>
      </c>
    </row>
    <row r="29" spans="2:17" ht="15.75" customHeight="1" x14ac:dyDescent="0.2">
      <c r="B29" s="455" t="s">
        <v>471</v>
      </c>
      <c r="C29" s="456"/>
      <c r="D29" s="233">
        <f>四街道市!G13</f>
        <v>3349827</v>
      </c>
      <c r="E29" s="81">
        <f>四街道市!H13</f>
        <v>3208284</v>
      </c>
      <c r="F29" s="81">
        <f>四街道市!I13</f>
        <v>474656</v>
      </c>
      <c r="G29" s="81">
        <f>四街道市!J13</f>
        <v>1125479</v>
      </c>
      <c r="H29" s="81">
        <f>四街道市!K13</f>
        <v>4982520</v>
      </c>
      <c r="I29" s="81">
        <f>四街道市!C20</f>
        <v>3728279</v>
      </c>
      <c r="J29" s="81">
        <f>四街道市!D20</f>
        <v>32211</v>
      </c>
      <c r="K29" s="81">
        <f>四街道市!E20</f>
        <v>224777</v>
      </c>
      <c r="L29" s="81">
        <f>四街道市!F20</f>
        <v>186757</v>
      </c>
      <c r="M29" s="81">
        <f>四街道市!G20</f>
        <v>399036</v>
      </c>
      <c r="N29" s="81">
        <f>四街道市!H20</f>
        <v>1051911</v>
      </c>
      <c r="O29" s="81">
        <f>四街道市!I20</f>
        <v>23261</v>
      </c>
      <c r="P29" s="221">
        <f>四街道市!J20</f>
        <v>0</v>
      </c>
      <c r="Q29" s="250">
        <f>四街道市!K20</f>
        <v>48459075</v>
      </c>
    </row>
    <row r="30" spans="2:17" ht="15.75" customHeight="1" x14ac:dyDescent="0.2">
      <c r="B30" s="455" t="s">
        <v>472</v>
      </c>
      <c r="C30" s="456"/>
      <c r="D30" s="233">
        <f>八街市!G13</f>
        <v>2727972</v>
      </c>
      <c r="E30" s="81">
        <f>八街市!H13</f>
        <v>2218710</v>
      </c>
      <c r="F30" s="81">
        <f>八街市!I13</f>
        <v>251232</v>
      </c>
      <c r="G30" s="81">
        <f>八街市!J13</f>
        <v>738024</v>
      </c>
      <c r="H30" s="81">
        <f>八街市!K13</f>
        <v>4011124</v>
      </c>
      <c r="I30" s="81">
        <f>八街市!C20</f>
        <v>5563452</v>
      </c>
      <c r="J30" s="81">
        <f>八街市!D20</f>
        <v>89321</v>
      </c>
      <c r="K30" s="81">
        <f>八街市!E20</f>
        <v>491366</v>
      </c>
      <c r="L30" s="81">
        <f>八街市!F20</f>
        <v>13565</v>
      </c>
      <c r="M30" s="81">
        <f>八街市!G20</f>
        <v>478052</v>
      </c>
      <c r="N30" s="81">
        <f>八街市!H20</f>
        <v>2379910</v>
      </c>
      <c r="O30" s="81">
        <f>八街市!I20</f>
        <v>49948</v>
      </c>
      <c r="P30" s="221">
        <f>八街市!J20</f>
        <v>0</v>
      </c>
      <c r="Q30" s="250">
        <f>八街市!K20</f>
        <v>48684334</v>
      </c>
    </row>
    <row r="31" spans="2:17" ht="15.75" customHeight="1" x14ac:dyDescent="0.2">
      <c r="B31" s="455" t="s">
        <v>473</v>
      </c>
      <c r="C31" s="456"/>
      <c r="D31" s="233">
        <f>酒々井町!G13</f>
        <v>621678</v>
      </c>
      <c r="E31" s="81">
        <f>酒々井町!H13</f>
        <v>353145</v>
      </c>
      <c r="F31" s="81">
        <f>酒々井町!I13</f>
        <v>83988</v>
      </c>
      <c r="G31" s="81">
        <f>酒々井町!J13</f>
        <v>232193</v>
      </c>
      <c r="H31" s="81">
        <f>酒々井町!K13</f>
        <v>1009707</v>
      </c>
      <c r="I31" s="81">
        <f>酒々井町!C20</f>
        <v>755050</v>
      </c>
      <c r="J31" s="81">
        <f>酒々井町!D20</f>
        <v>5619</v>
      </c>
      <c r="K31" s="81">
        <f>酒々井町!E20</f>
        <v>0</v>
      </c>
      <c r="L31" s="81">
        <f>酒々井町!F20</f>
        <v>5886</v>
      </c>
      <c r="M31" s="81">
        <f>酒々井町!G20</f>
        <v>71531</v>
      </c>
      <c r="N31" s="81">
        <f>酒々井町!H20</f>
        <v>572455</v>
      </c>
      <c r="O31" s="81">
        <f>酒々井町!I20</f>
        <v>12801</v>
      </c>
      <c r="P31" s="221">
        <f>酒々井町!J20</f>
        <v>0</v>
      </c>
      <c r="Q31" s="250">
        <f>酒々井町!K20</f>
        <v>10905197</v>
      </c>
    </row>
    <row r="32" spans="2:17" ht="15.75" customHeight="1" x14ac:dyDescent="0.2">
      <c r="B32" s="455" t="s">
        <v>755</v>
      </c>
      <c r="C32" s="456"/>
      <c r="D32" s="233">
        <f>富里市!G13</f>
        <v>2544226</v>
      </c>
      <c r="E32" s="81">
        <f>富里市!H13</f>
        <v>1517816</v>
      </c>
      <c r="F32" s="81">
        <f>富里市!I13</f>
        <v>265089</v>
      </c>
      <c r="G32" s="81">
        <f>富里市!J13</f>
        <v>1053912</v>
      </c>
      <c r="H32" s="81">
        <f>富里市!K13</f>
        <v>2755307</v>
      </c>
      <c r="I32" s="81">
        <f>富里市!C20</f>
        <v>2742878</v>
      </c>
      <c r="J32" s="81">
        <f>富里市!D20</f>
        <v>45032</v>
      </c>
      <c r="K32" s="81">
        <f>富里市!E20</f>
        <v>8819</v>
      </c>
      <c r="L32" s="81">
        <f>富里市!F20</f>
        <v>115396</v>
      </c>
      <c r="M32" s="81">
        <f>富里市!G20</f>
        <v>479555</v>
      </c>
      <c r="N32" s="81">
        <f>富里市!H20</f>
        <v>1618513</v>
      </c>
      <c r="O32" s="81">
        <f>富里市!I20</f>
        <v>17814</v>
      </c>
      <c r="P32" s="221">
        <f>富里市!J20</f>
        <v>0</v>
      </c>
      <c r="Q32" s="250">
        <f>富里市!K20</f>
        <v>31503157</v>
      </c>
    </row>
    <row r="33" spans="2:17" ht="15.75" customHeight="1" x14ac:dyDescent="0.2">
      <c r="B33" s="455" t="s">
        <v>145</v>
      </c>
      <c r="C33" s="456"/>
      <c r="D33" s="233">
        <f>白井市!G13</f>
        <v>2044962</v>
      </c>
      <c r="E33" s="81">
        <f>白井市!H13</f>
        <v>1465984</v>
      </c>
      <c r="F33" s="81">
        <f>白井市!I13</f>
        <v>238004</v>
      </c>
      <c r="G33" s="81">
        <f>白井市!J13</f>
        <v>763786</v>
      </c>
      <c r="H33" s="81">
        <f>白井市!K13</f>
        <v>2739082</v>
      </c>
      <c r="I33" s="81">
        <f>白井市!C20</f>
        <v>2645813</v>
      </c>
      <c r="J33" s="81">
        <f>白井市!D20</f>
        <v>11086</v>
      </c>
      <c r="K33" s="81">
        <f>白井市!E20</f>
        <v>531</v>
      </c>
      <c r="L33" s="81">
        <f>白井市!F20</f>
        <v>305590</v>
      </c>
      <c r="M33" s="81">
        <f>白井市!G20</f>
        <v>386235</v>
      </c>
      <c r="N33" s="81">
        <f>白井市!H20</f>
        <v>1104581</v>
      </c>
      <c r="O33" s="81">
        <f>白井市!I20</f>
        <v>146631</v>
      </c>
      <c r="P33" s="221">
        <f>白井市!J20</f>
        <v>0</v>
      </c>
      <c r="Q33" s="250">
        <f>白井市!K20</f>
        <v>30184725</v>
      </c>
    </row>
    <row r="34" spans="2:17" ht="15.75" customHeight="1" x14ac:dyDescent="0.2">
      <c r="B34" s="455" t="s">
        <v>475</v>
      </c>
      <c r="C34" s="456"/>
      <c r="D34" s="233">
        <f>印西市!G13</f>
        <v>3289667</v>
      </c>
      <c r="E34" s="81">
        <f>印西市!H13</f>
        <v>3167971</v>
      </c>
      <c r="F34" s="81">
        <f>印西市!I13</f>
        <v>466636</v>
      </c>
      <c r="G34" s="81">
        <f>印西市!J13</f>
        <v>1411217</v>
      </c>
      <c r="H34" s="81">
        <f>印西市!K13</f>
        <v>5629305</v>
      </c>
      <c r="I34" s="81">
        <f>印西市!C20</f>
        <v>5528608</v>
      </c>
      <c r="J34" s="81">
        <f>印西市!D20</f>
        <v>81598</v>
      </c>
      <c r="K34" s="81">
        <f>印西市!E20</f>
        <v>0</v>
      </c>
      <c r="L34" s="81">
        <f>印西市!F20</f>
        <v>74942</v>
      </c>
      <c r="M34" s="81">
        <f>印西市!G20</f>
        <v>738921</v>
      </c>
      <c r="N34" s="81">
        <f>印西市!H20</f>
        <v>1658277</v>
      </c>
      <c r="O34" s="81">
        <f>印西市!I20</f>
        <v>54299</v>
      </c>
      <c r="P34" s="221">
        <f>印西市!J20</f>
        <v>0</v>
      </c>
      <c r="Q34" s="250">
        <f>印西市!K20</f>
        <v>54117545</v>
      </c>
    </row>
    <row r="35" spans="2:17" ht="15.75" customHeight="1" x14ac:dyDescent="0.2">
      <c r="B35" s="464" t="s">
        <v>477</v>
      </c>
      <c r="C35" s="465"/>
      <c r="D35" s="234">
        <f>栄町!G13</f>
        <v>751907</v>
      </c>
      <c r="E35" s="82">
        <f>栄町!H13</f>
        <v>996440</v>
      </c>
      <c r="F35" s="82">
        <f>栄町!I13</f>
        <v>160474</v>
      </c>
      <c r="G35" s="82">
        <f>栄町!J13</f>
        <v>226309</v>
      </c>
      <c r="H35" s="82">
        <f>栄町!K13</f>
        <v>1311011</v>
      </c>
      <c r="I35" s="82">
        <f>栄町!C20</f>
        <v>1330168</v>
      </c>
      <c r="J35" s="82">
        <f>栄町!D20</f>
        <v>3119</v>
      </c>
      <c r="K35" s="82">
        <f>栄町!E20</f>
        <v>1233</v>
      </c>
      <c r="L35" s="82">
        <f>栄町!F20</f>
        <v>0</v>
      </c>
      <c r="M35" s="82">
        <f>栄町!G20</f>
        <v>186582</v>
      </c>
      <c r="N35" s="82">
        <f>栄町!H20</f>
        <v>520885</v>
      </c>
      <c r="O35" s="82">
        <f>栄町!I20</f>
        <v>3880</v>
      </c>
      <c r="P35" s="222">
        <f>栄町!J20</f>
        <v>0</v>
      </c>
      <c r="Q35" s="251">
        <f>栄町!K20</f>
        <v>15190912</v>
      </c>
    </row>
    <row r="36" spans="2:17" ht="15.75" customHeight="1" x14ac:dyDescent="0.2">
      <c r="B36" s="219"/>
      <c r="C36" s="123" t="s">
        <v>435</v>
      </c>
      <c r="D36" s="235">
        <f>SUM(D37:D43)</f>
        <v>6054962</v>
      </c>
      <c r="E36" s="124">
        <f t="shared" ref="E36:Q36" si="3">SUM(E37:E43)</f>
        <v>6523597</v>
      </c>
      <c r="F36" s="124">
        <f t="shared" si="3"/>
        <v>872413</v>
      </c>
      <c r="G36" s="124">
        <f t="shared" si="3"/>
        <v>2058773</v>
      </c>
      <c r="H36" s="124">
        <f t="shared" si="3"/>
        <v>7980258</v>
      </c>
      <c r="I36" s="124">
        <f t="shared" si="3"/>
        <v>9425080</v>
      </c>
      <c r="J36" s="124">
        <f t="shared" si="3"/>
        <v>216172</v>
      </c>
      <c r="K36" s="124">
        <f t="shared" si="3"/>
        <v>475709</v>
      </c>
      <c r="L36" s="124">
        <f t="shared" si="3"/>
        <v>426596</v>
      </c>
      <c r="M36" s="124">
        <f t="shared" si="3"/>
        <v>1418569</v>
      </c>
      <c r="N36" s="124">
        <f t="shared" si="3"/>
        <v>2359692</v>
      </c>
      <c r="O36" s="124">
        <f>SUM(O37:O43)</f>
        <v>34400</v>
      </c>
      <c r="P36" s="220">
        <f t="shared" si="3"/>
        <v>0</v>
      </c>
      <c r="Q36" s="252">
        <f t="shared" si="3"/>
        <v>100408543</v>
      </c>
    </row>
    <row r="37" spans="2:17" ht="15.75" customHeight="1" x14ac:dyDescent="0.2">
      <c r="B37" s="455" t="s">
        <v>478</v>
      </c>
      <c r="C37" s="456"/>
      <c r="D37" s="233">
        <f>茂原市!G13</f>
        <v>3285887</v>
      </c>
      <c r="E37" s="81">
        <f>茂原市!H13</f>
        <v>3823879</v>
      </c>
      <c r="F37" s="81">
        <f>茂原市!I13</f>
        <v>504590</v>
      </c>
      <c r="G37" s="81">
        <f>茂原市!J13</f>
        <v>1259960</v>
      </c>
      <c r="H37" s="81">
        <f>茂原市!K13</f>
        <v>4562406</v>
      </c>
      <c r="I37" s="81">
        <f>茂原市!C20</f>
        <v>5264577</v>
      </c>
      <c r="J37" s="81">
        <f>茂原市!D20</f>
        <v>145922</v>
      </c>
      <c r="K37" s="81">
        <f>茂原市!E20</f>
        <v>475709</v>
      </c>
      <c r="L37" s="81">
        <f>茂原市!F20</f>
        <v>80900</v>
      </c>
      <c r="M37" s="81">
        <f>茂原市!G20</f>
        <v>546357</v>
      </c>
      <c r="N37" s="81">
        <f>茂原市!H20</f>
        <v>1481623</v>
      </c>
      <c r="O37" s="81">
        <f>茂原市!I20</f>
        <v>17904</v>
      </c>
      <c r="P37" s="221">
        <f>茂原市!J20</f>
        <v>0</v>
      </c>
      <c r="Q37" s="250">
        <f>茂原市!K20</f>
        <v>57979541</v>
      </c>
    </row>
    <row r="38" spans="2:17" ht="15.75" customHeight="1" x14ac:dyDescent="0.2">
      <c r="B38" s="455" t="s">
        <v>479</v>
      </c>
      <c r="C38" s="456"/>
      <c r="D38" s="233">
        <f>一宮町!G13</f>
        <v>640090</v>
      </c>
      <c r="E38" s="81">
        <f>一宮町!H13</f>
        <v>599251</v>
      </c>
      <c r="F38" s="81">
        <f>一宮町!I13</f>
        <v>57246</v>
      </c>
      <c r="G38" s="81">
        <f>一宮町!J13</f>
        <v>210660</v>
      </c>
      <c r="H38" s="81">
        <f>一宮町!K13</f>
        <v>820998</v>
      </c>
      <c r="I38" s="81">
        <f>一宮町!C20</f>
        <v>755083</v>
      </c>
      <c r="J38" s="81">
        <f>一宮町!D20</f>
        <v>3109</v>
      </c>
      <c r="K38" s="81">
        <f>一宮町!E20</f>
        <v>0</v>
      </c>
      <c r="L38" s="81">
        <f>一宮町!F20</f>
        <v>83852</v>
      </c>
      <c r="M38" s="81">
        <f>一宮町!G20</f>
        <v>198483</v>
      </c>
      <c r="N38" s="81">
        <f>一宮町!H20</f>
        <v>156242</v>
      </c>
      <c r="O38" s="81">
        <f>一宮町!I20</f>
        <v>1129</v>
      </c>
      <c r="P38" s="221">
        <f>一宮町!J20</f>
        <v>0</v>
      </c>
      <c r="Q38" s="250">
        <f>一宮町!K20</f>
        <v>8779575</v>
      </c>
    </row>
    <row r="39" spans="2:17" ht="15.75" customHeight="1" x14ac:dyDescent="0.2">
      <c r="B39" s="455" t="s">
        <v>480</v>
      </c>
      <c r="C39" s="456"/>
      <c r="D39" s="233">
        <f>睦沢町!G13</f>
        <v>394951</v>
      </c>
      <c r="E39" s="81">
        <f>睦沢町!H13</f>
        <v>268584</v>
      </c>
      <c r="F39" s="81">
        <f>睦沢町!I13</f>
        <v>43208</v>
      </c>
      <c r="G39" s="81">
        <f>睦沢町!J13</f>
        <v>163265</v>
      </c>
      <c r="H39" s="81">
        <f>睦沢町!K13</f>
        <v>394833</v>
      </c>
      <c r="I39" s="81">
        <f>睦沢町!C20</f>
        <v>498624</v>
      </c>
      <c r="J39" s="81">
        <f>睦沢町!D20</f>
        <v>0</v>
      </c>
      <c r="K39" s="81">
        <f>睦沢町!E20</f>
        <v>0</v>
      </c>
      <c r="L39" s="81">
        <f>睦沢町!F20</f>
        <v>0</v>
      </c>
      <c r="M39" s="81">
        <f>睦沢町!G20</f>
        <v>18455</v>
      </c>
      <c r="N39" s="81">
        <f>睦沢町!H20</f>
        <v>227901</v>
      </c>
      <c r="O39" s="81">
        <f>睦沢町!I20</f>
        <v>0</v>
      </c>
      <c r="P39" s="221">
        <f>睦沢町!J20</f>
        <v>0</v>
      </c>
      <c r="Q39" s="250">
        <f>睦沢町!K20</f>
        <v>5059282</v>
      </c>
    </row>
    <row r="40" spans="2:17" ht="15.75" customHeight="1" x14ac:dyDescent="0.2">
      <c r="B40" s="455" t="s">
        <v>481</v>
      </c>
      <c r="C40" s="456"/>
      <c r="D40" s="233">
        <f>長生村!G13</f>
        <v>545592</v>
      </c>
      <c r="E40" s="81">
        <f>長生村!H13</f>
        <v>491485</v>
      </c>
      <c r="F40" s="81">
        <f>長生村!I13</f>
        <v>49744</v>
      </c>
      <c r="G40" s="81">
        <f>長生村!J13</f>
        <v>145625</v>
      </c>
      <c r="H40" s="81">
        <f>長生村!K13</f>
        <v>672700</v>
      </c>
      <c r="I40" s="81">
        <f>長生村!C20</f>
        <v>809653</v>
      </c>
      <c r="J40" s="81">
        <f>長生村!D20</f>
        <v>0</v>
      </c>
      <c r="K40" s="81">
        <f>長生村!E20</f>
        <v>0</v>
      </c>
      <c r="L40" s="81">
        <f>長生村!F20</f>
        <v>42976</v>
      </c>
      <c r="M40" s="81">
        <f>長生村!G20</f>
        <v>55152</v>
      </c>
      <c r="N40" s="81">
        <f>長生村!H20</f>
        <v>175929</v>
      </c>
      <c r="O40" s="81">
        <f>長生村!I20</f>
        <v>2248</v>
      </c>
      <c r="P40" s="221">
        <f>長生村!J20</f>
        <v>0</v>
      </c>
      <c r="Q40" s="250">
        <f>長生村!K20</f>
        <v>9871682</v>
      </c>
    </row>
    <row r="41" spans="2:17" ht="15.75" customHeight="1" x14ac:dyDescent="0.2">
      <c r="B41" s="455" t="s">
        <v>482</v>
      </c>
      <c r="C41" s="456"/>
      <c r="D41" s="233">
        <f>白子町!G13</f>
        <v>319310</v>
      </c>
      <c r="E41" s="81">
        <f>白子町!H13</f>
        <v>494215</v>
      </c>
      <c r="F41" s="81">
        <f>白子町!I13</f>
        <v>89984</v>
      </c>
      <c r="G41" s="81">
        <f>白子町!J13</f>
        <v>132561</v>
      </c>
      <c r="H41" s="81">
        <f>白子町!K13</f>
        <v>863839</v>
      </c>
      <c r="I41" s="81">
        <f>白子町!C20</f>
        <v>902482</v>
      </c>
      <c r="J41" s="81">
        <f>白子町!D20</f>
        <v>67141</v>
      </c>
      <c r="K41" s="81">
        <f>白子町!E20</f>
        <v>0</v>
      </c>
      <c r="L41" s="81">
        <f>白子町!F20</f>
        <v>121244</v>
      </c>
      <c r="M41" s="81">
        <f>白子町!G20</f>
        <v>242496</v>
      </c>
      <c r="N41" s="81">
        <f>白子町!H20</f>
        <v>132700</v>
      </c>
      <c r="O41" s="81">
        <f>白子町!I20</f>
        <v>11405</v>
      </c>
      <c r="P41" s="221">
        <f>白子町!J20</f>
        <v>0</v>
      </c>
      <c r="Q41" s="250">
        <f>白子町!K20</f>
        <v>8348812</v>
      </c>
    </row>
    <row r="42" spans="2:17" ht="15.75" customHeight="1" x14ac:dyDescent="0.2">
      <c r="B42" s="455" t="s">
        <v>483</v>
      </c>
      <c r="C42" s="456"/>
      <c r="D42" s="233">
        <f>長柄町!G13</f>
        <v>405173</v>
      </c>
      <c r="E42" s="81">
        <f>長柄町!H13</f>
        <v>262713</v>
      </c>
      <c r="F42" s="81">
        <f>長柄町!I13</f>
        <v>69358</v>
      </c>
      <c r="G42" s="81">
        <f>長柄町!J13</f>
        <v>36719</v>
      </c>
      <c r="H42" s="81">
        <f>長柄町!K13</f>
        <v>419529</v>
      </c>
      <c r="I42" s="81">
        <f>長柄町!C20</f>
        <v>692598</v>
      </c>
      <c r="J42" s="81">
        <f>長柄町!D20</f>
        <v>0</v>
      </c>
      <c r="K42" s="81">
        <f>長柄町!E20</f>
        <v>0</v>
      </c>
      <c r="L42" s="81">
        <f>長柄町!F20</f>
        <v>56577</v>
      </c>
      <c r="M42" s="81">
        <f>長柄町!G20</f>
        <v>307789</v>
      </c>
      <c r="N42" s="81">
        <f>長柄町!H20</f>
        <v>100595</v>
      </c>
      <c r="O42" s="81">
        <f>長柄町!I20</f>
        <v>1714</v>
      </c>
      <c r="P42" s="221">
        <f>長柄町!J20</f>
        <v>0</v>
      </c>
      <c r="Q42" s="250">
        <f>長柄町!K20</f>
        <v>4936137</v>
      </c>
    </row>
    <row r="43" spans="2:17" ht="15.75" customHeight="1" x14ac:dyDescent="0.2">
      <c r="B43" s="464" t="s">
        <v>484</v>
      </c>
      <c r="C43" s="465"/>
      <c r="D43" s="234">
        <f>長南町!G13</f>
        <v>463959</v>
      </c>
      <c r="E43" s="82">
        <f>長南町!H13</f>
        <v>583470</v>
      </c>
      <c r="F43" s="82">
        <f>長南町!I13</f>
        <v>58283</v>
      </c>
      <c r="G43" s="82">
        <f>長南町!J13</f>
        <v>109983</v>
      </c>
      <c r="H43" s="82">
        <f>長南町!K13</f>
        <v>245953</v>
      </c>
      <c r="I43" s="82">
        <f>長南町!C20</f>
        <v>502063</v>
      </c>
      <c r="J43" s="82">
        <f>長南町!D20</f>
        <v>0</v>
      </c>
      <c r="K43" s="82">
        <f>長南町!E20</f>
        <v>0</v>
      </c>
      <c r="L43" s="82">
        <f>長南町!F20</f>
        <v>41047</v>
      </c>
      <c r="M43" s="82">
        <f>長南町!G20</f>
        <v>49837</v>
      </c>
      <c r="N43" s="82">
        <f>長南町!H20</f>
        <v>84702</v>
      </c>
      <c r="O43" s="82">
        <f>長南町!I20</f>
        <v>0</v>
      </c>
      <c r="P43" s="222">
        <f>長南町!J20</f>
        <v>0</v>
      </c>
      <c r="Q43" s="251">
        <f>長南町!K20</f>
        <v>5433514</v>
      </c>
    </row>
    <row r="44" spans="2:17" ht="15.75" customHeight="1" x14ac:dyDescent="0.2">
      <c r="B44" s="219"/>
      <c r="C44" s="123" t="s">
        <v>436</v>
      </c>
      <c r="D44" s="235">
        <f>SUM(D45:D50)</f>
        <v>7978194</v>
      </c>
      <c r="E44" s="124">
        <f t="shared" ref="E44:Q44" si="4">SUM(E45:E50)</f>
        <v>7736983</v>
      </c>
      <c r="F44" s="124">
        <f t="shared" si="4"/>
        <v>1163007</v>
      </c>
      <c r="G44" s="124">
        <f t="shared" si="4"/>
        <v>2810352</v>
      </c>
      <c r="H44" s="124">
        <f t="shared" si="4"/>
        <v>12032393</v>
      </c>
      <c r="I44" s="124">
        <f t="shared" si="4"/>
        <v>11930150</v>
      </c>
      <c r="J44" s="124">
        <f t="shared" si="4"/>
        <v>323984</v>
      </c>
      <c r="K44" s="124">
        <f t="shared" si="4"/>
        <v>96454</v>
      </c>
      <c r="L44" s="124">
        <f t="shared" si="4"/>
        <v>201155</v>
      </c>
      <c r="M44" s="124">
        <f t="shared" si="4"/>
        <v>1609816</v>
      </c>
      <c r="N44" s="124">
        <f t="shared" si="4"/>
        <v>4867725</v>
      </c>
      <c r="O44" s="124">
        <f>SUM(O45:O50)</f>
        <v>65737</v>
      </c>
      <c r="P44" s="220">
        <f t="shared" si="4"/>
        <v>5123</v>
      </c>
      <c r="Q44" s="252">
        <f t="shared" si="4"/>
        <v>134832359</v>
      </c>
    </row>
    <row r="45" spans="2:17" ht="15.75" customHeight="1" x14ac:dyDescent="0.2">
      <c r="B45" s="455" t="s">
        <v>485</v>
      </c>
      <c r="C45" s="456"/>
      <c r="D45" s="233">
        <f>東金市!G13</f>
        <v>1897374</v>
      </c>
      <c r="E45" s="81">
        <f>東金市!H13</f>
        <v>2181622</v>
      </c>
      <c r="F45" s="81">
        <f>東金市!I13</f>
        <v>251941</v>
      </c>
      <c r="G45" s="81">
        <f>東金市!J13</f>
        <v>1064607</v>
      </c>
      <c r="H45" s="81">
        <f>東金市!K13</f>
        <v>3017044</v>
      </c>
      <c r="I45" s="81">
        <f>東金市!C20</f>
        <v>3290482</v>
      </c>
      <c r="J45" s="81">
        <f>東金市!D20</f>
        <v>917</v>
      </c>
      <c r="K45" s="81">
        <f>東金市!E20</f>
        <v>412</v>
      </c>
      <c r="L45" s="81">
        <f>東金市!F20</f>
        <v>28815</v>
      </c>
      <c r="M45" s="81">
        <f>東金市!G20</f>
        <v>573343</v>
      </c>
      <c r="N45" s="81">
        <f>東金市!H20</f>
        <v>1916295</v>
      </c>
      <c r="O45" s="81">
        <f>東金市!I20</f>
        <v>23257</v>
      </c>
      <c r="P45" s="221">
        <f>東金市!J20</f>
        <v>391</v>
      </c>
      <c r="Q45" s="250">
        <f>東金市!K20</f>
        <v>35445083</v>
      </c>
    </row>
    <row r="46" spans="2:17" ht="15.75" customHeight="1" x14ac:dyDescent="0.2">
      <c r="B46" s="455" t="s">
        <v>1021</v>
      </c>
      <c r="C46" s="456"/>
      <c r="D46" s="233">
        <f>大網白里市!G13</f>
        <v>2424974</v>
      </c>
      <c r="E46" s="81">
        <f>大網白里市!H13</f>
        <v>2085851</v>
      </c>
      <c r="F46" s="81">
        <f>大網白里市!I13</f>
        <v>366160</v>
      </c>
      <c r="G46" s="81">
        <f>大網白里市!J13</f>
        <v>441732</v>
      </c>
      <c r="H46" s="81">
        <f>大網白里市!K13</f>
        <v>3397182</v>
      </c>
      <c r="I46" s="81">
        <f>大網白里市!C20</f>
        <v>2466717</v>
      </c>
      <c r="J46" s="81">
        <f>大網白里市!D20</f>
        <v>3811</v>
      </c>
      <c r="K46" s="81">
        <f>大網白里市!E20</f>
        <v>0</v>
      </c>
      <c r="L46" s="81">
        <f>大網白里市!F20</f>
        <v>32963</v>
      </c>
      <c r="M46" s="81">
        <f>大網白里市!G20</f>
        <v>398937</v>
      </c>
      <c r="N46" s="81">
        <f>大網白里市!H20</f>
        <v>909485</v>
      </c>
      <c r="O46" s="81">
        <f>大網白里市!I20</f>
        <v>25738</v>
      </c>
      <c r="P46" s="221">
        <f>大網白里市!J20</f>
        <v>4423</v>
      </c>
      <c r="Q46" s="250">
        <f>大網白里市!K20</f>
        <v>28867359</v>
      </c>
    </row>
    <row r="47" spans="2:17" ht="15.75" customHeight="1" x14ac:dyDescent="0.2">
      <c r="B47" s="455" t="s">
        <v>486</v>
      </c>
      <c r="C47" s="456"/>
      <c r="D47" s="233">
        <f>九十九里町!G13</f>
        <v>859153</v>
      </c>
      <c r="E47" s="81">
        <f>九十九里町!H13</f>
        <v>532681</v>
      </c>
      <c r="F47" s="81">
        <f>九十九里町!I13</f>
        <v>94208</v>
      </c>
      <c r="G47" s="81">
        <f>九十九里町!J13</f>
        <v>168711</v>
      </c>
      <c r="H47" s="81">
        <f>九十九里町!K13</f>
        <v>887326</v>
      </c>
      <c r="I47" s="81">
        <f>九十九里町!C20</f>
        <v>770395</v>
      </c>
      <c r="J47" s="81">
        <f>九十九里町!D20</f>
        <v>917</v>
      </c>
      <c r="K47" s="81">
        <f>九十九里町!E20</f>
        <v>0</v>
      </c>
      <c r="L47" s="81">
        <f>九十九里町!F20</f>
        <v>0</v>
      </c>
      <c r="M47" s="81">
        <f>九十九里町!G20</f>
        <v>151931</v>
      </c>
      <c r="N47" s="81">
        <f>九十九里町!H20</f>
        <v>341285</v>
      </c>
      <c r="O47" s="81">
        <f>九十九里町!I20</f>
        <v>2604</v>
      </c>
      <c r="P47" s="221">
        <f>九十九里町!J20</f>
        <v>309</v>
      </c>
      <c r="Q47" s="250">
        <f>九十九里町!K20</f>
        <v>11758646</v>
      </c>
    </row>
    <row r="48" spans="2:17" ht="15.75" customHeight="1" x14ac:dyDescent="0.2">
      <c r="B48" s="455" t="s">
        <v>492</v>
      </c>
      <c r="C48" s="456"/>
      <c r="D48" s="233">
        <f>芝山町!G13</f>
        <v>141256</v>
      </c>
      <c r="E48" s="81">
        <f>芝山町!H13</f>
        <v>270292</v>
      </c>
      <c r="F48" s="81">
        <f>芝山町!I13</f>
        <v>30103</v>
      </c>
      <c r="G48" s="81">
        <f>芝山町!J13</f>
        <v>46877</v>
      </c>
      <c r="H48" s="81">
        <f>芝山町!K13</f>
        <v>360062</v>
      </c>
      <c r="I48" s="81">
        <f>芝山町!C20</f>
        <v>623199</v>
      </c>
      <c r="J48" s="81">
        <f>芝山町!D20</f>
        <v>1007</v>
      </c>
      <c r="K48" s="81">
        <f>芝山町!E20</f>
        <v>0</v>
      </c>
      <c r="L48" s="81">
        <f>芝山町!F20</f>
        <v>545</v>
      </c>
      <c r="M48" s="81">
        <f>芝山町!G20</f>
        <v>113309</v>
      </c>
      <c r="N48" s="81">
        <f>芝山町!H20</f>
        <v>27800</v>
      </c>
      <c r="O48" s="81">
        <f>芝山町!I20</f>
        <v>0</v>
      </c>
      <c r="P48" s="221">
        <f>芝山町!J20</f>
        <v>0</v>
      </c>
      <c r="Q48" s="250">
        <f>芝山町!K20</f>
        <v>4914031</v>
      </c>
    </row>
    <row r="49" spans="2:17" ht="15.75" customHeight="1" x14ac:dyDescent="0.2">
      <c r="B49" s="455" t="s">
        <v>714</v>
      </c>
      <c r="C49" s="456"/>
      <c r="D49" s="233">
        <f>山武市!G13</f>
        <v>1982170</v>
      </c>
      <c r="E49" s="81">
        <f>山武市!H13</f>
        <v>1755916</v>
      </c>
      <c r="F49" s="81">
        <f>山武市!I13</f>
        <v>214307</v>
      </c>
      <c r="G49" s="81">
        <f>山武市!J13</f>
        <v>825622</v>
      </c>
      <c r="H49" s="81">
        <f>山武市!K13</f>
        <v>3235929</v>
      </c>
      <c r="I49" s="81">
        <f>山武市!C20</f>
        <v>3700869</v>
      </c>
      <c r="J49" s="81">
        <f>山武市!D20</f>
        <v>314673</v>
      </c>
      <c r="K49" s="81">
        <f>山武市!E20</f>
        <v>96042</v>
      </c>
      <c r="L49" s="81">
        <f>山武市!F20</f>
        <v>137246</v>
      </c>
      <c r="M49" s="81">
        <f>山武市!G20</f>
        <v>243797</v>
      </c>
      <c r="N49" s="81">
        <f>山武市!H20</f>
        <v>1274088</v>
      </c>
      <c r="O49" s="81">
        <f>山武市!I20</f>
        <v>11658</v>
      </c>
      <c r="P49" s="221">
        <f>山武市!J20</f>
        <v>0</v>
      </c>
      <c r="Q49" s="250">
        <f>山武市!K20</f>
        <v>41446729</v>
      </c>
    </row>
    <row r="50" spans="2:17" ht="15.75" customHeight="1" thickBot="1" x14ac:dyDescent="0.25">
      <c r="B50" s="466" t="s">
        <v>543</v>
      </c>
      <c r="C50" s="467"/>
      <c r="D50" s="236">
        <f>横芝光町!G13</f>
        <v>673267</v>
      </c>
      <c r="E50" s="223">
        <f>横芝光町!H13</f>
        <v>910621</v>
      </c>
      <c r="F50" s="223">
        <f>横芝光町!I13</f>
        <v>206288</v>
      </c>
      <c r="G50" s="223">
        <f>横芝光町!J13</f>
        <v>262803</v>
      </c>
      <c r="H50" s="223">
        <f>横芝光町!K13</f>
        <v>1134850</v>
      </c>
      <c r="I50" s="223">
        <f>横芝光町!C20</f>
        <v>1078488</v>
      </c>
      <c r="J50" s="223">
        <f>横芝光町!D20</f>
        <v>2659</v>
      </c>
      <c r="K50" s="223">
        <f>横芝光町!E20</f>
        <v>0</v>
      </c>
      <c r="L50" s="223">
        <f>横芝光町!F20</f>
        <v>1586</v>
      </c>
      <c r="M50" s="223">
        <f>横芝光町!G20</f>
        <v>128499</v>
      </c>
      <c r="N50" s="223">
        <f>横芝光町!H20</f>
        <v>398772</v>
      </c>
      <c r="O50" s="223">
        <f>横芝光町!I20</f>
        <v>2480</v>
      </c>
      <c r="P50" s="224">
        <f>横芝光町!J20</f>
        <v>0</v>
      </c>
      <c r="Q50" s="253">
        <f>横芝光町!K20</f>
        <v>12400511</v>
      </c>
    </row>
    <row r="51" spans="2:17" ht="5.25" customHeight="1" x14ac:dyDescent="0.2"/>
  </sheetData>
  <mergeCells count="42">
    <mergeCell ref="B3:C3"/>
    <mergeCell ref="B4:C4"/>
    <mergeCell ref="B5:C5"/>
    <mergeCell ref="B6:C6"/>
    <mergeCell ref="B7:C7"/>
    <mergeCell ref="B8:C9"/>
    <mergeCell ref="B10:C10"/>
    <mergeCell ref="B12:C12"/>
    <mergeCell ref="B13:C13"/>
    <mergeCell ref="B14:C14"/>
    <mergeCell ref="B15:C15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9:C49"/>
    <mergeCell ref="B50:C50"/>
    <mergeCell ref="B43:C43"/>
    <mergeCell ref="B45:C45"/>
    <mergeCell ref="B46:C46"/>
    <mergeCell ref="B47:C47"/>
    <mergeCell ref="B48:C48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&amp;C28</oddFooter>
  </headerFooter>
  <colBreaks count="1" manualBreakCount="1">
    <brk id="17" max="54" man="1"/>
  </col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04231-625B-42E1-9B19-194467849417}">
  <sheetPr codeName="Sheet107">
    <tabColor rgb="FFFF0000"/>
    <pageSetUpPr fitToPage="1"/>
  </sheetPr>
  <dimension ref="B1:Q39"/>
  <sheetViews>
    <sheetView zoomScale="70" zoomScaleNormal="70" workbookViewId="0">
      <selection activeCell="U14" sqref="U14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3" customWidth="1"/>
    <col min="18" max="18" width="0.88671875" customWidth="1"/>
  </cols>
  <sheetData>
    <row r="1" spans="2:17" ht="5.25" customHeight="1" x14ac:dyDescent="0.2"/>
    <row r="2" spans="2:17" ht="16.8" thickBot="1" x14ac:dyDescent="0.25">
      <c r="B2" s="95"/>
      <c r="C2" s="95"/>
    </row>
    <row r="3" spans="2:17" ht="12.75" customHeight="1" x14ac:dyDescent="0.2">
      <c r="B3" s="457"/>
      <c r="C3" s="458"/>
      <c r="D3" s="3" t="s">
        <v>579</v>
      </c>
      <c r="E3" s="212" t="s">
        <v>580</v>
      </c>
      <c r="F3" s="241" t="s">
        <v>581</v>
      </c>
      <c r="G3" s="212" t="s">
        <v>582</v>
      </c>
      <c r="H3" s="212" t="s">
        <v>583</v>
      </c>
      <c r="I3" s="212" t="s">
        <v>584</v>
      </c>
      <c r="J3" s="212" t="s">
        <v>585</v>
      </c>
      <c r="K3" s="212" t="s">
        <v>586</v>
      </c>
      <c r="L3" s="212" t="s">
        <v>587</v>
      </c>
      <c r="M3" s="212" t="s">
        <v>588</v>
      </c>
      <c r="N3" s="212" t="s">
        <v>589</v>
      </c>
      <c r="O3" s="212" t="s">
        <v>544</v>
      </c>
      <c r="P3" s="254" t="s">
        <v>590</v>
      </c>
      <c r="Q3" s="244"/>
    </row>
    <row r="4" spans="2:17" ht="12.75" customHeight="1" x14ac:dyDescent="0.2">
      <c r="B4" s="474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 t="s">
        <v>591</v>
      </c>
      <c r="N4" s="15"/>
      <c r="O4" s="15"/>
      <c r="P4" s="255" t="s">
        <v>592</v>
      </c>
      <c r="Q4" s="245"/>
    </row>
    <row r="5" spans="2:17" ht="12.75" customHeight="1" x14ac:dyDescent="0.2">
      <c r="B5" s="474" t="s">
        <v>972</v>
      </c>
      <c r="C5" s="434"/>
      <c r="D5" s="203" t="s">
        <v>593</v>
      </c>
      <c r="E5" s="15" t="s">
        <v>594</v>
      </c>
      <c r="F5" s="15" t="s">
        <v>595</v>
      </c>
      <c r="G5" s="16" t="s">
        <v>596</v>
      </c>
      <c r="H5" s="15" t="s">
        <v>597</v>
      </c>
      <c r="I5" s="15" t="s">
        <v>886</v>
      </c>
      <c r="J5" s="15" t="s">
        <v>598</v>
      </c>
      <c r="K5" s="15" t="s">
        <v>599</v>
      </c>
      <c r="L5" s="15" t="s">
        <v>600</v>
      </c>
      <c r="M5" s="15" t="s">
        <v>601</v>
      </c>
      <c r="N5" s="15" t="s">
        <v>602</v>
      </c>
      <c r="O5" s="15" t="s">
        <v>545</v>
      </c>
      <c r="P5" s="217" t="s">
        <v>603</v>
      </c>
      <c r="Q5" s="246"/>
    </row>
    <row r="6" spans="2:17" ht="12.75" customHeight="1" x14ac:dyDescent="0.2">
      <c r="B6" s="477"/>
      <c r="C6" s="478"/>
      <c r="D6" s="203"/>
      <c r="E6" s="15"/>
      <c r="F6" s="15"/>
      <c r="G6" s="16"/>
      <c r="H6" s="15"/>
      <c r="I6" s="15"/>
      <c r="J6" s="15"/>
      <c r="K6" s="15"/>
      <c r="L6" s="15"/>
      <c r="M6" s="15" t="s">
        <v>604</v>
      </c>
      <c r="N6" s="15"/>
      <c r="O6" s="15" t="s">
        <v>546</v>
      </c>
      <c r="P6" s="256"/>
      <c r="Q6" s="247" t="s">
        <v>384</v>
      </c>
    </row>
    <row r="7" spans="2:17" ht="12.75" customHeight="1" x14ac:dyDescent="0.2">
      <c r="B7" s="477"/>
      <c r="C7" s="478"/>
      <c r="D7" s="203" t="s">
        <v>605</v>
      </c>
      <c r="E7" s="15" t="s">
        <v>605</v>
      </c>
      <c r="F7" s="15" t="s">
        <v>606</v>
      </c>
      <c r="G7" s="16" t="s">
        <v>607</v>
      </c>
      <c r="H7" s="15" t="s">
        <v>608</v>
      </c>
      <c r="I7" s="15" t="s">
        <v>887</v>
      </c>
      <c r="J7" s="15" t="s">
        <v>609</v>
      </c>
      <c r="K7" s="15" t="s">
        <v>610</v>
      </c>
      <c r="L7" s="15" t="s">
        <v>611</v>
      </c>
      <c r="M7" s="15" t="s">
        <v>612</v>
      </c>
      <c r="N7" s="15" t="s">
        <v>613</v>
      </c>
      <c r="O7" s="15" t="s">
        <v>547</v>
      </c>
      <c r="P7" s="217" t="s">
        <v>614</v>
      </c>
      <c r="Q7" s="247"/>
    </row>
    <row r="8" spans="2:17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 t="s">
        <v>615</v>
      </c>
      <c r="N8" s="15"/>
      <c r="O8" s="15"/>
      <c r="P8" s="217"/>
      <c r="Q8" s="247"/>
    </row>
    <row r="9" spans="2:17" ht="12.75" customHeight="1" thickBot="1" x14ac:dyDescent="0.25">
      <c r="B9" s="466"/>
      <c r="C9" s="467"/>
      <c r="D9" s="210"/>
      <c r="E9" s="238"/>
      <c r="F9" s="238"/>
      <c r="G9" s="239"/>
      <c r="H9" s="238" t="s">
        <v>605</v>
      </c>
      <c r="I9" s="238"/>
      <c r="J9" s="238"/>
      <c r="K9" s="238"/>
      <c r="L9" s="238" t="s">
        <v>616</v>
      </c>
      <c r="M9" s="238" t="s">
        <v>617</v>
      </c>
      <c r="N9" s="238" t="s">
        <v>618</v>
      </c>
      <c r="O9" s="238"/>
      <c r="P9" s="240" t="s">
        <v>619</v>
      </c>
      <c r="Q9" s="183"/>
    </row>
    <row r="10" spans="2:17" ht="15.75" customHeight="1" x14ac:dyDescent="0.2">
      <c r="B10" s="225"/>
      <c r="C10" s="202" t="s">
        <v>437</v>
      </c>
      <c r="D10" s="232">
        <f t="shared" ref="D10:Q10" si="0">SUM(D11:D14)</f>
        <v>4324047</v>
      </c>
      <c r="E10" s="226">
        <f t="shared" si="0"/>
        <v>4285135</v>
      </c>
      <c r="F10" s="226">
        <f t="shared" si="0"/>
        <v>599780</v>
      </c>
      <c r="G10" s="226">
        <f t="shared" si="0"/>
        <v>1237113</v>
      </c>
      <c r="H10" s="226">
        <f t="shared" si="0"/>
        <v>7166820</v>
      </c>
      <c r="I10" s="226">
        <f t="shared" si="0"/>
        <v>7006158</v>
      </c>
      <c r="J10" s="226">
        <f t="shared" si="0"/>
        <v>71178</v>
      </c>
      <c r="K10" s="226">
        <f t="shared" si="0"/>
        <v>116</v>
      </c>
      <c r="L10" s="226">
        <f t="shared" si="0"/>
        <v>31889</v>
      </c>
      <c r="M10" s="226">
        <f t="shared" si="0"/>
        <v>627139</v>
      </c>
      <c r="N10" s="226">
        <f t="shared" si="0"/>
        <v>2847754</v>
      </c>
      <c r="O10" s="226">
        <f t="shared" si="0"/>
        <v>54604</v>
      </c>
      <c r="P10" s="227">
        <f t="shared" si="0"/>
        <v>3903</v>
      </c>
      <c r="Q10" s="249">
        <f t="shared" si="0"/>
        <v>75145142</v>
      </c>
    </row>
    <row r="11" spans="2:17" ht="15.75" customHeight="1" x14ac:dyDescent="0.2">
      <c r="B11" s="455" t="s">
        <v>712</v>
      </c>
      <c r="C11" s="456"/>
      <c r="D11" s="233">
        <f>香取市!G13</f>
        <v>2326118</v>
      </c>
      <c r="E11" s="81">
        <f>香取市!H13</f>
        <v>2848090</v>
      </c>
      <c r="F11" s="81">
        <f>香取市!I13</f>
        <v>452171</v>
      </c>
      <c r="G11" s="81">
        <f>香取市!J13</f>
        <v>879663</v>
      </c>
      <c r="H11" s="81">
        <f>香取市!K13</f>
        <v>4671948</v>
      </c>
      <c r="I11" s="81">
        <f>香取市!C20</f>
        <v>5509263</v>
      </c>
      <c r="J11" s="81">
        <f>香取市!D20</f>
        <v>70171</v>
      </c>
      <c r="K11" s="81">
        <f>香取市!E20</f>
        <v>0</v>
      </c>
      <c r="L11" s="81">
        <f>香取市!F20</f>
        <v>30629</v>
      </c>
      <c r="M11" s="81">
        <f>香取市!G20</f>
        <v>446165</v>
      </c>
      <c r="N11" s="81">
        <f>香取市!H20</f>
        <v>2335902</v>
      </c>
      <c r="O11" s="81">
        <f>香取市!I20</f>
        <v>46049</v>
      </c>
      <c r="P11" s="221">
        <f>香取市!J20</f>
        <v>314</v>
      </c>
      <c r="Q11" s="250">
        <f>香取市!K20</f>
        <v>53269906</v>
      </c>
    </row>
    <row r="12" spans="2:17" ht="15.75" customHeight="1" x14ac:dyDescent="0.2">
      <c r="B12" s="455" t="s">
        <v>495</v>
      </c>
      <c r="C12" s="456"/>
      <c r="D12" s="233">
        <f>神崎町!G13</f>
        <v>265029</v>
      </c>
      <c r="E12" s="81">
        <f>神崎町!H13</f>
        <v>278840</v>
      </c>
      <c r="F12" s="81">
        <f>神崎町!I13</f>
        <v>22226</v>
      </c>
      <c r="G12" s="81">
        <f>神崎町!J13</f>
        <v>77753</v>
      </c>
      <c r="H12" s="81">
        <f>神崎町!K13</f>
        <v>133014</v>
      </c>
      <c r="I12" s="81">
        <f>神崎町!C20</f>
        <v>177527</v>
      </c>
      <c r="J12" s="81">
        <f>神崎町!D20</f>
        <v>0</v>
      </c>
      <c r="K12" s="81">
        <f>神崎町!E20</f>
        <v>0</v>
      </c>
      <c r="L12" s="81">
        <f>神崎町!F20</f>
        <v>0</v>
      </c>
      <c r="M12" s="81">
        <f>神崎町!G20</f>
        <v>29087</v>
      </c>
      <c r="N12" s="81">
        <f>神崎町!H20</f>
        <v>134387</v>
      </c>
      <c r="O12" s="81">
        <f>神崎町!I20</f>
        <v>0</v>
      </c>
      <c r="P12" s="221">
        <f>神崎町!J20</f>
        <v>0</v>
      </c>
      <c r="Q12" s="250">
        <f>神崎町!K20</f>
        <v>3278379</v>
      </c>
    </row>
    <row r="13" spans="2:17" ht="15.75" customHeight="1" x14ac:dyDescent="0.2">
      <c r="B13" s="455" t="s">
        <v>499</v>
      </c>
      <c r="C13" s="456"/>
      <c r="D13" s="233">
        <f>多古町!G13</f>
        <v>1068421</v>
      </c>
      <c r="E13" s="81">
        <f>多古町!H13</f>
        <v>621454</v>
      </c>
      <c r="F13" s="81">
        <f>多古町!I13</f>
        <v>83399</v>
      </c>
      <c r="G13" s="81">
        <f>多古町!J13</f>
        <v>107628</v>
      </c>
      <c r="H13" s="81">
        <f>多古町!K13</f>
        <v>1359743</v>
      </c>
      <c r="I13" s="81">
        <f>多古町!C20</f>
        <v>614736</v>
      </c>
      <c r="J13" s="81">
        <f>多古町!D20</f>
        <v>1007</v>
      </c>
      <c r="K13" s="81">
        <f>多古町!E20</f>
        <v>0</v>
      </c>
      <c r="L13" s="81">
        <f>多古町!F20</f>
        <v>292</v>
      </c>
      <c r="M13" s="81">
        <f>多古町!G20</f>
        <v>59415</v>
      </c>
      <c r="N13" s="81">
        <f>多古町!H20</f>
        <v>190129</v>
      </c>
      <c r="O13" s="81">
        <f>多古町!I20</f>
        <v>6635</v>
      </c>
      <c r="P13" s="221">
        <f>多古町!J20</f>
        <v>3589</v>
      </c>
      <c r="Q13" s="250">
        <f>多古町!K20</f>
        <v>10505977</v>
      </c>
    </row>
    <row r="14" spans="2:17" ht="15.75" customHeight="1" x14ac:dyDescent="0.2">
      <c r="B14" s="464" t="s">
        <v>501</v>
      </c>
      <c r="C14" s="465"/>
      <c r="D14" s="234">
        <f>東庄町!G13</f>
        <v>664479</v>
      </c>
      <c r="E14" s="82">
        <f>東庄町!H13</f>
        <v>536751</v>
      </c>
      <c r="F14" s="82">
        <f>東庄町!I13</f>
        <v>41984</v>
      </c>
      <c r="G14" s="82">
        <f>東庄町!J13</f>
        <v>172069</v>
      </c>
      <c r="H14" s="82">
        <f>東庄町!K13</f>
        <v>1002115</v>
      </c>
      <c r="I14" s="82">
        <f>東庄町!C20</f>
        <v>704632</v>
      </c>
      <c r="J14" s="82">
        <f>東庄町!D20</f>
        <v>0</v>
      </c>
      <c r="K14" s="82">
        <f>東庄町!E20</f>
        <v>116</v>
      </c>
      <c r="L14" s="82">
        <f>東庄町!F20</f>
        <v>968</v>
      </c>
      <c r="M14" s="82">
        <f>東庄町!G20</f>
        <v>92472</v>
      </c>
      <c r="N14" s="82">
        <f>東庄町!H20</f>
        <v>187336</v>
      </c>
      <c r="O14" s="82">
        <f>東庄町!I20</f>
        <v>1920</v>
      </c>
      <c r="P14" s="222">
        <f>東庄町!J20</f>
        <v>0</v>
      </c>
      <c r="Q14" s="251">
        <f>東庄町!K20</f>
        <v>8090880</v>
      </c>
    </row>
    <row r="15" spans="2:17" ht="15.75" customHeight="1" x14ac:dyDescent="0.2">
      <c r="B15" s="187"/>
      <c r="C15" s="123" t="s">
        <v>412</v>
      </c>
      <c r="D15" s="235">
        <f t="shared" ref="D15:Q15" si="1">SUM(D16:D17)</f>
        <v>4123401</v>
      </c>
      <c r="E15" s="124">
        <f t="shared" si="1"/>
        <v>4432817</v>
      </c>
      <c r="F15" s="124">
        <f t="shared" si="1"/>
        <v>499008</v>
      </c>
      <c r="G15" s="124">
        <f t="shared" si="1"/>
        <v>1516320</v>
      </c>
      <c r="H15" s="124">
        <f t="shared" si="1"/>
        <v>9198747</v>
      </c>
      <c r="I15" s="124">
        <f t="shared" si="1"/>
        <v>8080026</v>
      </c>
      <c r="J15" s="124">
        <f t="shared" si="1"/>
        <v>131263</v>
      </c>
      <c r="K15" s="124">
        <f t="shared" si="1"/>
        <v>57685</v>
      </c>
      <c r="L15" s="124">
        <f t="shared" si="1"/>
        <v>137757</v>
      </c>
      <c r="M15" s="124">
        <f t="shared" si="1"/>
        <v>792350</v>
      </c>
      <c r="N15" s="124">
        <f t="shared" si="1"/>
        <v>2586564</v>
      </c>
      <c r="O15" s="124">
        <f t="shared" si="1"/>
        <v>83985</v>
      </c>
      <c r="P15" s="220">
        <f t="shared" si="1"/>
        <v>0</v>
      </c>
      <c r="Q15" s="252">
        <f t="shared" si="1"/>
        <v>88409674</v>
      </c>
    </row>
    <row r="16" spans="2:17" ht="15.75" customHeight="1" x14ac:dyDescent="0.2">
      <c r="B16" s="455" t="s">
        <v>502</v>
      </c>
      <c r="C16" s="456"/>
      <c r="D16" s="233">
        <f>銚子市!G13</f>
        <v>1847908</v>
      </c>
      <c r="E16" s="81">
        <f>銚子市!H13</f>
        <v>1782800</v>
      </c>
      <c r="F16" s="81">
        <f>銚子市!I13</f>
        <v>203553</v>
      </c>
      <c r="G16" s="81">
        <f>銚子市!J13</f>
        <v>735570</v>
      </c>
      <c r="H16" s="81">
        <f>銚子市!K13</f>
        <v>4807282</v>
      </c>
      <c r="I16" s="81">
        <f>銚子市!C20</f>
        <v>4148644</v>
      </c>
      <c r="J16" s="81">
        <f>銚子市!D20</f>
        <v>0</v>
      </c>
      <c r="K16" s="81">
        <f>銚子市!E20</f>
        <v>31450</v>
      </c>
      <c r="L16" s="81">
        <f>銚子市!F20</f>
        <v>52842</v>
      </c>
      <c r="M16" s="81">
        <f>銚子市!G20</f>
        <v>449683</v>
      </c>
      <c r="N16" s="81">
        <f>銚子市!H20</f>
        <v>1397196</v>
      </c>
      <c r="O16" s="81">
        <f>銚子市!I20</f>
        <v>54194</v>
      </c>
      <c r="P16" s="221">
        <f>銚子市!J20</f>
        <v>0</v>
      </c>
      <c r="Q16" s="250">
        <f>銚子市!K20</f>
        <v>44164739</v>
      </c>
    </row>
    <row r="17" spans="2:17" ht="15.75" customHeight="1" x14ac:dyDescent="0.2">
      <c r="B17" s="464" t="s">
        <v>503</v>
      </c>
      <c r="C17" s="465"/>
      <c r="D17" s="234">
        <f>旭市!G13</f>
        <v>2275493</v>
      </c>
      <c r="E17" s="82">
        <f>旭市!H13</f>
        <v>2650017</v>
      </c>
      <c r="F17" s="82">
        <f>旭市!I13</f>
        <v>295455</v>
      </c>
      <c r="G17" s="82">
        <f>旭市!J13</f>
        <v>780750</v>
      </c>
      <c r="H17" s="82">
        <f>旭市!K13</f>
        <v>4391465</v>
      </c>
      <c r="I17" s="82">
        <f>旭市!C20</f>
        <v>3931382</v>
      </c>
      <c r="J17" s="82">
        <f>旭市!D20</f>
        <v>131263</v>
      </c>
      <c r="K17" s="82">
        <f>旭市!E20</f>
        <v>26235</v>
      </c>
      <c r="L17" s="82">
        <f>旭市!F20</f>
        <v>84915</v>
      </c>
      <c r="M17" s="82">
        <f>旭市!G20</f>
        <v>342667</v>
      </c>
      <c r="N17" s="82">
        <f>旭市!H20</f>
        <v>1189368</v>
      </c>
      <c r="O17" s="82">
        <f>旭市!I20</f>
        <v>29791</v>
      </c>
      <c r="P17" s="222">
        <f>旭市!J20</f>
        <v>0</v>
      </c>
      <c r="Q17" s="251">
        <f>旭市!K20</f>
        <v>44244935</v>
      </c>
    </row>
    <row r="18" spans="2:17" ht="15.75" customHeight="1" x14ac:dyDescent="0.2">
      <c r="B18" s="219"/>
      <c r="C18" s="123" t="s">
        <v>413</v>
      </c>
      <c r="D18" s="235">
        <f t="shared" ref="D18:Q18" si="2">SUM(D19:D19)</f>
        <v>1988186</v>
      </c>
      <c r="E18" s="124">
        <f t="shared" si="2"/>
        <v>1468231</v>
      </c>
      <c r="F18" s="124">
        <f t="shared" si="2"/>
        <v>192922</v>
      </c>
      <c r="G18" s="124">
        <f t="shared" si="2"/>
        <v>374492</v>
      </c>
      <c r="H18" s="124">
        <f t="shared" si="2"/>
        <v>2046049</v>
      </c>
      <c r="I18" s="124">
        <f t="shared" si="2"/>
        <v>2887676</v>
      </c>
      <c r="J18" s="124">
        <f t="shared" si="2"/>
        <v>1910</v>
      </c>
      <c r="K18" s="124">
        <f t="shared" si="2"/>
        <v>117</v>
      </c>
      <c r="L18" s="124">
        <f t="shared" si="2"/>
        <v>54840</v>
      </c>
      <c r="M18" s="124">
        <f t="shared" si="2"/>
        <v>324167</v>
      </c>
      <c r="N18" s="124">
        <f t="shared" si="2"/>
        <v>1314894</v>
      </c>
      <c r="O18" s="124">
        <f t="shared" si="2"/>
        <v>21393</v>
      </c>
      <c r="P18" s="220">
        <f t="shared" si="2"/>
        <v>0</v>
      </c>
      <c r="Q18" s="252">
        <f t="shared" si="2"/>
        <v>25700070</v>
      </c>
    </row>
    <row r="19" spans="2:17" ht="15.75" customHeight="1" x14ac:dyDescent="0.2">
      <c r="B19" s="464" t="s">
        <v>710</v>
      </c>
      <c r="C19" s="465"/>
      <c r="D19" s="234">
        <f>匝瑳市!G13</f>
        <v>1988186</v>
      </c>
      <c r="E19" s="82">
        <f>匝瑳市!H13</f>
        <v>1468231</v>
      </c>
      <c r="F19" s="82">
        <f>匝瑳市!I13</f>
        <v>192922</v>
      </c>
      <c r="G19" s="82">
        <f>匝瑳市!J13</f>
        <v>374492</v>
      </c>
      <c r="H19" s="82">
        <f>匝瑳市!K13</f>
        <v>2046049</v>
      </c>
      <c r="I19" s="82">
        <f>匝瑳市!C20</f>
        <v>2887676</v>
      </c>
      <c r="J19" s="82">
        <f>匝瑳市!D20</f>
        <v>1910</v>
      </c>
      <c r="K19" s="82">
        <f>匝瑳市!E20</f>
        <v>117</v>
      </c>
      <c r="L19" s="82">
        <f>匝瑳市!F20</f>
        <v>54840</v>
      </c>
      <c r="M19" s="82">
        <f>匝瑳市!G20</f>
        <v>324167</v>
      </c>
      <c r="N19" s="82">
        <f>匝瑳市!H20</f>
        <v>1314894</v>
      </c>
      <c r="O19" s="82">
        <f>匝瑳市!I20</f>
        <v>21393</v>
      </c>
      <c r="P19" s="222">
        <f>匝瑳市!J20</f>
        <v>0</v>
      </c>
      <c r="Q19" s="251">
        <f>匝瑳市!K20</f>
        <v>25700070</v>
      </c>
    </row>
    <row r="20" spans="2:17" ht="15.75" customHeight="1" x14ac:dyDescent="0.2">
      <c r="B20" s="219"/>
      <c r="C20" s="123" t="s">
        <v>438</v>
      </c>
      <c r="D20" s="235">
        <f>SUM(D21:D24)</f>
        <v>10084693</v>
      </c>
      <c r="E20" s="124">
        <f t="shared" ref="E20:Q20" si="3">SUM(E21:E24)</f>
        <v>10655313</v>
      </c>
      <c r="F20" s="124">
        <f t="shared" si="3"/>
        <v>1710177</v>
      </c>
      <c r="G20" s="124">
        <f t="shared" si="3"/>
        <v>3894231</v>
      </c>
      <c r="H20" s="124">
        <f t="shared" si="3"/>
        <v>17240414</v>
      </c>
      <c r="I20" s="124">
        <f t="shared" si="3"/>
        <v>19108772</v>
      </c>
      <c r="J20" s="124">
        <f t="shared" si="3"/>
        <v>292126</v>
      </c>
      <c r="K20" s="124">
        <f t="shared" si="3"/>
        <v>4706</v>
      </c>
      <c r="L20" s="124">
        <f t="shared" si="3"/>
        <v>541802</v>
      </c>
      <c r="M20" s="124">
        <f t="shared" si="3"/>
        <v>2201928</v>
      </c>
      <c r="N20" s="124">
        <f t="shared" si="3"/>
        <v>5416000</v>
      </c>
      <c r="O20" s="124">
        <f>SUM(O21:O24)</f>
        <v>111510</v>
      </c>
      <c r="P20" s="220">
        <f t="shared" si="3"/>
        <v>414</v>
      </c>
      <c r="Q20" s="252">
        <f t="shared" si="3"/>
        <v>179275100</v>
      </c>
    </row>
    <row r="21" spans="2:17" ht="15.75" customHeight="1" x14ac:dyDescent="0.2">
      <c r="B21" s="455" t="s">
        <v>508</v>
      </c>
      <c r="C21" s="456"/>
      <c r="D21" s="233">
        <f>木更津市!G13</f>
        <v>3116114</v>
      </c>
      <c r="E21" s="81">
        <f>木更津市!H13</f>
        <v>3381622</v>
      </c>
      <c r="F21" s="81">
        <f>木更津市!I13</f>
        <v>603538</v>
      </c>
      <c r="G21" s="81">
        <f>木更津市!J13</f>
        <v>1878069</v>
      </c>
      <c r="H21" s="81">
        <f>木更津市!K13</f>
        <v>6048567</v>
      </c>
      <c r="I21" s="81">
        <f>木更津市!C20</f>
        <v>7135547</v>
      </c>
      <c r="J21" s="81">
        <f>木更津市!D20</f>
        <v>194431</v>
      </c>
      <c r="K21" s="81">
        <f>木更津市!E20</f>
        <v>4706</v>
      </c>
      <c r="L21" s="81">
        <f>木更津市!F20</f>
        <v>88948</v>
      </c>
      <c r="M21" s="81">
        <f>木更津市!G20</f>
        <v>691164</v>
      </c>
      <c r="N21" s="81">
        <f>木更津市!H20</f>
        <v>1760012</v>
      </c>
      <c r="O21" s="81">
        <f>木更津市!I20</f>
        <v>31567</v>
      </c>
      <c r="P21" s="221">
        <f>木更津市!J20</f>
        <v>0</v>
      </c>
      <c r="Q21" s="250">
        <f>木更津市!K20</f>
        <v>66965540</v>
      </c>
    </row>
    <row r="22" spans="2:17" ht="15.75" customHeight="1" x14ac:dyDescent="0.2">
      <c r="B22" s="455" t="s">
        <v>509</v>
      </c>
      <c r="C22" s="456"/>
      <c r="D22" s="233">
        <f>君津市!G13</f>
        <v>2947510</v>
      </c>
      <c r="E22" s="81">
        <f>君津市!H13</f>
        <v>2434348</v>
      </c>
      <c r="F22" s="81">
        <f>君津市!I13</f>
        <v>493270</v>
      </c>
      <c r="G22" s="81">
        <f>君津市!J13</f>
        <v>772500</v>
      </c>
      <c r="H22" s="81">
        <f>君津市!K13</f>
        <v>4980214</v>
      </c>
      <c r="I22" s="81">
        <f>君津市!C20</f>
        <v>5569307</v>
      </c>
      <c r="J22" s="81">
        <f>君津市!D20</f>
        <v>85125</v>
      </c>
      <c r="K22" s="81">
        <f>君津市!E20</f>
        <v>0</v>
      </c>
      <c r="L22" s="81">
        <f>君津市!F20</f>
        <v>326905</v>
      </c>
      <c r="M22" s="81">
        <f>君津市!G20</f>
        <v>741716</v>
      </c>
      <c r="N22" s="81">
        <f>君津市!H20</f>
        <v>1834675</v>
      </c>
      <c r="O22" s="81">
        <f>君津市!I20</f>
        <v>47189</v>
      </c>
      <c r="P22" s="221">
        <f>君津市!J20</f>
        <v>0</v>
      </c>
      <c r="Q22" s="250">
        <f>君津市!K20</f>
        <v>47296789</v>
      </c>
    </row>
    <row r="23" spans="2:17" ht="15.75" customHeight="1" x14ac:dyDescent="0.2">
      <c r="B23" s="455" t="s">
        <v>510</v>
      </c>
      <c r="C23" s="456"/>
      <c r="D23" s="233">
        <f>富津市!G13</f>
        <v>1610925</v>
      </c>
      <c r="E23" s="81">
        <f>富津市!H13</f>
        <v>2333867</v>
      </c>
      <c r="F23" s="81">
        <f>富津市!I13</f>
        <v>218704</v>
      </c>
      <c r="G23" s="81">
        <f>富津市!J13</f>
        <v>606518</v>
      </c>
      <c r="H23" s="81">
        <f>富津市!K13</f>
        <v>2399810</v>
      </c>
      <c r="I23" s="81">
        <f>富津市!C20</f>
        <v>2838584</v>
      </c>
      <c r="J23" s="81">
        <f>富津市!D20</f>
        <v>3777</v>
      </c>
      <c r="K23" s="81">
        <f>富津市!E20</f>
        <v>0</v>
      </c>
      <c r="L23" s="81">
        <f>富津市!F20</f>
        <v>76312</v>
      </c>
      <c r="M23" s="81">
        <f>富津市!G20</f>
        <v>284385</v>
      </c>
      <c r="N23" s="81">
        <f>富津市!H20</f>
        <v>800077</v>
      </c>
      <c r="O23" s="81">
        <f>富津市!I20</f>
        <v>11277</v>
      </c>
      <c r="P23" s="221">
        <f>富津市!J20</f>
        <v>0</v>
      </c>
      <c r="Q23" s="250">
        <f>富津市!K20</f>
        <v>27777012</v>
      </c>
    </row>
    <row r="24" spans="2:17" ht="15.75" customHeight="1" x14ac:dyDescent="0.2">
      <c r="B24" s="464" t="s">
        <v>804</v>
      </c>
      <c r="C24" s="465"/>
      <c r="D24" s="234">
        <f>袖ケ浦市!G13</f>
        <v>2410144</v>
      </c>
      <c r="E24" s="82">
        <f>袖ケ浦市!H13</f>
        <v>2505476</v>
      </c>
      <c r="F24" s="82">
        <f>袖ケ浦市!I13</f>
        <v>394665</v>
      </c>
      <c r="G24" s="82">
        <f>袖ケ浦市!J13</f>
        <v>637144</v>
      </c>
      <c r="H24" s="82">
        <f>袖ケ浦市!K13</f>
        <v>3811823</v>
      </c>
      <c r="I24" s="82">
        <f>袖ケ浦市!C20</f>
        <v>3565334</v>
      </c>
      <c r="J24" s="82">
        <f>袖ケ浦市!D20</f>
        <v>8793</v>
      </c>
      <c r="K24" s="82">
        <f>袖ケ浦市!E20</f>
        <v>0</v>
      </c>
      <c r="L24" s="82">
        <f>袖ケ浦市!F20</f>
        <v>49637</v>
      </c>
      <c r="M24" s="82">
        <f>袖ケ浦市!G20</f>
        <v>484663</v>
      </c>
      <c r="N24" s="82">
        <f>袖ケ浦市!H20</f>
        <v>1021236</v>
      </c>
      <c r="O24" s="82">
        <f>袖ケ浦市!I20</f>
        <v>21477</v>
      </c>
      <c r="P24" s="222">
        <f>袖ケ浦市!J20</f>
        <v>414</v>
      </c>
      <c r="Q24" s="251">
        <f>袖ケ浦市!K20</f>
        <v>37235759</v>
      </c>
    </row>
    <row r="25" spans="2:17" ht="15.75" customHeight="1" x14ac:dyDescent="0.2">
      <c r="B25" s="219"/>
      <c r="C25" s="123" t="s">
        <v>439</v>
      </c>
      <c r="D25" s="235">
        <f>SUM(D26:D29)</f>
        <v>2444640</v>
      </c>
      <c r="E25" s="124">
        <f t="shared" ref="E25:Q25" si="4">SUM(E26:E29)</f>
        <v>2526632</v>
      </c>
      <c r="F25" s="124">
        <f t="shared" si="4"/>
        <v>398349</v>
      </c>
      <c r="G25" s="124">
        <f t="shared" si="4"/>
        <v>820789</v>
      </c>
      <c r="H25" s="124">
        <f t="shared" si="4"/>
        <v>5122142</v>
      </c>
      <c r="I25" s="124">
        <f t="shared" si="4"/>
        <v>4779808</v>
      </c>
      <c r="J25" s="124">
        <f t="shared" si="4"/>
        <v>219506</v>
      </c>
      <c r="K25" s="124">
        <f t="shared" si="4"/>
        <v>87286</v>
      </c>
      <c r="L25" s="124">
        <f t="shared" si="4"/>
        <v>36691</v>
      </c>
      <c r="M25" s="124">
        <f t="shared" si="4"/>
        <v>852360</v>
      </c>
      <c r="N25" s="124">
        <f t="shared" si="4"/>
        <v>2989815</v>
      </c>
      <c r="O25" s="124">
        <f>SUM(O26:O29)</f>
        <v>203929</v>
      </c>
      <c r="P25" s="220">
        <f t="shared" si="4"/>
        <v>0</v>
      </c>
      <c r="Q25" s="252">
        <f t="shared" si="4"/>
        <v>52682565</v>
      </c>
    </row>
    <row r="26" spans="2:17" ht="15.75" customHeight="1" x14ac:dyDescent="0.2">
      <c r="B26" s="455" t="s">
        <v>512</v>
      </c>
      <c r="C26" s="456"/>
      <c r="D26" s="233">
        <f>勝浦市!G13</f>
        <v>658657</v>
      </c>
      <c r="E26" s="81">
        <f>勝浦市!H13</f>
        <v>650721</v>
      </c>
      <c r="F26" s="81">
        <f>勝浦市!I13</f>
        <v>70401</v>
      </c>
      <c r="G26" s="81">
        <f>勝浦市!J13</f>
        <v>100667</v>
      </c>
      <c r="H26" s="81">
        <f>勝浦市!K13</f>
        <v>1345952</v>
      </c>
      <c r="I26" s="81">
        <f>勝浦市!C20</f>
        <v>1479546</v>
      </c>
      <c r="J26" s="81">
        <f>勝浦市!D20</f>
        <v>54275</v>
      </c>
      <c r="K26" s="81">
        <f>勝浦市!E20</f>
        <v>0</v>
      </c>
      <c r="L26" s="81">
        <f>勝浦市!F20</f>
        <v>2776</v>
      </c>
      <c r="M26" s="81">
        <f>勝浦市!G20</f>
        <v>122136</v>
      </c>
      <c r="N26" s="81">
        <f>勝浦市!H20</f>
        <v>415131</v>
      </c>
      <c r="O26" s="81">
        <f>勝浦市!I20</f>
        <v>751</v>
      </c>
      <c r="P26" s="221">
        <f>勝浦市!J20</f>
        <v>0</v>
      </c>
      <c r="Q26" s="250">
        <f>勝浦市!K20</f>
        <v>14016346</v>
      </c>
    </row>
    <row r="27" spans="2:17" ht="15.75" customHeight="1" x14ac:dyDescent="0.2">
      <c r="B27" s="455" t="s">
        <v>513</v>
      </c>
      <c r="C27" s="456"/>
      <c r="D27" s="233">
        <f>大多喜町!G13</f>
        <v>248299</v>
      </c>
      <c r="E27" s="81">
        <f>大多喜町!H13</f>
        <v>297257</v>
      </c>
      <c r="F27" s="81">
        <f>大多喜町!I13</f>
        <v>15072</v>
      </c>
      <c r="G27" s="81">
        <f>大多喜町!J13</f>
        <v>106806</v>
      </c>
      <c r="H27" s="81">
        <f>大多喜町!K13</f>
        <v>602090</v>
      </c>
      <c r="I27" s="81">
        <f>大多喜町!C20</f>
        <v>447781</v>
      </c>
      <c r="J27" s="81">
        <f>大多喜町!D20</f>
        <v>105793</v>
      </c>
      <c r="K27" s="81">
        <f>大多喜町!E20</f>
        <v>0</v>
      </c>
      <c r="L27" s="81">
        <f>大多喜町!F20</f>
        <v>2412</v>
      </c>
      <c r="M27" s="81">
        <f>大多喜町!G20</f>
        <v>34456</v>
      </c>
      <c r="N27" s="81">
        <f>大多喜町!H20</f>
        <v>183296</v>
      </c>
      <c r="O27" s="81">
        <f>大多喜町!I20</f>
        <v>0</v>
      </c>
      <c r="P27" s="221">
        <f>大多喜町!J20</f>
        <v>0</v>
      </c>
      <c r="Q27" s="250">
        <f>大多喜町!K20</f>
        <v>5867923</v>
      </c>
    </row>
    <row r="28" spans="2:17" ht="15.75" customHeight="1" x14ac:dyDescent="0.2">
      <c r="B28" s="477" t="s">
        <v>971</v>
      </c>
      <c r="C28" s="478"/>
      <c r="D28" s="233">
        <f>御宿町!G13</f>
        <v>239224</v>
      </c>
      <c r="E28" s="81">
        <f>御宿町!H13</f>
        <v>429747</v>
      </c>
      <c r="F28" s="81">
        <f>御宿町!I13</f>
        <v>40132</v>
      </c>
      <c r="G28" s="81">
        <f>御宿町!J13</f>
        <v>144877</v>
      </c>
      <c r="H28" s="81">
        <f>御宿町!K13</f>
        <v>289052</v>
      </c>
      <c r="I28" s="81">
        <f>御宿町!C20</f>
        <v>408614</v>
      </c>
      <c r="J28" s="81">
        <f>御宿町!D20</f>
        <v>0</v>
      </c>
      <c r="K28" s="81">
        <f>御宿町!E20</f>
        <v>0</v>
      </c>
      <c r="L28" s="81">
        <f>御宿町!F20</f>
        <v>0</v>
      </c>
      <c r="M28" s="81">
        <f>御宿町!G20</f>
        <v>302539</v>
      </c>
      <c r="N28" s="81">
        <f>御宿町!H20</f>
        <v>341572</v>
      </c>
      <c r="O28" s="81">
        <f>御宿町!I20</f>
        <v>1360</v>
      </c>
      <c r="P28" s="221">
        <f>御宿町!J20</f>
        <v>0</v>
      </c>
      <c r="Q28" s="250">
        <f>御宿町!K20</f>
        <v>5161352</v>
      </c>
    </row>
    <row r="29" spans="2:17" ht="15.75" customHeight="1" x14ac:dyDescent="0.2">
      <c r="B29" s="464" t="s">
        <v>713</v>
      </c>
      <c r="C29" s="465"/>
      <c r="D29" s="234">
        <f>いすみ市!G13</f>
        <v>1298460</v>
      </c>
      <c r="E29" s="82">
        <f>いすみ市!H13</f>
        <v>1148907</v>
      </c>
      <c r="F29" s="82">
        <f>いすみ市!I13</f>
        <v>272744</v>
      </c>
      <c r="G29" s="82">
        <f>いすみ市!J13</f>
        <v>468439</v>
      </c>
      <c r="H29" s="82">
        <f>いすみ市!K13</f>
        <v>2885048</v>
      </c>
      <c r="I29" s="82">
        <f>いすみ市!C20</f>
        <v>2443867</v>
      </c>
      <c r="J29" s="82">
        <f>いすみ市!D20</f>
        <v>59438</v>
      </c>
      <c r="K29" s="82">
        <f>いすみ市!E20</f>
        <v>87286</v>
      </c>
      <c r="L29" s="82">
        <f>いすみ市!F20</f>
        <v>31503</v>
      </c>
      <c r="M29" s="82">
        <f>いすみ市!G20</f>
        <v>393229</v>
      </c>
      <c r="N29" s="82">
        <f>いすみ市!H20</f>
        <v>2049816</v>
      </c>
      <c r="O29" s="82">
        <f>いすみ市!I20</f>
        <v>201818</v>
      </c>
      <c r="P29" s="222">
        <f>いすみ市!J20</f>
        <v>0</v>
      </c>
      <c r="Q29" s="251">
        <f>いすみ市!K20</f>
        <v>27636944</v>
      </c>
    </row>
    <row r="30" spans="2:17" ht="15.75" customHeight="1" x14ac:dyDescent="0.2">
      <c r="B30" s="219"/>
      <c r="C30" s="123" t="s">
        <v>440</v>
      </c>
      <c r="D30" s="235">
        <f t="shared" ref="D30:Q30" si="5">SUM(D31:D34)</f>
        <v>4113015</v>
      </c>
      <c r="E30" s="124">
        <f t="shared" si="5"/>
        <v>5450604</v>
      </c>
      <c r="F30" s="124">
        <f t="shared" si="5"/>
        <v>818378</v>
      </c>
      <c r="G30" s="124">
        <f t="shared" si="5"/>
        <v>1915888</v>
      </c>
      <c r="H30" s="124">
        <f t="shared" si="5"/>
        <v>8137175</v>
      </c>
      <c r="I30" s="124">
        <f t="shared" si="5"/>
        <v>8382079</v>
      </c>
      <c r="J30" s="124">
        <f t="shared" si="5"/>
        <v>14256</v>
      </c>
      <c r="K30" s="124">
        <f t="shared" si="5"/>
        <v>752477</v>
      </c>
      <c r="L30" s="124">
        <f t="shared" si="5"/>
        <v>84413</v>
      </c>
      <c r="M30" s="124">
        <f t="shared" si="5"/>
        <v>1216134</v>
      </c>
      <c r="N30" s="124">
        <f t="shared" si="5"/>
        <v>3552722</v>
      </c>
      <c r="O30" s="124">
        <f t="shared" si="5"/>
        <v>138301</v>
      </c>
      <c r="P30" s="220">
        <f t="shared" si="5"/>
        <v>0</v>
      </c>
      <c r="Q30" s="252">
        <f t="shared" si="5"/>
        <v>90752832</v>
      </c>
    </row>
    <row r="31" spans="2:17" ht="15.75" customHeight="1" x14ac:dyDescent="0.2">
      <c r="B31" s="455" t="s">
        <v>518</v>
      </c>
      <c r="C31" s="456"/>
      <c r="D31" s="233">
        <f>館山市!G13</f>
        <v>1215221</v>
      </c>
      <c r="E31" s="81">
        <f>館山市!H13</f>
        <v>2088448</v>
      </c>
      <c r="F31" s="81">
        <f>館山市!I13</f>
        <v>261280</v>
      </c>
      <c r="G31" s="81">
        <f>館山市!J13</f>
        <v>640095</v>
      </c>
      <c r="H31" s="81">
        <f>館山市!K13</f>
        <v>2736633</v>
      </c>
      <c r="I31" s="81">
        <f>館山市!C20</f>
        <v>3287352</v>
      </c>
      <c r="J31" s="81">
        <f>館山市!D20</f>
        <v>11193</v>
      </c>
      <c r="K31" s="81">
        <f>館山市!E20</f>
        <v>0</v>
      </c>
      <c r="L31" s="81">
        <f>館山市!F20</f>
        <v>8261</v>
      </c>
      <c r="M31" s="81">
        <f>館山市!G20</f>
        <v>404711</v>
      </c>
      <c r="N31" s="81">
        <f>館山市!H20</f>
        <v>1462774</v>
      </c>
      <c r="O31" s="81">
        <f>館山市!I20</f>
        <v>112033</v>
      </c>
      <c r="P31" s="221">
        <f>館山市!J20</f>
        <v>0</v>
      </c>
      <c r="Q31" s="250">
        <f>館山市!K20</f>
        <v>33600143</v>
      </c>
    </row>
    <row r="32" spans="2:17" ht="15.75" customHeight="1" x14ac:dyDescent="0.2">
      <c r="B32" s="455" t="s">
        <v>519</v>
      </c>
      <c r="C32" s="456"/>
      <c r="D32" s="233">
        <f>鴨川市!G13</f>
        <v>1351923</v>
      </c>
      <c r="E32" s="81">
        <f>鴨川市!H13</f>
        <v>976487</v>
      </c>
      <c r="F32" s="81">
        <f>鴨川市!I13</f>
        <v>123393</v>
      </c>
      <c r="G32" s="81">
        <f>鴨川市!J13</f>
        <v>806857</v>
      </c>
      <c r="H32" s="81">
        <f>鴨川市!K13</f>
        <v>2140188</v>
      </c>
      <c r="I32" s="81">
        <f>鴨川市!C20</f>
        <v>2194996</v>
      </c>
      <c r="J32" s="81">
        <f>鴨川市!D20</f>
        <v>98</v>
      </c>
      <c r="K32" s="81">
        <f>鴨川市!E20</f>
        <v>0</v>
      </c>
      <c r="L32" s="81">
        <f>鴨川市!F20</f>
        <v>73715</v>
      </c>
      <c r="M32" s="81">
        <f>鴨川市!G20</f>
        <v>222100</v>
      </c>
      <c r="N32" s="81">
        <f>鴨川市!H20</f>
        <v>950687</v>
      </c>
      <c r="O32" s="81">
        <f>鴨川市!I20</f>
        <v>12595</v>
      </c>
      <c r="P32" s="221">
        <f>鴨川市!J20</f>
        <v>0</v>
      </c>
      <c r="Q32" s="250">
        <f>鴨川市!K20</f>
        <v>22379209</v>
      </c>
    </row>
    <row r="33" spans="2:17" ht="15.75" customHeight="1" x14ac:dyDescent="0.2">
      <c r="B33" s="455" t="s">
        <v>711</v>
      </c>
      <c r="C33" s="456"/>
      <c r="D33" s="233">
        <f>南房総市!G13</f>
        <v>1220866</v>
      </c>
      <c r="E33" s="81">
        <f>南房総市!H13</f>
        <v>1717402</v>
      </c>
      <c r="F33" s="81">
        <f>南房総市!I13</f>
        <v>309415</v>
      </c>
      <c r="G33" s="81">
        <f>南房総市!J13</f>
        <v>369749</v>
      </c>
      <c r="H33" s="81">
        <f>南房総市!K13</f>
        <v>2847760</v>
      </c>
      <c r="I33" s="81">
        <f>南房総市!C20</f>
        <v>2420567</v>
      </c>
      <c r="J33" s="81">
        <f>南房総市!D20</f>
        <v>2965</v>
      </c>
      <c r="K33" s="81">
        <f>南房総市!E20</f>
        <v>752361</v>
      </c>
      <c r="L33" s="81">
        <f>南房総市!F20</f>
        <v>2437</v>
      </c>
      <c r="M33" s="81">
        <f>南房総市!G20</f>
        <v>565526</v>
      </c>
      <c r="N33" s="81">
        <f>南房総市!H20</f>
        <v>971118</v>
      </c>
      <c r="O33" s="81">
        <f>南房総市!I20</f>
        <v>11581</v>
      </c>
      <c r="P33" s="221">
        <f>南房総市!J20</f>
        <v>0</v>
      </c>
      <c r="Q33" s="250">
        <f>南房総市!K20</f>
        <v>28959397</v>
      </c>
    </row>
    <row r="34" spans="2:17" ht="15.75" customHeight="1" thickBot="1" x14ac:dyDescent="0.25">
      <c r="B34" s="466" t="s">
        <v>548</v>
      </c>
      <c r="C34" s="467"/>
      <c r="D34" s="236">
        <f>鋸南町!G13</f>
        <v>325005</v>
      </c>
      <c r="E34" s="223">
        <f>鋸南町!H13</f>
        <v>668267</v>
      </c>
      <c r="F34" s="223">
        <f>鋸南町!I13</f>
        <v>124290</v>
      </c>
      <c r="G34" s="223">
        <f>鋸南町!J13</f>
        <v>99187</v>
      </c>
      <c r="H34" s="223">
        <f>鋸南町!K13</f>
        <v>412594</v>
      </c>
      <c r="I34" s="223">
        <f>鋸南町!C20</f>
        <v>479164</v>
      </c>
      <c r="J34" s="223">
        <f>鋸南町!D20</f>
        <v>0</v>
      </c>
      <c r="K34" s="223">
        <f>鋸南町!E20</f>
        <v>116</v>
      </c>
      <c r="L34" s="223">
        <f>鋸南町!F20</f>
        <v>0</v>
      </c>
      <c r="M34" s="223">
        <f>鋸南町!G20</f>
        <v>23797</v>
      </c>
      <c r="N34" s="223">
        <f>鋸南町!H20</f>
        <v>168143</v>
      </c>
      <c r="O34" s="223">
        <f>鋸南町!I20</f>
        <v>2092</v>
      </c>
      <c r="P34" s="224">
        <f>鋸南町!J20</f>
        <v>0</v>
      </c>
      <c r="Q34" s="253">
        <f>鋸南町!K20</f>
        <v>5814083</v>
      </c>
    </row>
    <row r="39" spans="2:17" ht="5.25" customHeight="1" x14ac:dyDescent="0.2"/>
  </sheetData>
  <mergeCells count="25">
    <mergeCell ref="B3:C3"/>
    <mergeCell ref="B4:C4"/>
    <mergeCell ref="B5:C5"/>
    <mergeCell ref="B6:C6"/>
    <mergeCell ref="B7:C7"/>
    <mergeCell ref="B8:C9"/>
    <mergeCell ref="B11:C11"/>
    <mergeCell ref="B12:C12"/>
    <mergeCell ref="B13:C13"/>
    <mergeCell ref="B14:C14"/>
    <mergeCell ref="B16:C16"/>
    <mergeCell ref="B17:C17"/>
    <mergeCell ref="B19:C19"/>
    <mergeCell ref="B21:C21"/>
    <mergeCell ref="B22:C22"/>
    <mergeCell ref="B23:C23"/>
    <mergeCell ref="B24:C24"/>
    <mergeCell ref="B26:C26"/>
    <mergeCell ref="B34:C34"/>
    <mergeCell ref="B27:C27"/>
    <mergeCell ref="B28:C28"/>
    <mergeCell ref="B29:C29"/>
    <mergeCell ref="B31:C31"/>
    <mergeCell ref="B32:C32"/>
    <mergeCell ref="B33:C3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&amp;C29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05223-34F7-4382-A8C3-D79197FD6273}">
  <sheetPr codeName="Sheet108">
    <tabColor rgb="FFFF0000"/>
    <pageSetUpPr fitToPage="1"/>
  </sheetPr>
  <dimension ref="B1:P51"/>
  <sheetViews>
    <sheetView topLeftCell="A13" zoomScale="70" zoomScaleNormal="70" workbookViewId="0">
      <selection activeCell="T24" sqref="T24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</cols>
  <sheetData>
    <row r="1" spans="2:16" ht="5.25" customHeight="1" x14ac:dyDescent="0.2"/>
    <row r="2" spans="2:16" ht="16.8" thickBot="1" x14ac:dyDescent="0.25">
      <c r="B2" s="95" t="s">
        <v>626</v>
      </c>
      <c r="C2" s="95"/>
    </row>
    <row r="3" spans="2:16" ht="12.75" customHeight="1" x14ac:dyDescent="0.2">
      <c r="B3" s="457"/>
      <c r="C3" s="458"/>
      <c r="D3" s="3" t="s">
        <v>385</v>
      </c>
      <c r="E3" s="213" t="s">
        <v>556</v>
      </c>
      <c r="F3" s="212" t="s">
        <v>386</v>
      </c>
      <c r="G3" s="212" t="s">
        <v>387</v>
      </c>
      <c r="H3" s="212" t="s">
        <v>388</v>
      </c>
      <c r="I3" s="213" t="s">
        <v>557</v>
      </c>
      <c r="J3" s="212" t="s">
        <v>389</v>
      </c>
      <c r="K3" s="212" t="s">
        <v>390</v>
      </c>
      <c r="L3" s="212" t="s">
        <v>391</v>
      </c>
      <c r="M3" s="212" t="s">
        <v>392</v>
      </c>
      <c r="N3" s="212" t="s">
        <v>393</v>
      </c>
      <c r="O3" s="213" t="s">
        <v>558</v>
      </c>
      <c r="P3" s="214" t="s">
        <v>559</v>
      </c>
    </row>
    <row r="4" spans="2:16" ht="12.75" customHeight="1" x14ac:dyDescent="0.2">
      <c r="B4" s="474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15" t="s">
        <v>560</v>
      </c>
    </row>
    <row r="5" spans="2:16" ht="12.75" customHeight="1" x14ac:dyDescent="0.2">
      <c r="B5" s="474" t="s">
        <v>972</v>
      </c>
      <c r="C5" s="434"/>
      <c r="D5" s="203" t="s">
        <v>561</v>
      </c>
      <c r="E5" s="15"/>
      <c r="F5" s="15"/>
      <c r="G5" s="16" t="s">
        <v>562</v>
      </c>
      <c r="H5" s="15" t="s">
        <v>563</v>
      </c>
      <c r="I5" s="15"/>
      <c r="J5" s="15" t="s">
        <v>564</v>
      </c>
      <c r="K5" s="15"/>
      <c r="L5" s="15" t="s">
        <v>565</v>
      </c>
      <c r="M5" s="15" t="s">
        <v>566</v>
      </c>
      <c r="N5" s="15" t="s">
        <v>567</v>
      </c>
      <c r="O5" s="15"/>
      <c r="P5" s="216" t="s">
        <v>568</v>
      </c>
    </row>
    <row r="6" spans="2:16" ht="12.75" customHeight="1" x14ac:dyDescent="0.2">
      <c r="B6" s="474"/>
      <c r="C6" s="434"/>
      <c r="D6" s="203"/>
      <c r="E6" s="15" t="s">
        <v>975</v>
      </c>
      <c r="F6" s="15" t="s">
        <v>976</v>
      </c>
      <c r="G6" s="16"/>
      <c r="H6" s="15"/>
      <c r="I6" s="15" t="s">
        <v>977</v>
      </c>
      <c r="J6" s="15"/>
      <c r="K6" s="15" t="s">
        <v>399</v>
      </c>
      <c r="L6" s="15"/>
      <c r="M6" s="15"/>
      <c r="N6" s="15"/>
      <c r="O6" s="16" t="s">
        <v>569</v>
      </c>
      <c r="P6" s="217"/>
    </row>
    <row r="7" spans="2:16" ht="12.75" customHeight="1" x14ac:dyDescent="0.2">
      <c r="B7" s="474"/>
      <c r="C7" s="434"/>
      <c r="D7" s="203" t="s">
        <v>570</v>
      </c>
      <c r="E7" s="15"/>
      <c r="F7" s="15"/>
      <c r="G7" s="16" t="s">
        <v>571</v>
      </c>
      <c r="H7" s="15" t="s">
        <v>572</v>
      </c>
      <c r="I7" s="15"/>
      <c r="J7" s="15" t="s">
        <v>573</v>
      </c>
      <c r="K7" s="15"/>
      <c r="L7" s="15" t="s">
        <v>574</v>
      </c>
      <c r="M7" s="15" t="s">
        <v>575</v>
      </c>
      <c r="N7" s="15" t="s">
        <v>576</v>
      </c>
      <c r="O7" s="15"/>
      <c r="P7" s="217" t="s">
        <v>577</v>
      </c>
    </row>
    <row r="8" spans="2:16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/>
      <c r="N8" s="15"/>
      <c r="O8" s="15"/>
      <c r="P8" s="217"/>
    </row>
    <row r="9" spans="2:16" ht="12.75" customHeight="1" thickBot="1" x14ac:dyDescent="0.25">
      <c r="B9" s="455"/>
      <c r="C9" s="456"/>
      <c r="D9" s="203"/>
      <c r="E9" s="15"/>
      <c r="F9" s="15"/>
      <c r="G9" s="16" t="s">
        <v>82</v>
      </c>
      <c r="H9" s="15"/>
      <c r="I9" s="15"/>
      <c r="J9" s="15"/>
      <c r="K9" s="15"/>
      <c r="L9" s="15"/>
      <c r="M9" s="15" t="s">
        <v>576</v>
      </c>
      <c r="N9" s="15"/>
      <c r="O9" s="15"/>
      <c r="P9" s="217"/>
    </row>
    <row r="10" spans="2:16" ht="15.75" customHeight="1" thickBot="1" x14ac:dyDescent="0.25">
      <c r="B10" s="475" t="s">
        <v>451</v>
      </c>
      <c r="C10" s="476"/>
      <c r="D10" s="231">
        <f>SUM(D11,D16,D26,D36,D44,'表１０（その１－２）'!D10,'表１０（その１－２）'!D15,'表１０（その１－２）'!D18,'表１０（その１－２）'!D20,'表１０（その１－２）'!D25,'表１０（その１－２）'!D30)</f>
        <v>15135453</v>
      </c>
      <c r="E10" s="228">
        <f>SUM(E11,E16,E26,E36,E44,'表１０（その１－２）'!E10,'表１０（その１－２）'!E15,'表１０（その１－２）'!E18,'表１０（その１－２）'!E20,'表１０（その１－２）'!E25,'表１０（その１－２）'!E30)</f>
        <v>397940</v>
      </c>
      <c r="F10" s="228">
        <f>SUM(F11,F16,F26,F36,F44,'表１０（その１－２）'!F10,'表１０（その１－２）'!F15,'表１０（その１－２）'!F18,'表１０（その１－２）'!F20,'表１０（その１－２）'!F25,'表１０（その１－２）'!F30)</f>
        <v>234364310</v>
      </c>
      <c r="G10" s="228">
        <f>SUM(G11,G16,G26,G36,G44,'表１０（その１－２）'!G10,'表１０（その１－２）'!G15,'表１０（その１－２）'!G18,'表１０（その１－２）'!G20,'表１０（その１－２）'!G25,'表１０（その１－２）'!G30)</f>
        <v>19672586</v>
      </c>
      <c r="H10" s="228">
        <f>SUM(H11,H16,H26,H36,H44,'表１０（その１－２）'!H10,'表１０（その１－２）'!H15,'表１０（その１－２）'!H18,'表１０（その１－２）'!H20,'表１０（その１－２）'!H25,'表１０（その１－２）'!H30)</f>
        <v>15082179</v>
      </c>
      <c r="I10" s="228">
        <f>SUM(I11,I16,I26,I36,I44,'表１０（その１－２）'!I10,'表１０（その１－２）'!I15,'表１０（その１－２）'!I18,'表１０（その１－２）'!I20,'表１０（その１－２）'!I25,'表１０（その１－２）'!I30)</f>
        <v>9910571</v>
      </c>
      <c r="J10" s="228">
        <f>SUM(J11,J16,J26,J36,J44,'表１０（その１－２）'!J10,'表１０（その１－２）'!J15,'表１０（その１－２）'!J18,'表１０（その１－２）'!J20,'表１０（その１－２）'!J25,'表１０（その１－２）'!J30)</f>
        <v>151617978</v>
      </c>
      <c r="K10" s="228">
        <f>SUM(K11,K16,K26,K36,K44,'表１０（その１－２）'!K10,'表１０（その１－２）'!K15,'表１０（その１－２）'!K18,'表１０（その１－２）'!K20,'表１０（その１－２）'!K25,'表１０（その１－２）'!K30)</f>
        <v>96934887</v>
      </c>
      <c r="L10" s="228">
        <f>SUM(L11,L16,L26,L36,L44,'表１０（その１－２）'!L10,'表１０（その１－２）'!L15,'表１０（その１－２）'!L18,'表１０（その１－２）'!L20,'表１０（その１－２）'!L25,'表１０（その１－２）'!L30)</f>
        <v>17575139</v>
      </c>
      <c r="M10" s="228">
        <f>SUM(M11,M16,M26,M36,M44,'表１０（その１－２）'!M10,'表１０（その１－２）'!M15,'表１０（その１－２）'!M18,'表１０（その１－２）'!M20,'表１０（その１－２）'!M25,'表１０（その１－２）'!M30)</f>
        <v>2840419</v>
      </c>
      <c r="N10" s="228">
        <f>SUM(N11,N16,N26,N36,N44,'表１０（その１－２）'!N10,'表１０（その１－２）'!N15,'表１０（その１－２）'!N18,'表１０（その１－２）'!N20,'表１０（その１－２）'!N25,'表１０（その１－２）'!N30)</f>
        <v>252234808</v>
      </c>
      <c r="O10" s="228">
        <f>SUM(O11,O16,O26,O36,O44,'表１０（その１－２）'!O10,'表１０（その１－２）'!O15,'表１０（その１－２）'!O18,'表１０（その１－２）'!O20,'表１０（その１－２）'!O25,'表１０（その１－２）'!O30)</f>
        <v>2771128</v>
      </c>
      <c r="P10" s="229">
        <f>SUM(P11,P16,P26,P36,P44,'表１０（その１－２）'!P10,'表１０（その１－２）'!P15,'表１０（その１－２）'!P18,'表１０（その１－２）'!P20,'表１０（その１－２）'!P25,'表１０（その１－２）'!P30)</f>
        <v>84706724</v>
      </c>
    </row>
    <row r="11" spans="2:16" ht="15.75" customHeight="1" x14ac:dyDescent="0.2">
      <c r="B11" s="225"/>
      <c r="C11" s="202" t="s">
        <v>433</v>
      </c>
      <c r="D11" s="232">
        <f>SUM(D12:D15)</f>
        <v>2750389</v>
      </c>
      <c r="E11" s="226">
        <f t="shared" ref="E11:P11" si="0">SUM(E12:E15)</f>
        <v>187782</v>
      </c>
      <c r="F11" s="226">
        <f t="shared" si="0"/>
        <v>52529182</v>
      </c>
      <c r="G11" s="226">
        <f t="shared" si="0"/>
        <v>4027443</v>
      </c>
      <c r="H11" s="226">
        <f t="shared" si="0"/>
        <v>3075050</v>
      </c>
      <c r="I11" s="226">
        <f t="shared" si="0"/>
        <v>2124362</v>
      </c>
      <c r="J11" s="226">
        <f t="shared" si="0"/>
        <v>34999909</v>
      </c>
      <c r="K11" s="226">
        <f t="shared" si="0"/>
        <v>24157518</v>
      </c>
      <c r="L11" s="226">
        <f t="shared" si="0"/>
        <v>4535529</v>
      </c>
      <c r="M11" s="226">
        <f t="shared" si="0"/>
        <v>848433</v>
      </c>
      <c r="N11" s="226">
        <f t="shared" si="0"/>
        <v>61865276</v>
      </c>
      <c r="O11" s="226">
        <f t="shared" si="0"/>
        <v>856463</v>
      </c>
      <c r="P11" s="227">
        <f t="shared" si="0"/>
        <v>21290468</v>
      </c>
    </row>
    <row r="12" spans="2:16" ht="15.75" customHeight="1" x14ac:dyDescent="0.2">
      <c r="B12" s="455" t="s">
        <v>452</v>
      </c>
      <c r="C12" s="456"/>
      <c r="D12" s="233">
        <f>千葉市!C8</f>
        <v>1657839</v>
      </c>
      <c r="E12" s="81">
        <f>千葉市!D8</f>
        <v>183379</v>
      </c>
      <c r="F12" s="81">
        <f>千葉市!E8</f>
        <v>33731287</v>
      </c>
      <c r="G12" s="81">
        <f>千葉市!F8</f>
        <v>2214638</v>
      </c>
      <c r="H12" s="81">
        <f>千葉市!G8</f>
        <v>1884512</v>
      </c>
      <c r="I12" s="81">
        <f>千葉市!H8</f>
        <v>1141273</v>
      </c>
      <c r="J12" s="81">
        <f>千葉市!I8</f>
        <v>19389767</v>
      </c>
      <c r="K12" s="81">
        <f>千葉市!J8</f>
        <v>14059097</v>
      </c>
      <c r="L12" s="81">
        <f>千葉市!K8</f>
        <v>2908809</v>
      </c>
      <c r="M12" s="81">
        <f>千葉市!C15</f>
        <v>504207</v>
      </c>
      <c r="N12" s="81">
        <f>千葉市!D15</f>
        <v>34443828</v>
      </c>
      <c r="O12" s="81">
        <f>千葉市!E15</f>
        <v>712162</v>
      </c>
      <c r="P12" s="221">
        <f>千葉市!F15</f>
        <v>11602300</v>
      </c>
    </row>
    <row r="13" spans="2:16" ht="15.75" customHeight="1" x14ac:dyDescent="0.2">
      <c r="B13" s="455" t="s">
        <v>453</v>
      </c>
      <c r="C13" s="456"/>
      <c r="D13" s="233">
        <f>習志野市!C8</f>
        <v>173008</v>
      </c>
      <c r="E13" s="81">
        <f>習志野市!D8</f>
        <v>0</v>
      </c>
      <c r="F13" s="81">
        <f>習志野市!E8</f>
        <v>3674708</v>
      </c>
      <c r="G13" s="81">
        <f>習志野市!F8</f>
        <v>51719</v>
      </c>
      <c r="H13" s="81">
        <f>習志野市!G8</f>
        <v>284532</v>
      </c>
      <c r="I13" s="81">
        <f>習志野市!H8</f>
        <v>233702</v>
      </c>
      <c r="J13" s="81">
        <f>習志野市!I8</f>
        <v>3520076</v>
      </c>
      <c r="K13" s="81">
        <f>習志野市!J8</f>
        <v>2210689</v>
      </c>
      <c r="L13" s="81">
        <f>習志野市!K8</f>
        <v>267748</v>
      </c>
      <c r="M13" s="81">
        <f>習志野市!C15</f>
        <v>141319</v>
      </c>
      <c r="N13" s="81">
        <f>習志野市!D15</f>
        <v>5737952</v>
      </c>
      <c r="O13" s="81">
        <f>習志野市!E15</f>
        <v>22287</v>
      </c>
      <c r="P13" s="221">
        <f>習志野市!F15</f>
        <v>1678845</v>
      </c>
    </row>
    <row r="14" spans="2:16" ht="15.75" customHeight="1" x14ac:dyDescent="0.2">
      <c r="B14" s="455" t="s">
        <v>454</v>
      </c>
      <c r="C14" s="456"/>
      <c r="D14" s="233">
        <f>市原市!C8</f>
        <v>681357</v>
      </c>
      <c r="E14" s="81">
        <f>市原市!D8</f>
        <v>4403</v>
      </c>
      <c r="F14" s="81">
        <f>市原市!E8</f>
        <v>9872052</v>
      </c>
      <c r="G14" s="81">
        <f>市原市!F8</f>
        <v>1040983</v>
      </c>
      <c r="H14" s="81">
        <f>市原市!G8</f>
        <v>786022</v>
      </c>
      <c r="I14" s="81">
        <f>市原市!H8</f>
        <v>649639</v>
      </c>
      <c r="J14" s="81">
        <f>市原市!I8</f>
        <v>6823499</v>
      </c>
      <c r="K14" s="81">
        <f>市原市!J8</f>
        <v>5074730</v>
      </c>
      <c r="L14" s="81">
        <f>市原市!K8</f>
        <v>898984</v>
      </c>
      <c r="M14" s="81">
        <f>市原市!C15</f>
        <v>176252</v>
      </c>
      <c r="N14" s="81">
        <f>市原市!D15</f>
        <v>13681179</v>
      </c>
      <c r="O14" s="81">
        <f>市原市!E15</f>
        <v>21149</v>
      </c>
      <c r="P14" s="221">
        <f>市原市!F15</f>
        <v>3926753</v>
      </c>
    </row>
    <row r="15" spans="2:16" ht="15.75" customHeight="1" x14ac:dyDescent="0.2">
      <c r="B15" s="464" t="s">
        <v>455</v>
      </c>
      <c r="C15" s="465"/>
      <c r="D15" s="234">
        <f>八千代市!C8</f>
        <v>238185</v>
      </c>
      <c r="E15" s="82">
        <f>八千代市!D8</f>
        <v>0</v>
      </c>
      <c r="F15" s="82">
        <f>八千代市!E8</f>
        <v>5251135</v>
      </c>
      <c r="G15" s="82">
        <f>八千代市!F8</f>
        <v>720103</v>
      </c>
      <c r="H15" s="82">
        <f>八千代市!G8</f>
        <v>119984</v>
      </c>
      <c r="I15" s="82">
        <f>八千代市!H8</f>
        <v>99748</v>
      </c>
      <c r="J15" s="82">
        <f>八千代市!I8</f>
        <v>5266567</v>
      </c>
      <c r="K15" s="82">
        <f>八千代市!J8</f>
        <v>2813002</v>
      </c>
      <c r="L15" s="82">
        <f>八千代市!K8</f>
        <v>459988</v>
      </c>
      <c r="M15" s="82">
        <f>八千代市!C15</f>
        <v>26655</v>
      </c>
      <c r="N15" s="82">
        <f>八千代市!D15</f>
        <v>8002317</v>
      </c>
      <c r="O15" s="82">
        <f>八千代市!E15</f>
        <v>100865</v>
      </c>
      <c r="P15" s="222">
        <f>八千代市!F15</f>
        <v>4082570</v>
      </c>
    </row>
    <row r="16" spans="2:16" ht="15.75" customHeight="1" x14ac:dyDescent="0.2">
      <c r="B16" s="219"/>
      <c r="C16" s="230" t="s">
        <v>411</v>
      </c>
      <c r="D16" s="235">
        <f t="shared" ref="D16:P16" si="1">SUM(D17:D25)</f>
        <v>8261570</v>
      </c>
      <c r="E16" s="124">
        <f t="shared" si="1"/>
        <v>135087</v>
      </c>
      <c r="F16" s="124">
        <f t="shared" si="1"/>
        <v>92607312</v>
      </c>
      <c r="G16" s="124">
        <f t="shared" si="1"/>
        <v>8920944</v>
      </c>
      <c r="H16" s="124">
        <f t="shared" si="1"/>
        <v>5590302</v>
      </c>
      <c r="I16" s="124">
        <f t="shared" si="1"/>
        <v>3943439</v>
      </c>
      <c r="J16" s="124">
        <f t="shared" si="1"/>
        <v>56835802</v>
      </c>
      <c r="K16" s="124">
        <f t="shared" si="1"/>
        <v>36787795</v>
      </c>
      <c r="L16" s="124">
        <f t="shared" si="1"/>
        <v>6553044</v>
      </c>
      <c r="M16" s="124">
        <f t="shared" si="1"/>
        <v>970894</v>
      </c>
      <c r="N16" s="124">
        <f t="shared" si="1"/>
        <v>95946997</v>
      </c>
      <c r="O16" s="124">
        <f t="shared" si="1"/>
        <v>1055192</v>
      </c>
      <c r="P16" s="220">
        <f t="shared" si="1"/>
        <v>34800448</v>
      </c>
    </row>
    <row r="17" spans="2:16" ht="15.75" customHeight="1" x14ac:dyDescent="0.2">
      <c r="B17" s="455" t="s">
        <v>458</v>
      </c>
      <c r="C17" s="456"/>
      <c r="D17" s="233">
        <f>市川市!C8</f>
        <v>1577996</v>
      </c>
      <c r="E17" s="81">
        <f>市川市!D8</f>
        <v>0</v>
      </c>
      <c r="F17" s="81">
        <f>市川市!E8</f>
        <v>13330804</v>
      </c>
      <c r="G17" s="81">
        <f>市川市!F8</f>
        <v>712780</v>
      </c>
      <c r="H17" s="81">
        <f>市川市!G8</f>
        <v>540923</v>
      </c>
      <c r="I17" s="81">
        <f>市川市!H8</f>
        <v>416729</v>
      </c>
      <c r="J17" s="81">
        <f>市川市!I8</f>
        <v>8948863</v>
      </c>
      <c r="K17" s="81">
        <f>市川市!J8</f>
        <v>4435387</v>
      </c>
      <c r="L17" s="81">
        <f>市川市!K8</f>
        <v>1402386</v>
      </c>
      <c r="M17" s="81">
        <f>市川市!C15</f>
        <v>0</v>
      </c>
      <c r="N17" s="81">
        <f>市川市!D15</f>
        <v>18938814</v>
      </c>
      <c r="O17" s="81">
        <f>市川市!E15</f>
        <v>157448</v>
      </c>
      <c r="P17" s="221">
        <f>市川市!F15</f>
        <v>5997036</v>
      </c>
    </row>
    <row r="18" spans="2:16" ht="15.75" customHeight="1" x14ac:dyDescent="0.2">
      <c r="B18" s="455" t="s">
        <v>459</v>
      </c>
      <c r="C18" s="456"/>
      <c r="D18" s="233">
        <f>船橋市!C8</f>
        <v>2336204</v>
      </c>
      <c r="E18" s="81">
        <f>船橋市!D8</f>
        <v>125990</v>
      </c>
      <c r="F18" s="81">
        <f>船橋市!E8</f>
        <v>25070358</v>
      </c>
      <c r="G18" s="81">
        <f>船橋市!F8</f>
        <v>1938371</v>
      </c>
      <c r="H18" s="81">
        <f>船橋市!G8</f>
        <v>1374622</v>
      </c>
      <c r="I18" s="81">
        <f>船橋市!H8</f>
        <v>875490</v>
      </c>
      <c r="J18" s="81">
        <f>船橋市!I8</f>
        <v>13742712</v>
      </c>
      <c r="K18" s="81">
        <f>船橋市!J8</f>
        <v>7317145</v>
      </c>
      <c r="L18" s="81">
        <f>船橋市!K8</f>
        <v>1326257</v>
      </c>
      <c r="M18" s="81">
        <f>船橋市!C15</f>
        <v>203576</v>
      </c>
      <c r="N18" s="81">
        <f>船橋市!D15</f>
        <v>19724194</v>
      </c>
      <c r="O18" s="81">
        <f>船橋市!E15</f>
        <v>181724</v>
      </c>
      <c r="P18" s="221">
        <f>船橋市!F15</f>
        <v>8147886</v>
      </c>
    </row>
    <row r="19" spans="2:16" ht="15.75" customHeight="1" x14ac:dyDescent="0.2">
      <c r="B19" s="455" t="s">
        <v>460</v>
      </c>
      <c r="C19" s="456"/>
      <c r="D19" s="233">
        <f>松戸市!C8</f>
        <v>1249539</v>
      </c>
      <c r="E19" s="81">
        <f>松戸市!D8</f>
        <v>9097</v>
      </c>
      <c r="F19" s="81">
        <f>松戸市!E8</f>
        <v>20130726</v>
      </c>
      <c r="G19" s="81">
        <f>松戸市!F8</f>
        <v>1174541</v>
      </c>
      <c r="H19" s="81">
        <f>松戸市!G8</f>
        <v>1483781</v>
      </c>
      <c r="I19" s="81">
        <f>松戸市!H8</f>
        <v>1140313</v>
      </c>
      <c r="J19" s="81">
        <f>松戸市!I8</f>
        <v>10476764</v>
      </c>
      <c r="K19" s="81">
        <f>松戸市!J8</f>
        <v>7939733</v>
      </c>
      <c r="L19" s="81">
        <f>松戸市!K8</f>
        <v>1082518</v>
      </c>
      <c r="M19" s="81">
        <f>松戸市!C15</f>
        <v>299367</v>
      </c>
      <c r="N19" s="81">
        <f>松戸市!D15</f>
        <v>19005635</v>
      </c>
      <c r="O19" s="81">
        <f>松戸市!E15</f>
        <v>147826</v>
      </c>
      <c r="P19" s="221">
        <f>松戸市!F15</f>
        <v>6391103</v>
      </c>
    </row>
    <row r="20" spans="2:16" ht="15.75" customHeight="1" x14ac:dyDescent="0.2">
      <c r="B20" s="455" t="s">
        <v>461</v>
      </c>
      <c r="C20" s="456"/>
      <c r="D20" s="233">
        <f>野田市!C8</f>
        <v>184416</v>
      </c>
      <c r="E20" s="81">
        <f>野田市!D8</f>
        <v>0</v>
      </c>
      <c r="F20" s="81">
        <f>野田市!E8</f>
        <v>5814712</v>
      </c>
      <c r="G20" s="81">
        <f>野田市!F8</f>
        <v>534655</v>
      </c>
      <c r="H20" s="81">
        <f>野田市!G8</f>
        <v>391797</v>
      </c>
      <c r="I20" s="81">
        <f>野田市!H8</f>
        <v>309670</v>
      </c>
      <c r="J20" s="81">
        <f>野田市!I8</f>
        <v>4849784</v>
      </c>
      <c r="K20" s="81">
        <f>野田市!J8</f>
        <v>4159166</v>
      </c>
      <c r="L20" s="81">
        <f>野田市!K8</f>
        <v>893339</v>
      </c>
      <c r="M20" s="81">
        <f>野田市!C15</f>
        <v>102134</v>
      </c>
      <c r="N20" s="81">
        <f>野田市!D15</f>
        <v>5222972</v>
      </c>
      <c r="O20" s="81">
        <f>野田市!E15</f>
        <v>96152</v>
      </c>
      <c r="P20" s="221">
        <f>野田市!F15</f>
        <v>1987873</v>
      </c>
    </row>
    <row r="21" spans="2:16" ht="15.75" customHeight="1" x14ac:dyDescent="0.2">
      <c r="B21" s="455" t="s">
        <v>462</v>
      </c>
      <c r="C21" s="456"/>
      <c r="D21" s="233">
        <f>柏市!C8</f>
        <v>1278039</v>
      </c>
      <c r="E21" s="81">
        <f>柏市!D8</f>
        <v>0</v>
      </c>
      <c r="F21" s="81">
        <f>柏市!E8</f>
        <v>12784385</v>
      </c>
      <c r="G21" s="81">
        <f>柏市!F8</f>
        <v>3039977</v>
      </c>
      <c r="H21" s="81">
        <f>柏市!G8</f>
        <v>865258</v>
      </c>
      <c r="I21" s="81">
        <f>柏市!H8</f>
        <v>579586</v>
      </c>
      <c r="J21" s="81">
        <f>柏市!I8</f>
        <v>8216872</v>
      </c>
      <c r="K21" s="81">
        <f>柏市!J8</f>
        <v>5449457</v>
      </c>
      <c r="L21" s="81">
        <f>柏市!K8</f>
        <v>856701</v>
      </c>
      <c r="M21" s="81">
        <f>柏市!C15</f>
        <v>13656</v>
      </c>
      <c r="N21" s="81">
        <f>柏市!D15</f>
        <v>14947653</v>
      </c>
      <c r="O21" s="81">
        <f>柏市!E15</f>
        <v>108596</v>
      </c>
      <c r="P21" s="221">
        <f>柏市!F15</f>
        <v>5418437</v>
      </c>
    </row>
    <row r="22" spans="2:16" ht="15.75" customHeight="1" x14ac:dyDescent="0.2">
      <c r="B22" s="455" t="s">
        <v>463</v>
      </c>
      <c r="C22" s="456"/>
      <c r="D22" s="233">
        <f>流山市!C8</f>
        <v>125999</v>
      </c>
      <c r="E22" s="81">
        <f>流山市!D8</f>
        <v>0</v>
      </c>
      <c r="F22" s="81">
        <f>流山市!E8</f>
        <v>4256019</v>
      </c>
      <c r="G22" s="81">
        <f>流山市!F8</f>
        <v>131209</v>
      </c>
      <c r="H22" s="81">
        <f>流山市!G8</f>
        <v>515105</v>
      </c>
      <c r="I22" s="81">
        <f>流山市!H8</f>
        <v>453607</v>
      </c>
      <c r="J22" s="81">
        <f>流山市!I8</f>
        <v>2926184</v>
      </c>
      <c r="K22" s="81">
        <f>流山市!J8</f>
        <v>2023159</v>
      </c>
      <c r="L22" s="81">
        <f>流山市!K8</f>
        <v>305280</v>
      </c>
      <c r="M22" s="81">
        <f>流山市!C15</f>
        <v>73256</v>
      </c>
      <c r="N22" s="81">
        <f>流山市!D15</f>
        <v>4687483</v>
      </c>
      <c r="O22" s="81">
        <f>流山市!E15</f>
        <v>11358</v>
      </c>
      <c r="P22" s="221">
        <f>流山市!F15</f>
        <v>1757508</v>
      </c>
    </row>
    <row r="23" spans="2:16" ht="15.75" customHeight="1" x14ac:dyDescent="0.2">
      <c r="B23" s="455" t="s">
        <v>464</v>
      </c>
      <c r="C23" s="456"/>
      <c r="D23" s="233">
        <f>我孫子市!C8</f>
        <v>270253</v>
      </c>
      <c r="E23" s="81">
        <f>我孫子市!D8</f>
        <v>0</v>
      </c>
      <c r="F23" s="81">
        <f>我孫子市!E8</f>
        <v>3816170</v>
      </c>
      <c r="G23" s="81">
        <f>我孫子市!F8</f>
        <v>376357</v>
      </c>
      <c r="H23" s="81">
        <f>我孫子市!G8</f>
        <v>30765</v>
      </c>
      <c r="I23" s="81">
        <f>我孫子市!H8</f>
        <v>0</v>
      </c>
      <c r="J23" s="81">
        <f>我孫子市!I8</f>
        <v>3133208</v>
      </c>
      <c r="K23" s="81">
        <f>我孫子市!J8</f>
        <v>2417474</v>
      </c>
      <c r="L23" s="81">
        <f>我孫子市!K8</f>
        <v>156921</v>
      </c>
      <c r="M23" s="81">
        <f>我孫子市!C15</f>
        <v>0</v>
      </c>
      <c r="N23" s="81">
        <f>我孫子市!D15</f>
        <v>6167757</v>
      </c>
      <c r="O23" s="81">
        <f>我孫子市!E15</f>
        <v>242543</v>
      </c>
      <c r="P23" s="221">
        <f>我孫子市!F15</f>
        <v>2314262</v>
      </c>
    </row>
    <row r="24" spans="2:16" ht="15.75" customHeight="1" x14ac:dyDescent="0.2">
      <c r="B24" s="455" t="s">
        <v>805</v>
      </c>
      <c r="C24" s="456"/>
      <c r="D24" s="233">
        <f>鎌ケ谷市!C8</f>
        <v>343057</v>
      </c>
      <c r="E24" s="81">
        <f>鎌ケ谷市!D8</f>
        <v>0</v>
      </c>
      <c r="F24" s="81">
        <f>鎌ケ谷市!E8</f>
        <v>2730156</v>
      </c>
      <c r="G24" s="81">
        <f>鎌ケ谷市!F8</f>
        <v>184265</v>
      </c>
      <c r="H24" s="81">
        <f>鎌ケ谷市!G8</f>
        <v>246218</v>
      </c>
      <c r="I24" s="81">
        <f>鎌ケ谷市!H8</f>
        <v>84005</v>
      </c>
      <c r="J24" s="81">
        <f>鎌ケ谷市!I8</f>
        <v>2677187</v>
      </c>
      <c r="K24" s="81">
        <f>鎌ケ谷市!J8</f>
        <v>1761366</v>
      </c>
      <c r="L24" s="81">
        <f>鎌ケ谷市!K8</f>
        <v>263780</v>
      </c>
      <c r="M24" s="81">
        <f>鎌ケ谷市!C15</f>
        <v>98931</v>
      </c>
      <c r="N24" s="81">
        <f>鎌ケ谷市!D15</f>
        <v>2815533</v>
      </c>
      <c r="O24" s="81">
        <f>鎌ケ谷市!E15</f>
        <v>106498</v>
      </c>
      <c r="P24" s="221">
        <f>鎌ケ谷市!F15</f>
        <v>928072</v>
      </c>
    </row>
    <row r="25" spans="2:16" ht="15.75" customHeight="1" x14ac:dyDescent="0.2">
      <c r="B25" s="464" t="s">
        <v>466</v>
      </c>
      <c r="C25" s="465"/>
      <c r="D25" s="234">
        <f>浦安市!C8</f>
        <v>896067</v>
      </c>
      <c r="E25" s="82">
        <f>浦安市!D8</f>
        <v>0</v>
      </c>
      <c r="F25" s="82">
        <f>浦安市!E8</f>
        <v>4673982</v>
      </c>
      <c r="G25" s="82">
        <f>浦安市!F8</f>
        <v>828789</v>
      </c>
      <c r="H25" s="82">
        <f>浦安市!G8</f>
        <v>141833</v>
      </c>
      <c r="I25" s="82">
        <f>浦安市!H8</f>
        <v>84039</v>
      </c>
      <c r="J25" s="82">
        <f>浦安市!I8</f>
        <v>1864228</v>
      </c>
      <c r="K25" s="82">
        <f>浦安市!J8</f>
        <v>1284908</v>
      </c>
      <c r="L25" s="82">
        <f>浦安市!K8</f>
        <v>265862</v>
      </c>
      <c r="M25" s="82">
        <f>浦安市!C15</f>
        <v>179974</v>
      </c>
      <c r="N25" s="82">
        <f>浦安市!D15</f>
        <v>4436956</v>
      </c>
      <c r="O25" s="82">
        <f>浦安市!E15</f>
        <v>3047</v>
      </c>
      <c r="P25" s="222">
        <f>浦安市!F15</f>
        <v>1858271</v>
      </c>
    </row>
    <row r="26" spans="2:16" ht="15.75" customHeight="1" x14ac:dyDescent="0.2">
      <c r="B26" s="219"/>
      <c r="C26" s="123" t="s">
        <v>434</v>
      </c>
      <c r="D26" s="235">
        <f t="shared" ref="D26:P26" si="2">SUM(D27:D35)</f>
        <v>1846658</v>
      </c>
      <c r="E26" s="124">
        <f t="shared" si="2"/>
        <v>56429</v>
      </c>
      <c r="F26" s="124">
        <f t="shared" si="2"/>
        <v>28441856</v>
      </c>
      <c r="G26" s="124">
        <f t="shared" si="2"/>
        <v>2824493</v>
      </c>
      <c r="H26" s="124">
        <f t="shared" si="2"/>
        <v>2778987</v>
      </c>
      <c r="I26" s="124">
        <f t="shared" si="2"/>
        <v>1495926</v>
      </c>
      <c r="J26" s="124">
        <f t="shared" si="2"/>
        <v>19793613</v>
      </c>
      <c r="K26" s="124">
        <f t="shared" si="2"/>
        <v>12739340</v>
      </c>
      <c r="L26" s="124">
        <f t="shared" si="2"/>
        <v>2551742</v>
      </c>
      <c r="M26" s="124">
        <f t="shared" si="2"/>
        <v>256908</v>
      </c>
      <c r="N26" s="124">
        <f t="shared" si="2"/>
        <v>35359437</v>
      </c>
      <c r="O26" s="124">
        <f t="shared" si="2"/>
        <v>280425</v>
      </c>
      <c r="P26" s="220">
        <f t="shared" si="2"/>
        <v>10775471</v>
      </c>
    </row>
    <row r="27" spans="2:16" ht="15.75" customHeight="1" x14ac:dyDescent="0.2">
      <c r="B27" s="455" t="s">
        <v>469</v>
      </c>
      <c r="C27" s="456"/>
      <c r="D27" s="233">
        <f>成田市!C8</f>
        <v>620649</v>
      </c>
      <c r="E27" s="81">
        <f>成田市!D8</f>
        <v>0</v>
      </c>
      <c r="F27" s="81">
        <f>成田市!E8</f>
        <v>6015555</v>
      </c>
      <c r="G27" s="81">
        <f>成田市!F8</f>
        <v>849849</v>
      </c>
      <c r="H27" s="81">
        <f>成田市!G8</f>
        <v>368895</v>
      </c>
      <c r="I27" s="81">
        <f>成田市!H8</f>
        <v>96829</v>
      </c>
      <c r="J27" s="81">
        <f>成田市!I8</f>
        <v>4382290</v>
      </c>
      <c r="K27" s="81">
        <f>成田市!J8</f>
        <v>1902676</v>
      </c>
      <c r="L27" s="81">
        <f>成田市!K8</f>
        <v>161866</v>
      </c>
      <c r="M27" s="81">
        <f>成田市!C15</f>
        <v>18219</v>
      </c>
      <c r="N27" s="81">
        <f>成田市!D15</f>
        <v>6124513</v>
      </c>
      <c r="O27" s="81">
        <f>成田市!E15</f>
        <v>0</v>
      </c>
      <c r="P27" s="221">
        <f>成田市!F15</f>
        <v>1614875</v>
      </c>
    </row>
    <row r="28" spans="2:16" ht="15.75" customHeight="1" x14ac:dyDescent="0.2">
      <c r="B28" s="455" t="s">
        <v>470</v>
      </c>
      <c r="C28" s="456"/>
      <c r="D28" s="233">
        <f>佐倉市!C8</f>
        <v>175874</v>
      </c>
      <c r="E28" s="81">
        <f>佐倉市!D8</f>
        <v>56429</v>
      </c>
      <c r="F28" s="81">
        <f>佐倉市!E8</f>
        <v>5853071</v>
      </c>
      <c r="G28" s="81">
        <f>佐倉市!F8</f>
        <v>628034</v>
      </c>
      <c r="H28" s="81">
        <f>佐倉市!G8</f>
        <v>559832</v>
      </c>
      <c r="I28" s="81">
        <f>佐倉市!H8</f>
        <v>327924</v>
      </c>
      <c r="J28" s="81">
        <f>佐倉市!I8</f>
        <v>5064224</v>
      </c>
      <c r="K28" s="81">
        <f>佐倉市!J8</f>
        <v>2222522</v>
      </c>
      <c r="L28" s="81">
        <f>佐倉市!K8</f>
        <v>765597</v>
      </c>
      <c r="M28" s="81">
        <f>佐倉市!C15</f>
        <v>103708</v>
      </c>
      <c r="N28" s="81">
        <f>佐倉市!D15</f>
        <v>9210207</v>
      </c>
      <c r="O28" s="81">
        <f>佐倉市!E15</f>
        <v>85748</v>
      </c>
      <c r="P28" s="221">
        <f>佐倉市!F15</f>
        <v>2649745</v>
      </c>
    </row>
    <row r="29" spans="2:16" ht="15.75" customHeight="1" x14ac:dyDescent="0.2">
      <c r="B29" s="455" t="s">
        <v>471</v>
      </c>
      <c r="C29" s="456"/>
      <c r="D29" s="233">
        <f>四街道市!C8</f>
        <v>108750</v>
      </c>
      <c r="E29" s="81">
        <f>四街道市!D8</f>
        <v>0</v>
      </c>
      <c r="F29" s="81">
        <f>四街道市!E8</f>
        <v>4007313</v>
      </c>
      <c r="G29" s="81">
        <f>四街道市!F8</f>
        <v>436595</v>
      </c>
      <c r="H29" s="81">
        <f>四街道市!G8</f>
        <v>100120</v>
      </c>
      <c r="I29" s="81">
        <f>四街道市!H8</f>
        <v>0</v>
      </c>
      <c r="J29" s="81">
        <f>四街道市!I8</f>
        <v>2185920</v>
      </c>
      <c r="K29" s="81">
        <f>四街道市!J8</f>
        <v>1650730</v>
      </c>
      <c r="L29" s="81">
        <f>四街道市!K8</f>
        <v>331863</v>
      </c>
      <c r="M29" s="81">
        <f>四街道市!C15</f>
        <v>57842</v>
      </c>
      <c r="N29" s="81">
        <f>四街道市!D15</f>
        <v>3859690</v>
      </c>
      <c r="O29" s="81">
        <f>四街道市!E15</f>
        <v>0</v>
      </c>
      <c r="P29" s="221">
        <f>四街道市!F15</f>
        <v>1259329</v>
      </c>
    </row>
    <row r="30" spans="2:16" ht="15.75" customHeight="1" x14ac:dyDescent="0.2">
      <c r="B30" s="455" t="s">
        <v>472</v>
      </c>
      <c r="C30" s="456"/>
      <c r="D30" s="233">
        <f>八街市!C8</f>
        <v>406230</v>
      </c>
      <c r="E30" s="81">
        <f>八街市!D8</f>
        <v>0</v>
      </c>
      <c r="F30" s="81">
        <f>八街市!E8</f>
        <v>2893321</v>
      </c>
      <c r="G30" s="81">
        <f>八街市!F8</f>
        <v>410237</v>
      </c>
      <c r="H30" s="81">
        <f>八街市!G8</f>
        <v>294707</v>
      </c>
      <c r="I30" s="81">
        <f>八街市!H8</f>
        <v>294566</v>
      </c>
      <c r="J30" s="81">
        <f>八街市!I8</f>
        <v>1912862</v>
      </c>
      <c r="K30" s="81">
        <f>八街市!J8</f>
        <v>1997483</v>
      </c>
      <c r="L30" s="81">
        <f>八街市!K8</f>
        <v>538612</v>
      </c>
      <c r="M30" s="81">
        <f>八街市!C15</f>
        <v>26596</v>
      </c>
      <c r="N30" s="81">
        <f>八街市!D15</f>
        <v>5330297</v>
      </c>
      <c r="O30" s="81">
        <f>八街市!E15</f>
        <v>0</v>
      </c>
      <c r="P30" s="221">
        <f>八街市!F15</f>
        <v>1815768</v>
      </c>
    </row>
    <row r="31" spans="2:16" ht="15.75" customHeight="1" x14ac:dyDescent="0.2">
      <c r="B31" s="455" t="s">
        <v>473</v>
      </c>
      <c r="C31" s="456"/>
      <c r="D31" s="233">
        <f>酒々井町!C8</f>
        <v>0</v>
      </c>
      <c r="E31" s="81">
        <f>酒々井町!D8</f>
        <v>0</v>
      </c>
      <c r="F31" s="81">
        <f>酒々井町!E8</f>
        <v>711832</v>
      </c>
      <c r="G31" s="81">
        <f>酒々井町!F8</f>
        <v>0</v>
      </c>
      <c r="H31" s="81">
        <f>酒々井町!G8</f>
        <v>187030</v>
      </c>
      <c r="I31" s="81">
        <f>酒々井町!H8</f>
        <v>187030</v>
      </c>
      <c r="J31" s="81">
        <f>酒々井町!I8</f>
        <v>938883</v>
      </c>
      <c r="K31" s="81">
        <f>酒々井町!J8</f>
        <v>452402</v>
      </c>
      <c r="L31" s="81">
        <f>酒々井町!K8</f>
        <v>63176</v>
      </c>
      <c r="M31" s="81">
        <f>酒々井町!C15</f>
        <v>0</v>
      </c>
      <c r="N31" s="81">
        <f>酒々井町!D15</f>
        <v>798089</v>
      </c>
      <c r="O31" s="81">
        <f>酒々井町!E15</f>
        <v>0</v>
      </c>
      <c r="P31" s="221">
        <f>酒々井町!F15</f>
        <v>117957</v>
      </c>
    </row>
    <row r="32" spans="2:16" ht="15.75" customHeight="1" x14ac:dyDescent="0.2">
      <c r="B32" s="455" t="s">
        <v>755</v>
      </c>
      <c r="C32" s="456"/>
      <c r="D32" s="233">
        <f>富里市!C8</f>
        <v>43642</v>
      </c>
      <c r="E32" s="81">
        <f>富里市!D8</f>
        <v>0</v>
      </c>
      <c r="F32" s="81">
        <f>富里市!E8</f>
        <v>1940043</v>
      </c>
      <c r="G32" s="81">
        <f>富里市!F8</f>
        <v>266509</v>
      </c>
      <c r="H32" s="81">
        <f>富里市!G8</f>
        <v>0</v>
      </c>
      <c r="I32" s="81">
        <f>富里市!H8</f>
        <v>0</v>
      </c>
      <c r="J32" s="81">
        <f>富里市!I8</f>
        <v>1277126</v>
      </c>
      <c r="K32" s="81">
        <f>富里市!J8</f>
        <v>1325021</v>
      </c>
      <c r="L32" s="81">
        <f>富里市!K8</f>
        <v>44990</v>
      </c>
      <c r="M32" s="81">
        <f>富里市!C15</f>
        <v>15513</v>
      </c>
      <c r="N32" s="81">
        <f>富里市!D15</f>
        <v>2371913</v>
      </c>
      <c r="O32" s="81">
        <f>富里市!E15</f>
        <v>18063</v>
      </c>
      <c r="P32" s="221">
        <f>富里市!F15</f>
        <v>1302844</v>
      </c>
    </row>
    <row r="33" spans="2:16" ht="15.75" customHeight="1" x14ac:dyDescent="0.2">
      <c r="B33" s="455" t="s">
        <v>145</v>
      </c>
      <c r="C33" s="456"/>
      <c r="D33" s="233">
        <f>白井市!C8</f>
        <v>74694</v>
      </c>
      <c r="E33" s="81">
        <f>白井市!D8</f>
        <v>0</v>
      </c>
      <c r="F33" s="81">
        <f>白井市!E8</f>
        <v>2565384</v>
      </c>
      <c r="G33" s="81">
        <f>白井市!F8</f>
        <v>113025</v>
      </c>
      <c r="H33" s="81">
        <f>白井市!G8</f>
        <v>238307</v>
      </c>
      <c r="I33" s="81">
        <f>白井市!H8</f>
        <v>88505</v>
      </c>
      <c r="J33" s="81">
        <f>白井市!I8</f>
        <v>1472822</v>
      </c>
      <c r="K33" s="81">
        <f>白井市!J8</f>
        <v>846828</v>
      </c>
      <c r="L33" s="81">
        <f>白井市!K8</f>
        <v>205414</v>
      </c>
      <c r="M33" s="81">
        <f>白井市!C15</f>
        <v>35030</v>
      </c>
      <c r="N33" s="81">
        <f>白井市!D15</f>
        <v>2098833</v>
      </c>
      <c r="O33" s="81">
        <f>白井市!E15</f>
        <v>135297</v>
      </c>
      <c r="P33" s="221">
        <f>白井市!F15</f>
        <v>527933</v>
      </c>
    </row>
    <row r="34" spans="2:16" ht="15.75" customHeight="1" x14ac:dyDescent="0.2">
      <c r="B34" s="455" t="s">
        <v>475</v>
      </c>
      <c r="C34" s="456"/>
      <c r="D34" s="233">
        <f>印西市!C8</f>
        <v>345305</v>
      </c>
      <c r="E34" s="81">
        <f>印西市!D8</f>
        <v>0</v>
      </c>
      <c r="F34" s="81">
        <f>印西市!E8</f>
        <v>3804908</v>
      </c>
      <c r="G34" s="81">
        <f>印西市!F8</f>
        <v>120244</v>
      </c>
      <c r="H34" s="81">
        <f>印西市!G8</f>
        <v>940367</v>
      </c>
      <c r="I34" s="81">
        <f>印西市!H8</f>
        <v>433638</v>
      </c>
      <c r="J34" s="81">
        <f>印西市!I8</f>
        <v>1951726</v>
      </c>
      <c r="K34" s="81">
        <f>印西市!J8</f>
        <v>1763350</v>
      </c>
      <c r="L34" s="81">
        <f>印西市!K8</f>
        <v>397522</v>
      </c>
      <c r="M34" s="81">
        <f>印西市!C15</f>
        <v>0</v>
      </c>
      <c r="N34" s="81">
        <f>印西市!D15</f>
        <v>3448462</v>
      </c>
      <c r="O34" s="81">
        <f>印西市!E15</f>
        <v>41317</v>
      </c>
      <c r="P34" s="221">
        <f>印西市!F15</f>
        <v>927958</v>
      </c>
    </row>
    <row r="35" spans="2:16" ht="15.75" customHeight="1" x14ac:dyDescent="0.2">
      <c r="B35" s="464" t="s">
        <v>477</v>
      </c>
      <c r="C35" s="465"/>
      <c r="D35" s="234">
        <f>栄町!C8</f>
        <v>71514</v>
      </c>
      <c r="E35" s="82">
        <f>栄町!D8</f>
        <v>0</v>
      </c>
      <c r="F35" s="82">
        <f>栄町!E8</f>
        <v>650429</v>
      </c>
      <c r="G35" s="82">
        <f>栄町!F8</f>
        <v>0</v>
      </c>
      <c r="H35" s="82">
        <f>栄町!G8</f>
        <v>89729</v>
      </c>
      <c r="I35" s="82">
        <f>栄町!H8</f>
        <v>67434</v>
      </c>
      <c r="J35" s="82">
        <f>栄町!I8</f>
        <v>607760</v>
      </c>
      <c r="K35" s="82">
        <f>栄町!J8</f>
        <v>578328</v>
      </c>
      <c r="L35" s="82">
        <f>栄町!K8</f>
        <v>42702</v>
      </c>
      <c r="M35" s="82">
        <f>栄町!C15</f>
        <v>0</v>
      </c>
      <c r="N35" s="82">
        <f>栄町!D15</f>
        <v>2117433</v>
      </c>
      <c r="O35" s="82">
        <f>栄町!E15</f>
        <v>0</v>
      </c>
      <c r="P35" s="222">
        <f>栄町!F15</f>
        <v>559062</v>
      </c>
    </row>
    <row r="36" spans="2:16" ht="15.75" customHeight="1" x14ac:dyDescent="0.2">
      <c r="B36" s="219"/>
      <c r="C36" s="123" t="s">
        <v>435</v>
      </c>
      <c r="D36" s="235">
        <f>SUM(D37:D43)</f>
        <v>469815</v>
      </c>
      <c r="E36" s="124">
        <f t="shared" ref="E36:P36" si="3">SUM(E37:E43)</f>
        <v>0</v>
      </c>
      <c r="F36" s="124">
        <f t="shared" si="3"/>
        <v>7380751</v>
      </c>
      <c r="G36" s="124">
        <f t="shared" si="3"/>
        <v>384965</v>
      </c>
      <c r="H36" s="124">
        <f t="shared" si="3"/>
        <v>832231</v>
      </c>
      <c r="I36" s="124">
        <f t="shared" si="3"/>
        <v>313597</v>
      </c>
      <c r="J36" s="124">
        <f t="shared" si="3"/>
        <v>4460974</v>
      </c>
      <c r="K36" s="124">
        <f t="shared" si="3"/>
        <v>2673060</v>
      </c>
      <c r="L36" s="124">
        <f t="shared" si="3"/>
        <v>563061</v>
      </c>
      <c r="M36" s="124">
        <f t="shared" si="3"/>
        <v>115848</v>
      </c>
      <c r="N36" s="124">
        <f t="shared" si="3"/>
        <v>10241999</v>
      </c>
      <c r="O36" s="124">
        <f t="shared" si="3"/>
        <v>65479</v>
      </c>
      <c r="P36" s="220">
        <f t="shared" si="3"/>
        <v>3476938</v>
      </c>
    </row>
    <row r="37" spans="2:16" ht="15.75" customHeight="1" x14ac:dyDescent="0.2">
      <c r="B37" s="455" t="s">
        <v>478</v>
      </c>
      <c r="C37" s="456"/>
      <c r="D37" s="233">
        <f>茂原市!C8</f>
        <v>358496</v>
      </c>
      <c r="E37" s="81">
        <f>茂原市!D8</f>
        <v>0</v>
      </c>
      <c r="F37" s="81">
        <f>茂原市!E8</f>
        <v>4090052</v>
      </c>
      <c r="G37" s="81">
        <f>茂原市!F8</f>
        <v>201986</v>
      </c>
      <c r="H37" s="81">
        <f>茂原市!G8</f>
        <v>324622</v>
      </c>
      <c r="I37" s="81">
        <f>茂原市!H8</f>
        <v>158557</v>
      </c>
      <c r="J37" s="81">
        <f>茂原市!I8</f>
        <v>3047547</v>
      </c>
      <c r="K37" s="81">
        <f>茂原市!J8</f>
        <v>1599059</v>
      </c>
      <c r="L37" s="81">
        <f>茂原市!K8</f>
        <v>494900</v>
      </c>
      <c r="M37" s="81">
        <f>茂原市!C15</f>
        <v>0</v>
      </c>
      <c r="N37" s="81">
        <f>茂原市!D15</f>
        <v>5979826</v>
      </c>
      <c r="O37" s="81">
        <f>茂原市!E15</f>
        <v>65479</v>
      </c>
      <c r="P37" s="221">
        <f>茂原市!F15</f>
        <v>2103259</v>
      </c>
    </row>
    <row r="38" spans="2:16" ht="15.75" customHeight="1" x14ac:dyDescent="0.2">
      <c r="B38" s="455" t="s">
        <v>479</v>
      </c>
      <c r="C38" s="456"/>
      <c r="D38" s="233">
        <f>一宮町!C8</f>
        <v>33941</v>
      </c>
      <c r="E38" s="81">
        <f>一宮町!D8</f>
        <v>0</v>
      </c>
      <c r="F38" s="81">
        <f>一宮町!E8</f>
        <v>1186006</v>
      </c>
      <c r="G38" s="81">
        <f>一宮町!F8</f>
        <v>75611</v>
      </c>
      <c r="H38" s="81">
        <f>一宮町!G8</f>
        <v>102709</v>
      </c>
      <c r="I38" s="81">
        <f>一宮町!H8</f>
        <v>60400</v>
      </c>
      <c r="J38" s="81">
        <f>一宮町!I8</f>
        <v>414543</v>
      </c>
      <c r="K38" s="81">
        <f>一宮町!J8</f>
        <v>110945</v>
      </c>
      <c r="L38" s="81">
        <f>一宮町!K8</f>
        <v>50401</v>
      </c>
      <c r="M38" s="81">
        <f>一宮町!C15</f>
        <v>103747</v>
      </c>
      <c r="N38" s="81">
        <f>一宮町!D15</f>
        <v>406487</v>
      </c>
      <c r="O38" s="81">
        <f>一宮町!E15</f>
        <v>0</v>
      </c>
      <c r="P38" s="221">
        <f>一宮町!F15</f>
        <v>173884</v>
      </c>
    </row>
    <row r="39" spans="2:16" ht="15.75" customHeight="1" x14ac:dyDescent="0.2">
      <c r="B39" s="455" t="s">
        <v>480</v>
      </c>
      <c r="C39" s="456"/>
      <c r="D39" s="233">
        <f>睦沢町!C8</f>
        <v>0</v>
      </c>
      <c r="E39" s="81">
        <f>睦沢町!D8</f>
        <v>0</v>
      </c>
      <c r="F39" s="81">
        <f>睦沢町!E8</f>
        <v>251087</v>
      </c>
      <c r="G39" s="81">
        <f>睦沢町!F8</f>
        <v>0</v>
      </c>
      <c r="H39" s="81">
        <f>睦沢町!G8</f>
        <v>45583</v>
      </c>
      <c r="I39" s="81">
        <f>睦沢町!H8</f>
        <v>45583</v>
      </c>
      <c r="J39" s="81">
        <f>睦沢町!I8</f>
        <v>227718</v>
      </c>
      <c r="K39" s="81">
        <f>睦沢町!J8</f>
        <v>333147</v>
      </c>
      <c r="L39" s="81">
        <f>睦沢町!K8</f>
        <v>0</v>
      </c>
      <c r="M39" s="81">
        <f>睦沢町!C15</f>
        <v>0</v>
      </c>
      <c r="N39" s="81">
        <f>睦沢町!D15</f>
        <v>394434</v>
      </c>
      <c r="O39" s="81">
        <f>睦沢町!E15</f>
        <v>0</v>
      </c>
      <c r="P39" s="221">
        <f>睦沢町!F15</f>
        <v>8273</v>
      </c>
    </row>
    <row r="40" spans="2:16" ht="15.75" customHeight="1" x14ac:dyDescent="0.2">
      <c r="B40" s="455" t="s">
        <v>481</v>
      </c>
      <c r="C40" s="456"/>
      <c r="D40" s="233">
        <f>長生村!C8</f>
        <v>24282</v>
      </c>
      <c r="E40" s="81">
        <f>長生村!D8</f>
        <v>0</v>
      </c>
      <c r="F40" s="81">
        <f>長生村!E8</f>
        <v>713506</v>
      </c>
      <c r="G40" s="81">
        <f>長生村!F8</f>
        <v>26042</v>
      </c>
      <c r="H40" s="81">
        <f>長生村!G8</f>
        <v>49057</v>
      </c>
      <c r="I40" s="81">
        <f>長生村!H8</f>
        <v>49057</v>
      </c>
      <c r="J40" s="81">
        <f>長生村!I8</f>
        <v>314649</v>
      </c>
      <c r="K40" s="81">
        <f>長生村!J8</f>
        <v>330811</v>
      </c>
      <c r="L40" s="81">
        <f>長生村!K8</f>
        <v>17760</v>
      </c>
      <c r="M40" s="81">
        <f>長生村!C15</f>
        <v>12101</v>
      </c>
      <c r="N40" s="81">
        <f>長生村!D15</f>
        <v>2124277</v>
      </c>
      <c r="O40" s="81">
        <f>長生村!E15</f>
        <v>0</v>
      </c>
      <c r="P40" s="221">
        <f>長生村!F15</f>
        <v>794368</v>
      </c>
    </row>
    <row r="41" spans="2:16" ht="15.75" customHeight="1" x14ac:dyDescent="0.2">
      <c r="B41" s="455" t="s">
        <v>482</v>
      </c>
      <c r="C41" s="456"/>
      <c r="D41" s="233">
        <f>白子町!C8</f>
        <v>0</v>
      </c>
      <c r="E41" s="81">
        <f>白子町!D8</f>
        <v>0</v>
      </c>
      <c r="F41" s="81">
        <f>白子町!E8</f>
        <v>303232</v>
      </c>
      <c r="G41" s="81">
        <f>白子町!F8</f>
        <v>81326</v>
      </c>
      <c r="H41" s="81">
        <f>白子町!G8</f>
        <v>150263</v>
      </c>
      <c r="I41" s="81">
        <f>白子町!H8</f>
        <v>0</v>
      </c>
      <c r="J41" s="81">
        <f>白子町!I8</f>
        <v>172025</v>
      </c>
      <c r="K41" s="81">
        <f>白子町!J8</f>
        <v>127020</v>
      </c>
      <c r="L41" s="81">
        <f>白子町!K8</f>
        <v>0</v>
      </c>
      <c r="M41" s="81">
        <f>白子町!C15</f>
        <v>0</v>
      </c>
      <c r="N41" s="81">
        <f>白子町!D15</f>
        <v>711572</v>
      </c>
      <c r="O41" s="81">
        <f>白子町!E15</f>
        <v>0</v>
      </c>
      <c r="P41" s="221">
        <f>白子町!F15</f>
        <v>88868</v>
      </c>
    </row>
    <row r="42" spans="2:16" ht="15.75" customHeight="1" x14ac:dyDescent="0.2">
      <c r="B42" s="455" t="s">
        <v>483</v>
      </c>
      <c r="C42" s="456"/>
      <c r="D42" s="233">
        <f>長柄町!C8</f>
        <v>22440</v>
      </c>
      <c r="E42" s="81">
        <f>長柄町!D8</f>
        <v>0</v>
      </c>
      <c r="F42" s="81">
        <f>長柄町!E8</f>
        <v>344937</v>
      </c>
      <c r="G42" s="81">
        <f>長柄町!F8</f>
        <v>0</v>
      </c>
      <c r="H42" s="81">
        <f>長柄町!G8</f>
        <v>96291</v>
      </c>
      <c r="I42" s="81">
        <f>長柄町!H8</f>
        <v>0</v>
      </c>
      <c r="J42" s="81">
        <f>長柄町!I8</f>
        <v>135692</v>
      </c>
      <c r="K42" s="81">
        <f>長柄町!J8</f>
        <v>87058</v>
      </c>
      <c r="L42" s="81">
        <f>長柄町!K8</f>
        <v>0</v>
      </c>
      <c r="M42" s="81">
        <f>長柄町!C15</f>
        <v>0</v>
      </c>
      <c r="N42" s="81">
        <f>長柄町!D15</f>
        <v>356537</v>
      </c>
      <c r="O42" s="81">
        <f>長柄町!E15</f>
        <v>0</v>
      </c>
      <c r="P42" s="221">
        <f>長柄町!F15</f>
        <v>308286</v>
      </c>
    </row>
    <row r="43" spans="2:16" ht="15.75" customHeight="1" x14ac:dyDescent="0.2">
      <c r="B43" s="464" t="s">
        <v>484</v>
      </c>
      <c r="C43" s="465"/>
      <c r="D43" s="234">
        <f>長南町!C8</f>
        <v>30656</v>
      </c>
      <c r="E43" s="82">
        <f>長南町!D8</f>
        <v>0</v>
      </c>
      <c r="F43" s="82">
        <f>長南町!E8</f>
        <v>491931</v>
      </c>
      <c r="G43" s="82">
        <f>長南町!F8</f>
        <v>0</v>
      </c>
      <c r="H43" s="82">
        <f>長南町!G8</f>
        <v>63706</v>
      </c>
      <c r="I43" s="82">
        <f>長南町!H8</f>
        <v>0</v>
      </c>
      <c r="J43" s="82">
        <f>長南町!I8</f>
        <v>148800</v>
      </c>
      <c r="K43" s="82">
        <f>長南町!J8</f>
        <v>85020</v>
      </c>
      <c r="L43" s="82">
        <f>長南町!K8</f>
        <v>0</v>
      </c>
      <c r="M43" s="82">
        <f>長南町!C15</f>
        <v>0</v>
      </c>
      <c r="N43" s="82">
        <f>長南町!D15</f>
        <v>268866</v>
      </c>
      <c r="O43" s="82">
        <f>長南町!E15</f>
        <v>0</v>
      </c>
      <c r="P43" s="222">
        <f>長南町!F15</f>
        <v>0</v>
      </c>
    </row>
    <row r="44" spans="2:16" ht="15.75" customHeight="1" x14ac:dyDescent="0.2">
      <c r="B44" s="219"/>
      <c r="C44" s="123" t="s">
        <v>436</v>
      </c>
      <c r="D44" s="235">
        <f>SUM(D45:D50)</f>
        <v>484324</v>
      </c>
      <c r="E44" s="124">
        <f t="shared" ref="E44:P44" si="4">SUM(E45:E50)</f>
        <v>18642</v>
      </c>
      <c r="F44" s="124">
        <f t="shared" si="4"/>
        <v>12178740</v>
      </c>
      <c r="G44" s="124">
        <f t="shared" si="4"/>
        <v>279540</v>
      </c>
      <c r="H44" s="124">
        <f t="shared" si="4"/>
        <v>466310</v>
      </c>
      <c r="I44" s="124">
        <f t="shared" si="4"/>
        <v>293244</v>
      </c>
      <c r="J44" s="124">
        <f t="shared" si="4"/>
        <v>6237344</v>
      </c>
      <c r="K44" s="124">
        <f t="shared" si="4"/>
        <v>4258005</v>
      </c>
      <c r="L44" s="124">
        <f t="shared" si="4"/>
        <v>493125</v>
      </c>
      <c r="M44" s="124">
        <f t="shared" si="4"/>
        <v>74053</v>
      </c>
      <c r="N44" s="124">
        <f t="shared" si="4"/>
        <v>10982780</v>
      </c>
      <c r="O44" s="124">
        <f t="shared" si="4"/>
        <v>180473</v>
      </c>
      <c r="P44" s="220">
        <f t="shared" si="4"/>
        <v>3010331</v>
      </c>
    </row>
    <row r="45" spans="2:16" ht="15.75" customHeight="1" x14ac:dyDescent="0.2">
      <c r="B45" s="455" t="s">
        <v>485</v>
      </c>
      <c r="C45" s="456"/>
      <c r="D45" s="233">
        <f>東金市!C8</f>
        <v>79074</v>
      </c>
      <c r="E45" s="81">
        <f>東金市!D8</f>
        <v>0</v>
      </c>
      <c r="F45" s="81">
        <f>東金市!E8</f>
        <v>1602178</v>
      </c>
      <c r="G45" s="81">
        <f>東金市!F8</f>
        <v>163447</v>
      </c>
      <c r="H45" s="81">
        <f>東金市!G8</f>
        <v>221048</v>
      </c>
      <c r="I45" s="81">
        <f>東金市!H8</f>
        <v>88120</v>
      </c>
      <c r="J45" s="81">
        <f>東金市!I8</f>
        <v>1948487</v>
      </c>
      <c r="K45" s="81">
        <f>東金市!J8</f>
        <v>1679870</v>
      </c>
      <c r="L45" s="81">
        <f>東金市!K8</f>
        <v>107411</v>
      </c>
      <c r="M45" s="81">
        <f>東金市!C15</f>
        <v>35001</v>
      </c>
      <c r="N45" s="81">
        <f>東金市!D15</f>
        <v>2233386</v>
      </c>
      <c r="O45" s="81">
        <f>東金市!E15</f>
        <v>0</v>
      </c>
      <c r="P45" s="221">
        <f>東金市!F15</f>
        <v>496542</v>
      </c>
    </row>
    <row r="46" spans="2:16" ht="15.75" customHeight="1" x14ac:dyDescent="0.2">
      <c r="B46" s="455" t="s">
        <v>1021</v>
      </c>
      <c r="C46" s="456"/>
      <c r="D46" s="233">
        <f>大網白里市!C8</f>
        <v>0</v>
      </c>
      <c r="E46" s="81">
        <f>大網白里市!D8</f>
        <v>0</v>
      </c>
      <c r="F46" s="81">
        <f>大網白里市!E8</f>
        <v>986110</v>
      </c>
      <c r="G46" s="81">
        <f>大網白里市!F8</f>
        <v>0</v>
      </c>
      <c r="H46" s="81">
        <f>大網白里市!G8</f>
        <v>10581</v>
      </c>
      <c r="I46" s="81">
        <f>大網白里市!H8</f>
        <v>0</v>
      </c>
      <c r="J46" s="81">
        <f>大網白里市!I8</f>
        <v>1223893</v>
      </c>
      <c r="K46" s="81">
        <f>大網白里市!J8</f>
        <v>804620</v>
      </c>
      <c r="L46" s="81">
        <f>大網白里市!K8</f>
        <v>66480</v>
      </c>
      <c r="M46" s="81">
        <f>大網白里市!C15</f>
        <v>39052</v>
      </c>
      <c r="N46" s="81">
        <f>大網白里市!D15</f>
        <v>2278598</v>
      </c>
      <c r="O46" s="81">
        <f>大網白里市!E15</f>
        <v>146926</v>
      </c>
      <c r="P46" s="221">
        <f>大網白里市!F15</f>
        <v>1084089</v>
      </c>
    </row>
    <row r="47" spans="2:16" ht="15.75" customHeight="1" x14ac:dyDescent="0.2">
      <c r="B47" s="455" t="s">
        <v>486</v>
      </c>
      <c r="C47" s="456"/>
      <c r="D47" s="233">
        <f>九十九里町!C8</f>
        <v>98723</v>
      </c>
      <c r="E47" s="81">
        <f>九十九里町!D8</f>
        <v>0</v>
      </c>
      <c r="F47" s="81">
        <f>九十九里町!E8</f>
        <v>1392648</v>
      </c>
      <c r="G47" s="81">
        <f>九十九里町!F8</f>
        <v>0</v>
      </c>
      <c r="H47" s="81">
        <f>九十九里町!G8</f>
        <v>62004</v>
      </c>
      <c r="I47" s="81">
        <f>九十九里町!H8</f>
        <v>62004</v>
      </c>
      <c r="J47" s="81">
        <f>九十九里町!I8</f>
        <v>263253</v>
      </c>
      <c r="K47" s="81">
        <f>九十九里町!J8</f>
        <v>357502</v>
      </c>
      <c r="L47" s="81">
        <f>九十九里町!K8</f>
        <v>102466</v>
      </c>
      <c r="M47" s="81">
        <f>九十九里町!C15</f>
        <v>0</v>
      </c>
      <c r="N47" s="81">
        <f>九十九里町!D15</f>
        <v>988820</v>
      </c>
      <c r="O47" s="81">
        <f>九十九里町!E15</f>
        <v>0</v>
      </c>
      <c r="P47" s="221">
        <f>九十九里町!F15</f>
        <v>511391</v>
      </c>
    </row>
    <row r="48" spans="2:16" ht="15.75" customHeight="1" x14ac:dyDescent="0.2">
      <c r="B48" s="455" t="s">
        <v>492</v>
      </c>
      <c r="C48" s="456"/>
      <c r="D48" s="233">
        <f>芝山町!C8</f>
        <v>0</v>
      </c>
      <c r="E48" s="81">
        <f>芝山町!D8</f>
        <v>0</v>
      </c>
      <c r="F48" s="81">
        <f>芝山町!E8</f>
        <v>506128</v>
      </c>
      <c r="G48" s="81">
        <f>芝山町!F8</f>
        <v>0</v>
      </c>
      <c r="H48" s="81">
        <f>芝山町!G8</f>
        <v>143120</v>
      </c>
      <c r="I48" s="81">
        <f>芝山町!H8</f>
        <v>143120</v>
      </c>
      <c r="J48" s="81">
        <f>芝山町!I8</f>
        <v>255592</v>
      </c>
      <c r="K48" s="81">
        <f>芝山町!J8</f>
        <v>91394</v>
      </c>
      <c r="L48" s="81">
        <f>芝山町!K8</f>
        <v>0</v>
      </c>
      <c r="M48" s="81">
        <f>芝山町!C15</f>
        <v>0</v>
      </c>
      <c r="N48" s="81">
        <f>芝山町!D15</f>
        <v>233433</v>
      </c>
      <c r="O48" s="81">
        <f>芝山町!E15</f>
        <v>0</v>
      </c>
      <c r="P48" s="221">
        <f>芝山町!F15</f>
        <v>0</v>
      </c>
    </row>
    <row r="49" spans="2:16" ht="15.75" customHeight="1" x14ac:dyDescent="0.2">
      <c r="B49" s="455" t="s">
        <v>714</v>
      </c>
      <c r="C49" s="456"/>
      <c r="D49" s="233">
        <f>山武市!C8</f>
        <v>236903</v>
      </c>
      <c r="E49" s="81">
        <f>山武市!D8</f>
        <v>18642</v>
      </c>
      <c r="F49" s="81">
        <f>山武市!E8</f>
        <v>7007921</v>
      </c>
      <c r="G49" s="81">
        <f>山武市!F8</f>
        <v>116093</v>
      </c>
      <c r="H49" s="81">
        <f>山武市!G8</f>
        <v>29557</v>
      </c>
      <c r="I49" s="81">
        <f>山武市!H8</f>
        <v>0</v>
      </c>
      <c r="J49" s="81">
        <f>山武市!I8</f>
        <v>2141820</v>
      </c>
      <c r="K49" s="81">
        <f>山武市!J8</f>
        <v>1086984</v>
      </c>
      <c r="L49" s="81">
        <f>山武市!K8</f>
        <v>216768</v>
      </c>
      <c r="M49" s="81">
        <f>山武市!C15</f>
        <v>0</v>
      </c>
      <c r="N49" s="81">
        <f>山武市!D15</f>
        <v>4570984</v>
      </c>
      <c r="O49" s="81">
        <f>山武市!E15</f>
        <v>33547</v>
      </c>
      <c r="P49" s="221">
        <f>山武市!F15</f>
        <v>702272</v>
      </c>
    </row>
    <row r="50" spans="2:16" ht="15.75" customHeight="1" thickBot="1" x14ac:dyDescent="0.25">
      <c r="B50" s="466" t="s">
        <v>543</v>
      </c>
      <c r="C50" s="467"/>
      <c r="D50" s="236">
        <f>横芝光町!C8</f>
        <v>69624</v>
      </c>
      <c r="E50" s="223">
        <f>横芝光町!D8</f>
        <v>0</v>
      </c>
      <c r="F50" s="223">
        <f>横芝光町!E8</f>
        <v>683755</v>
      </c>
      <c r="G50" s="223">
        <f>横芝光町!F8</f>
        <v>0</v>
      </c>
      <c r="H50" s="223">
        <f>横芝光町!G8</f>
        <v>0</v>
      </c>
      <c r="I50" s="223">
        <f>横芝光町!H8</f>
        <v>0</v>
      </c>
      <c r="J50" s="223">
        <f>横芝光町!I8</f>
        <v>404299</v>
      </c>
      <c r="K50" s="223">
        <f>横芝光町!J8</f>
        <v>237635</v>
      </c>
      <c r="L50" s="223">
        <f>横芝光町!K8</f>
        <v>0</v>
      </c>
      <c r="M50" s="223">
        <f>横芝光町!C15</f>
        <v>0</v>
      </c>
      <c r="N50" s="223">
        <f>横芝光町!D15</f>
        <v>677559</v>
      </c>
      <c r="O50" s="223">
        <f>横芝光町!E15</f>
        <v>0</v>
      </c>
      <c r="P50" s="224">
        <f>横芝光町!F15</f>
        <v>216037</v>
      </c>
    </row>
    <row r="51" spans="2:16" ht="5.25" customHeight="1" x14ac:dyDescent="0.2"/>
  </sheetData>
  <mergeCells count="42">
    <mergeCell ref="B3:C3"/>
    <mergeCell ref="B4:C4"/>
    <mergeCell ref="B5:C5"/>
    <mergeCell ref="B6:C6"/>
    <mergeCell ref="B7:C7"/>
    <mergeCell ref="B8:C9"/>
    <mergeCell ref="B10:C10"/>
    <mergeCell ref="B12:C12"/>
    <mergeCell ref="B13:C13"/>
    <mergeCell ref="B14:C14"/>
    <mergeCell ref="B15:C15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9:C49"/>
    <mergeCell ref="B50:C50"/>
    <mergeCell ref="B43:C43"/>
    <mergeCell ref="B45:C45"/>
    <mergeCell ref="B46:C46"/>
    <mergeCell ref="B47:C47"/>
    <mergeCell ref="B48:C48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&amp;C30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FAE74-0A95-4E6B-A20C-AE9925ADD323}">
  <sheetPr codeName="Sheet109">
    <tabColor rgb="FFFF0000"/>
    <pageSetUpPr fitToPage="1"/>
  </sheetPr>
  <dimension ref="B1:P39"/>
  <sheetViews>
    <sheetView zoomScale="70" zoomScaleNormal="70" workbookViewId="0">
      <selection activeCell="W18" sqref="W18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</cols>
  <sheetData>
    <row r="1" spans="2:16" ht="5.25" customHeight="1" x14ac:dyDescent="0.2"/>
    <row r="2" spans="2:16" ht="16.8" thickBot="1" x14ac:dyDescent="0.25">
      <c r="B2" s="95"/>
      <c r="C2" s="95"/>
    </row>
    <row r="3" spans="2:16" ht="12.75" customHeight="1" x14ac:dyDescent="0.2">
      <c r="B3" s="457"/>
      <c r="C3" s="458"/>
      <c r="D3" s="3" t="s">
        <v>385</v>
      </c>
      <c r="E3" s="213" t="s">
        <v>556</v>
      </c>
      <c r="F3" s="212" t="s">
        <v>386</v>
      </c>
      <c r="G3" s="212" t="s">
        <v>387</v>
      </c>
      <c r="H3" s="212" t="s">
        <v>388</v>
      </c>
      <c r="I3" s="213" t="s">
        <v>557</v>
      </c>
      <c r="J3" s="212" t="s">
        <v>389</v>
      </c>
      <c r="K3" s="212" t="s">
        <v>390</v>
      </c>
      <c r="L3" s="212" t="s">
        <v>391</v>
      </c>
      <c r="M3" s="212" t="s">
        <v>392</v>
      </c>
      <c r="N3" s="212" t="s">
        <v>393</v>
      </c>
      <c r="O3" s="213" t="s">
        <v>558</v>
      </c>
      <c r="P3" s="214" t="s">
        <v>559</v>
      </c>
    </row>
    <row r="4" spans="2:16" ht="12.75" customHeight="1" x14ac:dyDescent="0.2">
      <c r="B4" s="474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15" t="s">
        <v>560</v>
      </c>
    </row>
    <row r="5" spans="2:16" ht="12.75" customHeight="1" x14ac:dyDescent="0.2">
      <c r="B5" s="474" t="s">
        <v>972</v>
      </c>
      <c r="C5" s="434"/>
      <c r="D5" s="203" t="s">
        <v>561</v>
      </c>
      <c r="E5" s="15"/>
      <c r="F5" s="15"/>
      <c r="G5" s="16" t="s">
        <v>562</v>
      </c>
      <c r="H5" s="15" t="s">
        <v>563</v>
      </c>
      <c r="I5" s="15"/>
      <c r="J5" s="15" t="s">
        <v>564</v>
      </c>
      <c r="K5" s="15"/>
      <c r="L5" s="15" t="s">
        <v>565</v>
      </c>
      <c r="M5" s="15" t="s">
        <v>566</v>
      </c>
      <c r="N5" s="15" t="s">
        <v>567</v>
      </c>
      <c r="O5" s="15"/>
      <c r="P5" s="216" t="s">
        <v>568</v>
      </c>
    </row>
    <row r="6" spans="2:16" ht="12.75" customHeight="1" x14ac:dyDescent="0.2">
      <c r="B6" s="477"/>
      <c r="C6" s="478"/>
      <c r="D6" s="203"/>
      <c r="E6" s="15" t="s">
        <v>975</v>
      </c>
      <c r="F6" s="15" t="s">
        <v>976</v>
      </c>
      <c r="G6" s="16"/>
      <c r="H6" s="15"/>
      <c r="I6" s="15" t="s">
        <v>977</v>
      </c>
      <c r="J6" s="15"/>
      <c r="K6" s="15" t="s">
        <v>399</v>
      </c>
      <c r="L6" s="15"/>
      <c r="M6" s="15"/>
      <c r="N6" s="15"/>
      <c r="O6" s="16" t="s">
        <v>569</v>
      </c>
      <c r="P6" s="217"/>
    </row>
    <row r="7" spans="2:16" ht="12.75" customHeight="1" x14ac:dyDescent="0.2">
      <c r="B7" s="477"/>
      <c r="C7" s="478"/>
      <c r="D7" s="203" t="s">
        <v>570</v>
      </c>
      <c r="E7" s="15"/>
      <c r="F7" s="15"/>
      <c r="G7" s="16" t="s">
        <v>571</v>
      </c>
      <c r="H7" s="15" t="s">
        <v>572</v>
      </c>
      <c r="I7" s="15"/>
      <c r="J7" s="15" t="s">
        <v>573</v>
      </c>
      <c r="K7" s="15"/>
      <c r="L7" s="15" t="s">
        <v>574</v>
      </c>
      <c r="M7" s="15" t="s">
        <v>575</v>
      </c>
      <c r="N7" s="15" t="s">
        <v>576</v>
      </c>
      <c r="O7" s="15"/>
      <c r="P7" s="217" t="s">
        <v>577</v>
      </c>
    </row>
    <row r="8" spans="2:16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/>
      <c r="N8" s="15"/>
      <c r="O8" s="15"/>
      <c r="P8" s="217"/>
    </row>
    <row r="9" spans="2:16" ht="12.75" customHeight="1" thickBot="1" x14ac:dyDescent="0.25">
      <c r="B9" s="466"/>
      <c r="C9" s="467"/>
      <c r="D9" s="210"/>
      <c r="E9" s="238"/>
      <c r="F9" s="238"/>
      <c r="G9" s="239" t="s">
        <v>82</v>
      </c>
      <c r="H9" s="238"/>
      <c r="I9" s="238"/>
      <c r="J9" s="238"/>
      <c r="K9" s="238"/>
      <c r="L9" s="238"/>
      <c r="M9" s="238" t="s">
        <v>576</v>
      </c>
      <c r="N9" s="238"/>
      <c r="O9" s="238"/>
      <c r="P9" s="240"/>
    </row>
    <row r="10" spans="2:16" ht="15.75" customHeight="1" x14ac:dyDescent="0.2">
      <c r="B10" s="225"/>
      <c r="C10" s="202" t="s">
        <v>437</v>
      </c>
      <c r="D10" s="232">
        <f t="shared" ref="D10:P10" si="0">SUM(D11:D14)</f>
        <v>245623</v>
      </c>
      <c r="E10" s="226">
        <f t="shared" si="0"/>
        <v>0</v>
      </c>
      <c r="F10" s="226">
        <f t="shared" si="0"/>
        <v>3892011</v>
      </c>
      <c r="G10" s="226">
        <f t="shared" si="0"/>
        <v>756747</v>
      </c>
      <c r="H10" s="226">
        <f t="shared" si="0"/>
        <v>439580</v>
      </c>
      <c r="I10" s="226">
        <f t="shared" si="0"/>
        <v>349208</v>
      </c>
      <c r="J10" s="226">
        <f t="shared" si="0"/>
        <v>6131102</v>
      </c>
      <c r="K10" s="226">
        <f t="shared" si="0"/>
        <v>2791586</v>
      </c>
      <c r="L10" s="226">
        <f t="shared" si="0"/>
        <v>512730</v>
      </c>
      <c r="M10" s="226">
        <f t="shared" si="0"/>
        <v>124522</v>
      </c>
      <c r="N10" s="226">
        <f t="shared" si="0"/>
        <v>6401413</v>
      </c>
      <c r="O10" s="226">
        <f t="shared" si="0"/>
        <v>3486</v>
      </c>
      <c r="P10" s="227">
        <f t="shared" si="0"/>
        <v>1241070</v>
      </c>
    </row>
    <row r="11" spans="2:16" ht="15.75" customHeight="1" x14ac:dyDescent="0.2">
      <c r="B11" s="455" t="s">
        <v>712</v>
      </c>
      <c r="C11" s="456"/>
      <c r="D11" s="233">
        <f>香取市!C8</f>
        <v>36996</v>
      </c>
      <c r="E11" s="81">
        <f>香取市!D8</f>
        <v>0</v>
      </c>
      <c r="F11" s="81">
        <f>香取市!E8</f>
        <v>2779239</v>
      </c>
      <c r="G11" s="81">
        <f>香取市!F8</f>
        <v>362997</v>
      </c>
      <c r="H11" s="81">
        <f>香取市!G8</f>
        <v>319228</v>
      </c>
      <c r="I11" s="81">
        <f>香取市!H8</f>
        <v>228856</v>
      </c>
      <c r="J11" s="81">
        <f>香取市!I8</f>
        <v>4549881</v>
      </c>
      <c r="K11" s="81">
        <f>香取市!J8</f>
        <v>1870724</v>
      </c>
      <c r="L11" s="81">
        <f>香取市!K8</f>
        <v>451036</v>
      </c>
      <c r="M11" s="81">
        <f>香取市!C15</f>
        <v>84242</v>
      </c>
      <c r="N11" s="81">
        <f>香取市!D15</f>
        <v>5106131</v>
      </c>
      <c r="O11" s="81">
        <f>香取市!E15</f>
        <v>3486</v>
      </c>
      <c r="P11" s="221">
        <f>香取市!F15</f>
        <v>680467</v>
      </c>
    </row>
    <row r="12" spans="2:16" ht="15.75" customHeight="1" x14ac:dyDescent="0.2">
      <c r="B12" s="455" t="s">
        <v>495</v>
      </c>
      <c r="C12" s="456"/>
      <c r="D12" s="233">
        <f>神崎町!C8</f>
        <v>0</v>
      </c>
      <c r="E12" s="81">
        <f>神崎町!D8</f>
        <v>0</v>
      </c>
      <c r="F12" s="81">
        <f>神崎町!E8</f>
        <v>122961</v>
      </c>
      <c r="G12" s="81">
        <f>神崎町!F8</f>
        <v>0</v>
      </c>
      <c r="H12" s="81">
        <f>神崎町!G8</f>
        <v>100272</v>
      </c>
      <c r="I12" s="81">
        <f>神崎町!H8</f>
        <v>100272</v>
      </c>
      <c r="J12" s="81">
        <f>神崎町!I8</f>
        <v>162285</v>
      </c>
      <c r="K12" s="81">
        <f>神崎町!J8</f>
        <v>131666</v>
      </c>
      <c r="L12" s="81">
        <f>神崎町!K8</f>
        <v>0</v>
      </c>
      <c r="M12" s="81">
        <f>神崎町!C15</f>
        <v>0</v>
      </c>
      <c r="N12" s="81">
        <f>神崎町!D15</f>
        <v>337839</v>
      </c>
      <c r="O12" s="81">
        <f>神崎町!E15</f>
        <v>0</v>
      </c>
      <c r="P12" s="221">
        <f>神崎町!F15</f>
        <v>212734</v>
      </c>
    </row>
    <row r="13" spans="2:16" ht="15.75" customHeight="1" x14ac:dyDescent="0.2">
      <c r="B13" s="455" t="s">
        <v>499</v>
      </c>
      <c r="C13" s="456"/>
      <c r="D13" s="233">
        <f>多古町!C8</f>
        <v>137614</v>
      </c>
      <c r="E13" s="81">
        <f>多古町!D8</f>
        <v>0</v>
      </c>
      <c r="F13" s="81">
        <f>多古町!E8</f>
        <v>749060</v>
      </c>
      <c r="G13" s="81">
        <f>多古町!F8</f>
        <v>393750</v>
      </c>
      <c r="H13" s="81">
        <f>多古町!G8</f>
        <v>0</v>
      </c>
      <c r="I13" s="81">
        <f>多古町!H8</f>
        <v>0</v>
      </c>
      <c r="J13" s="81">
        <f>多古町!I8</f>
        <v>634872</v>
      </c>
      <c r="K13" s="81">
        <f>多古町!J8</f>
        <v>597171</v>
      </c>
      <c r="L13" s="81">
        <f>多古町!K8</f>
        <v>21636</v>
      </c>
      <c r="M13" s="81">
        <f>多古町!C15</f>
        <v>40280</v>
      </c>
      <c r="N13" s="81">
        <f>多古町!D15</f>
        <v>365311</v>
      </c>
      <c r="O13" s="81">
        <f>多古町!E15</f>
        <v>0</v>
      </c>
      <c r="P13" s="221">
        <f>多古町!F15</f>
        <v>129557</v>
      </c>
    </row>
    <row r="14" spans="2:16" ht="15.75" customHeight="1" x14ac:dyDescent="0.2">
      <c r="B14" s="464" t="s">
        <v>501</v>
      </c>
      <c r="C14" s="465"/>
      <c r="D14" s="234">
        <f>東庄町!C8</f>
        <v>71013</v>
      </c>
      <c r="E14" s="82">
        <f>東庄町!D8</f>
        <v>0</v>
      </c>
      <c r="F14" s="82">
        <f>東庄町!E8</f>
        <v>240751</v>
      </c>
      <c r="G14" s="82">
        <f>東庄町!F8</f>
        <v>0</v>
      </c>
      <c r="H14" s="82">
        <f>東庄町!G8</f>
        <v>20080</v>
      </c>
      <c r="I14" s="82">
        <f>東庄町!H8</f>
        <v>20080</v>
      </c>
      <c r="J14" s="82">
        <f>東庄町!I8</f>
        <v>784064</v>
      </c>
      <c r="K14" s="82">
        <f>東庄町!J8</f>
        <v>192025</v>
      </c>
      <c r="L14" s="82">
        <f>東庄町!K8</f>
        <v>40058</v>
      </c>
      <c r="M14" s="82">
        <f>東庄町!C15</f>
        <v>0</v>
      </c>
      <c r="N14" s="82">
        <f>東庄町!D15</f>
        <v>592132</v>
      </c>
      <c r="O14" s="82">
        <f>東庄町!E15</f>
        <v>0</v>
      </c>
      <c r="P14" s="222">
        <f>東庄町!F15</f>
        <v>218312</v>
      </c>
    </row>
    <row r="15" spans="2:16" ht="15.75" customHeight="1" x14ac:dyDescent="0.2">
      <c r="B15" s="187"/>
      <c r="C15" s="123" t="s">
        <v>412</v>
      </c>
      <c r="D15" s="235">
        <f t="shared" ref="D15:P15" si="1">SUM(D16:D17)</f>
        <v>78801</v>
      </c>
      <c r="E15" s="124">
        <f t="shared" si="1"/>
        <v>0</v>
      </c>
      <c r="F15" s="124">
        <f t="shared" si="1"/>
        <v>8896727</v>
      </c>
      <c r="G15" s="124">
        <f t="shared" si="1"/>
        <v>904802</v>
      </c>
      <c r="H15" s="124">
        <f t="shared" si="1"/>
        <v>346145</v>
      </c>
      <c r="I15" s="124">
        <f t="shared" si="1"/>
        <v>133543</v>
      </c>
      <c r="J15" s="124">
        <f t="shared" si="1"/>
        <v>5689566</v>
      </c>
      <c r="K15" s="124">
        <f t="shared" si="1"/>
        <v>2698123</v>
      </c>
      <c r="L15" s="124">
        <f t="shared" si="1"/>
        <v>485173</v>
      </c>
      <c r="M15" s="124">
        <f t="shared" si="1"/>
        <v>75485</v>
      </c>
      <c r="N15" s="124">
        <f t="shared" si="1"/>
        <v>6938982</v>
      </c>
      <c r="O15" s="124">
        <f t="shared" si="1"/>
        <v>43318</v>
      </c>
      <c r="P15" s="220">
        <f t="shared" si="1"/>
        <v>2075412</v>
      </c>
    </row>
    <row r="16" spans="2:16" ht="15.75" customHeight="1" x14ac:dyDescent="0.2">
      <c r="B16" s="455" t="s">
        <v>502</v>
      </c>
      <c r="C16" s="456"/>
      <c r="D16" s="233">
        <f>銚子市!C8</f>
        <v>76901</v>
      </c>
      <c r="E16" s="81">
        <f>銚子市!D8</f>
        <v>0</v>
      </c>
      <c r="F16" s="81">
        <f>銚子市!E8</f>
        <v>5986364</v>
      </c>
      <c r="G16" s="81">
        <f>銚子市!F8</f>
        <v>594714</v>
      </c>
      <c r="H16" s="81">
        <f>銚子市!G8</f>
        <v>67372</v>
      </c>
      <c r="I16" s="81">
        <f>銚子市!H8</f>
        <v>49011</v>
      </c>
      <c r="J16" s="81">
        <f>銚子市!I8</f>
        <v>2578971</v>
      </c>
      <c r="K16" s="81">
        <f>銚子市!J8</f>
        <v>1506691</v>
      </c>
      <c r="L16" s="81">
        <f>銚子市!K8</f>
        <v>145330</v>
      </c>
      <c r="M16" s="81">
        <f>銚子市!C15</f>
        <v>15296</v>
      </c>
      <c r="N16" s="81">
        <f>銚子市!D15</f>
        <v>3110403</v>
      </c>
      <c r="O16" s="81">
        <f>銚子市!E15</f>
        <v>15799</v>
      </c>
      <c r="P16" s="221">
        <f>銚子市!F15</f>
        <v>1039027</v>
      </c>
    </row>
    <row r="17" spans="2:16" ht="15.75" customHeight="1" x14ac:dyDescent="0.2">
      <c r="B17" s="464" t="s">
        <v>503</v>
      </c>
      <c r="C17" s="465"/>
      <c r="D17" s="234">
        <f>旭市!C8</f>
        <v>1900</v>
      </c>
      <c r="E17" s="82">
        <f>旭市!D8</f>
        <v>0</v>
      </c>
      <c r="F17" s="82">
        <f>旭市!E8</f>
        <v>2910363</v>
      </c>
      <c r="G17" s="82">
        <f>旭市!F8</f>
        <v>310088</v>
      </c>
      <c r="H17" s="82">
        <f>旭市!G8</f>
        <v>278773</v>
      </c>
      <c r="I17" s="82">
        <f>旭市!H8</f>
        <v>84532</v>
      </c>
      <c r="J17" s="82">
        <f>旭市!I8</f>
        <v>3110595</v>
      </c>
      <c r="K17" s="82">
        <f>旭市!J8</f>
        <v>1191432</v>
      </c>
      <c r="L17" s="82">
        <f>旭市!K8</f>
        <v>339843</v>
      </c>
      <c r="M17" s="82">
        <f>旭市!C15</f>
        <v>60189</v>
      </c>
      <c r="N17" s="82">
        <f>旭市!D15</f>
        <v>3828579</v>
      </c>
      <c r="O17" s="82">
        <f>旭市!E15</f>
        <v>27519</v>
      </c>
      <c r="P17" s="222">
        <f>旭市!F15</f>
        <v>1036385</v>
      </c>
    </row>
    <row r="18" spans="2:16" ht="15.75" customHeight="1" x14ac:dyDescent="0.2">
      <c r="B18" s="219"/>
      <c r="C18" s="123" t="s">
        <v>413</v>
      </c>
      <c r="D18" s="235">
        <f t="shared" ref="D18:P18" si="2">SUM(D19:D19)</f>
        <v>212591</v>
      </c>
      <c r="E18" s="124">
        <f t="shared" si="2"/>
        <v>0</v>
      </c>
      <c r="F18" s="124">
        <f t="shared" si="2"/>
        <v>1530600</v>
      </c>
      <c r="G18" s="124">
        <f t="shared" si="2"/>
        <v>0</v>
      </c>
      <c r="H18" s="124">
        <f t="shared" si="2"/>
        <v>211597</v>
      </c>
      <c r="I18" s="124">
        <f t="shared" si="2"/>
        <v>211597</v>
      </c>
      <c r="J18" s="124">
        <f t="shared" si="2"/>
        <v>1527133</v>
      </c>
      <c r="K18" s="124">
        <f t="shared" si="2"/>
        <v>742717</v>
      </c>
      <c r="L18" s="124">
        <f t="shared" si="2"/>
        <v>53664</v>
      </c>
      <c r="M18" s="124">
        <f t="shared" si="2"/>
        <v>18789</v>
      </c>
      <c r="N18" s="124">
        <f t="shared" si="2"/>
        <v>2472959</v>
      </c>
      <c r="O18" s="124">
        <f t="shared" si="2"/>
        <v>0</v>
      </c>
      <c r="P18" s="220">
        <f t="shared" si="2"/>
        <v>289244</v>
      </c>
    </row>
    <row r="19" spans="2:16" ht="15.75" customHeight="1" x14ac:dyDescent="0.2">
      <c r="B19" s="464" t="s">
        <v>710</v>
      </c>
      <c r="C19" s="465"/>
      <c r="D19" s="234">
        <f>匝瑳市!C8</f>
        <v>212591</v>
      </c>
      <c r="E19" s="82">
        <f>匝瑳市!D8</f>
        <v>0</v>
      </c>
      <c r="F19" s="82">
        <f>匝瑳市!E8</f>
        <v>1530600</v>
      </c>
      <c r="G19" s="82">
        <f>匝瑳市!F8</f>
        <v>0</v>
      </c>
      <c r="H19" s="82">
        <f>匝瑳市!G8</f>
        <v>211597</v>
      </c>
      <c r="I19" s="82">
        <f>匝瑳市!H8</f>
        <v>211597</v>
      </c>
      <c r="J19" s="82">
        <f>匝瑳市!I8</f>
        <v>1527133</v>
      </c>
      <c r="K19" s="82">
        <f>匝瑳市!J8</f>
        <v>742717</v>
      </c>
      <c r="L19" s="82">
        <f>匝瑳市!K8</f>
        <v>53664</v>
      </c>
      <c r="M19" s="82">
        <f>匝瑳市!C15</f>
        <v>18789</v>
      </c>
      <c r="N19" s="82">
        <f>匝瑳市!D15</f>
        <v>2472959</v>
      </c>
      <c r="O19" s="82">
        <f>匝瑳市!E15</f>
        <v>0</v>
      </c>
      <c r="P19" s="222">
        <f>匝瑳市!F15</f>
        <v>289244</v>
      </c>
    </row>
    <row r="20" spans="2:16" ht="15.75" customHeight="1" x14ac:dyDescent="0.2">
      <c r="B20" s="219"/>
      <c r="C20" s="123" t="s">
        <v>438</v>
      </c>
      <c r="D20" s="235">
        <f>SUM(D21:D24)</f>
        <v>308375</v>
      </c>
      <c r="E20" s="124">
        <f t="shared" ref="E20:P20" si="3">SUM(E21:E24)</f>
        <v>0</v>
      </c>
      <c r="F20" s="124">
        <f t="shared" si="3"/>
        <v>14005183</v>
      </c>
      <c r="G20" s="124">
        <f t="shared" si="3"/>
        <v>730647</v>
      </c>
      <c r="H20" s="124">
        <f t="shared" si="3"/>
        <v>887540</v>
      </c>
      <c r="I20" s="124">
        <f t="shared" si="3"/>
        <v>760163</v>
      </c>
      <c r="J20" s="124">
        <f t="shared" si="3"/>
        <v>7386469</v>
      </c>
      <c r="K20" s="124">
        <f t="shared" si="3"/>
        <v>5243705</v>
      </c>
      <c r="L20" s="124">
        <f t="shared" si="3"/>
        <v>1103739</v>
      </c>
      <c r="M20" s="124">
        <f t="shared" si="3"/>
        <v>355487</v>
      </c>
      <c r="N20" s="124">
        <f t="shared" si="3"/>
        <v>12677657</v>
      </c>
      <c r="O20" s="124">
        <f t="shared" si="3"/>
        <v>179813</v>
      </c>
      <c r="P20" s="220">
        <f t="shared" si="3"/>
        <v>4312705</v>
      </c>
    </row>
    <row r="21" spans="2:16" ht="15.75" customHeight="1" x14ac:dyDescent="0.2">
      <c r="B21" s="455" t="s">
        <v>508</v>
      </c>
      <c r="C21" s="456"/>
      <c r="D21" s="233">
        <f>木更津市!C8</f>
        <v>68610</v>
      </c>
      <c r="E21" s="81">
        <f>木更津市!D8</f>
        <v>0</v>
      </c>
      <c r="F21" s="81">
        <f>木更津市!E8</f>
        <v>5287502</v>
      </c>
      <c r="G21" s="81">
        <f>木更津市!F8</f>
        <v>129606</v>
      </c>
      <c r="H21" s="81">
        <f>木更津市!G8</f>
        <v>407550</v>
      </c>
      <c r="I21" s="81">
        <f>木更津市!H8</f>
        <v>329438</v>
      </c>
      <c r="J21" s="81">
        <f>木更津市!I8</f>
        <v>2811059</v>
      </c>
      <c r="K21" s="81">
        <f>木更津市!J8</f>
        <v>1792511</v>
      </c>
      <c r="L21" s="81">
        <f>木更津市!K8</f>
        <v>533862</v>
      </c>
      <c r="M21" s="81">
        <f>木更津市!C15</f>
        <v>0</v>
      </c>
      <c r="N21" s="81">
        <f>木更津市!D15</f>
        <v>5039892</v>
      </c>
      <c r="O21" s="81">
        <f>木更津市!E15</f>
        <v>0</v>
      </c>
      <c r="P21" s="221">
        <f>木更津市!F15</f>
        <v>1403524</v>
      </c>
    </row>
    <row r="22" spans="2:16" ht="15.75" customHeight="1" x14ac:dyDescent="0.2">
      <c r="B22" s="455" t="s">
        <v>509</v>
      </c>
      <c r="C22" s="456"/>
      <c r="D22" s="233">
        <f>君津市!C8</f>
        <v>176926</v>
      </c>
      <c r="E22" s="81">
        <f>君津市!D8</f>
        <v>0</v>
      </c>
      <c r="F22" s="81">
        <f>君津市!E8</f>
        <v>3393680</v>
      </c>
      <c r="G22" s="81">
        <f>君津市!F8</f>
        <v>442657</v>
      </c>
      <c r="H22" s="81">
        <f>君津市!G8</f>
        <v>288232</v>
      </c>
      <c r="I22" s="81">
        <f>君津市!H8</f>
        <v>282646</v>
      </c>
      <c r="J22" s="81">
        <f>君津市!I8</f>
        <v>1799675</v>
      </c>
      <c r="K22" s="81">
        <f>君津市!J8</f>
        <v>1382601</v>
      </c>
      <c r="L22" s="81">
        <f>君津市!K8</f>
        <v>176366</v>
      </c>
      <c r="M22" s="81">
        <f>君津市!C15</f>
        <v>0</v>
      </c>
      <c r="N22" s="81">
        <f>君津市!D15</f>
        <v>2640504</v>
      </c>
      <c r="O22" s="81">
        <f>君津市!E15</f>
        <v>71260</v>
      </c>
      <c r="P22" s="221">
        <f>君津市!F15</f>
        <v>1225461</v>
      </c>
    </row>
    <row r="23" spans="2:16" ht="15.75" customHeight="1" x14ac:dyDescent="0.2">
      <c r="B23" s="455" t="s">
        <v>510</v>
      </c>
      <c r="C23" s="456"/>
      <c r="D23" s="233">
        <f>富津市!C8</f>
        <v>37189</v>
      </c>
      <c r="E23" s="81">
        <f>富津市!D8</f>
        <v>0</v>
      </c>
      <c r="F23" s="81">
        <f>富津市!E8</f>
        <v>1962593</v>
      </c>
      <c r="G23" s="81">
        <f>富津市!F8</f>
        <v>0</v>
      </c>
      <c r="H23" s="81">
        <f>富津市!G8</f>
        <v>93118</v>
      </c>
      <c r="I23" s="81">
        <f>富津市!H8</f>
        <v>93118</v>
      </c>
      <c r="J23" s="81">
        <f>富津市!I8</f>
        <v>1453820</v>
      </c>
      <c r="K23" s="81">
        <f>富津市!J8</f>
        <v>687586</v>
      </c>
      <c r="L23" s="81">
        <f>富津市!K8</f>
        <v>171392</v>
      </c>
      <c r="M23" s="81">
        <f>富津市!C15</f>
        <v>0</v>
      </c>
      <c r="N23" s="81">
        <f>富津市!D15</f>
        <v>2661149</v>
      </c>
      <c r="O23" s="81">
        <f>富津市!E15</f>
        <v>71576</v>
      </c>
      <c r="P23" s="221">
        <f>富津市!F15</f>
        <v>1132857</v>
      </c>
    </row>
    <row r="24" spans="2:16" ht="15.75" customHeight="1" x14ac:dyDescent="0.2">
      <c r="B24" s="464" t="s">
        <v>804</v>
      </c>
      <c r="C24" s="465"/>
      <c r="D24" s="234">
        <f>袖ケ浦市!C8</f>
        <v>25650</v>
      </c>
      <c r="E24" s="82">
        <f>袖ケ浦市!D8</f>
        <v>0</v>
      </c>
      <c r="F24" s="82">
        <f>袖ケ浦市!E8</f>
        <v>3361408</v>
      </c>
      <c r="G24" s="82">
        <f>袖ケ浦市!F8</f>
        <v>158384</v>
      </c>
      <c r="H24" s="82">
        <f>袖ケ浦市!G8</f>
        <v>98640</v>
      </c>
      <c r="I24" s="82">
        <f>袖ケ浦市!H8</f>
        <v>54961</v>
      </c>
      <c r="J24" s="82">
        <f>袖ケ浦市!I8</f>
        <v>1321915</v>
      </c>
      <c r="K24" s="82">
        <f>袖ケ浦市!J8</f>
        <v>1381007</v>
      </c>
      <c r="L24" s="82">
        <f>袖ケ浦市!K8</f>
        <v>222119</v>
      </c>
      <c r="M24" s="82">
        <f>袖ケ浦市!C15</f>
        <v>355487</v>
      </c>
      <c r="N24" s="82">
        <f>袖ケ浦市!D15</f>
        <v>2336112</v>
      </c>
      <c r="O24" s="82">
        <f>袖ケ浦市!E15</f>
        <v>36977</v>
      </c>
      <c r="P24" s="222">
        <f>袖ケ浦市!F15</f>
        <v>550863</v>
      </c>
    </row>
    <row r="25" spans="2:16" ht="15.75" customHeight="1" x14ac:dyDescent="0.2">
      <c r="B25" s="219"/>
      <c r="C25" s="123" t="s">
        <v>439</v>
      </c>
      <c r="D25" s="235">
        <f>SUM(D26:D29)</f>
        <v>209583</v>
      </c>
      <c r="E25" s="124">
        <f t="shared" ref="E25:P25" si="4">SUM(E26:E29)</f>
        <v>0</v>
      </c>
      <c r="F25" s="124">
        <f t="shared" si="4"/>
        <v>4443889</v>
      </c>
      <c r="G25" s="124">
        <f t="shared" si="4"/>
        <v>118923</v>
      </c>
      <c r="H25" s="124">
        <f t="shared" si="4"/>
        <v>215206</v>
      </c>
      <c r="I25" s="124">
        <f t="shared" si="4"/>
        <v>159127</v>
      </c>
      <c r="J25" s="124">
        <f t="shared" si="4"/>
        <v>3504259</v>
      </c>
      <c r="K25" s="124">
        <f t="shared" si="4"/>
        <v>1784808</v>
      </c>
      <c r="L25" s="124">
        <f t="shared" si="4"/>
        <v>237289</v>
      </c>
      <c r="M25" s="124">
        <f t="shared" si="4"/>
        <v>0</v>
      </c>
      <c r="N25" s="124">
        <f t="shared" si="4"/>
        <v>3454306</v>
      </c>
      <c r="O25" s="124">
        <f t="shared" si="4"/>
        <v>0</v>
      </c>
      <c r="P25" s="220">
        <f t="shared" si="4"/>
        <v>1137135</v>
      </c>
    </row>
    <row r="26" spans="2:16" ht="15.75" customHeight="1" x14ac:dyDescent="0.2">
      <c r="B26" s="455" t="s">
        <v>512</v>
      </c>
      <c r="C26" s="456"/>
      <c r="D26" s="233">
        <f>勝浦市!C8</f>
        <v>0</v>
      </c>
      <c r="E26" s="81">
        <f>勝浦市!D8</f>
        <v>0</v>
      </c>
      <c r="F26" s="81">
        <f>勝浦市!E8</f>
        <v>1349162</v>
      </c>
      <c r="G26" s="81">
        <f>勝浦市!F8</f>
        <v>0</v>
      </c>
      <c r="H26" s="81">
        <f>勝浦市!G8</f>
        <v>56079</v>
      </c>
      <c r="I26" s="81">
        <f>勝浦市!H8</f>
        <v>0</v>
      </c>
      <c r="J26" s="81">
        <f>勝浦市!I8</f>
        <v>910439</v>
      </c>
      <c r="K26" s="81">
        <f>勝浦市!J8</f>
        <v>459966</v>
      </c>
      <c r="L26" s="81">
        <f>勝浦市!K8</f>
        <v>108865</v>
      </c>
      <c r="M26" s="81">
        <f>勝浦市!C15</f>
        <v>0</v>
      </c>
      <c r="N26" s="81">
        <f>勝浦市!D15</f>
        <v>945913</v>
      </c>
      <c r="O26" s="81">
        <f>勝浦市!E15</f>
        <v>0</v>
      </c>
      <c r="P26" s="221">
        <f>勝浦市!F15</f>
        <v>78991</v>
      </c>
    </row>
    <row r="27" spans="2:16" ht="15.75" customHeight="1" x14ac:dyDescent="0.2">
      <c r="B27" s="455" t="s">
        <v>513</v>
      </c>
      <c r="C27" s="456"/>
      <c r="D27" s="233">
        <f>大多喜町!C8</f>
        <v>0</v>
      </c>
      <c r="E27" s="81">
        <f>大多喜町!D8</f>
        <v>0</v>
      </c>
      <c r="F27" s="81">
        <f>大多喜町!E8</f>
        <v>350149</v>
      </c>
      <c r="G27" s="81">
        <f>大多喜町!F8</f>
        <v>43752</v>
      </c>
      <c r="H27" s="81">
        <f>大多喜町!G8</f>
        <v>0</v>
      </c>
      <c r="I27" s="81">
        <f>大多喜町!H8</f>
        <v>0</v>
      </c>
      <c r="J27" s="81">
        <f>大多喜町!I8</f>
        <v>644917</v>
      </c>
      <c r="K27" s="81">
        <f>大多喜町!J8</f>
        <v>197527</v>
      </c>
      <c r="L27" s="81">
        <f>大多喜町!K8</f>
        <v>0</v>
      </c>
      <c r="M27" s="81">
        <f>大多喜町!C15</f>
        <v>0</v>
      </c>
      <c r="N27" s="81">
        <f>大多喜町!D15</f>
        <v>516678</v>
      </c>
      <c r="O27" s="81">
        <f>大多喜町!E15</f>
        <v>0</v>
      </c>
      <c r="P27" s="221">
        <f>大多喜町!F15</f>
        <v>211408</v>
      </c>
    </row>
    <row r="28" spans="2:16" ht="15.75" customHeight="1" x14ac:dyDescent="0.2">
      <c r="B28" s="477" t="s">
        <v>971</v>
      </c>
      <c r="C28" s="478"/>
      <c r="D28" s="233">
        <f>御宿町!C8</f>
        <v>0</v>
      </c>
      <c r="E28" s="81">
        <f>御宿町!D8</f>
        <v>0</v>
      </c>
      <c r="F28" s="81">
        <f>御宿町!E8</f>
        <v>224867</v>
      </c>
      <c r="G28" s="81">
        <f>御宿町!F8</f>
        <v>75171</v>
      </c>
      <c r="H28" s="81">
        <f>御宿町!G8</f>
        <v>0</v>
      </c>
      <c r="I28" s="81">
        <f>御宿町!H8</f>
        <v>0</v>
      </c>
      <c r="J28" s="81">
        <f>御宿町!I8</f>
        <v>270397</v>
      </c>
      <c r="K28" s="81">
        <f>御宿町!J8</f>
        <v>441488</v>
      </c>
      <c r="L28" s="81">
        <f>御宿町!K8</f>
        <v>21633</v>
      </c>
      <c r="M28" s="81">
        <f>御宿町!C15</f>
        <v>0</v>
      </c>
      <c r="N28" s="81">
        <f>御宿町!D15</f>
        <v>469195</v>
      </c>
      <c r="O28" s="81">
        <f>御宿町!E15</f>
        <v>0</v>
      </c>
      <c r="P28" s="221">
        <f>御宿町!F15</f>
        <v>202537</v>
      </c>
    </row>
    <row r="29" spans="2:16" ht="15.75" customHeight="1" x14ac:dyDescent="0.2">
      <c r="B29" s="464" t="s">
        <v>713</v>
      </c>
      <c r="C29" s="465"/>
      <c r="D29" s="234">
        <f>いすみ市!C8</f>
        <v>209583</v>
      </c>
      <c r="E29" s="82">
        <f>いすみ市!D8</f>
        <v>0</v>
      </c>
      <c r="F29" s="82">
        <f>いすみ市!E8</f>
        <v>2519711</v>
      </c>
      <c r="G29" s="82">
        <f>いすみ市!F8</f>
        <v>0</v>
      </c>
      <c r="H29" s="82">
        <f>いすみ市!G8</f>
        <v>159127</v>
      </c>
      <c r="I29" s="82">
        <f>いすみ市!H8</f>
        <v>159127</v>
      </c>
      <c r="J29" s="82">
        <f>いすみ市!I8</f>
        <v>1678506</v>
      </c>
      <c r="K29" s="82">
        <f>いすみ市!J8</f>
        <v>685827</v>
      </c>
      <c r="L29" s="82">
        <f>いすみ市!K8</f>
        <v>106791</v>
      </c>
      <c r="M29" s="82">
        <f>いすみ市!C15</f>
        <v>0</v>
      </c>
      <c r="N29" s="82">
        <f>いすみ市!D15</f>
        <v>1522520</v>
      </c>
      <c r="O29" s="82">
        <f>いすみ市!E15</f>
        <v>0</v>
      </c>
      <c r="P29" s="222">
        <f>いすみ市!F15</f>
        <v>644199</v>
      </c>
    </row>
    <row r="30" spans="2:16" ht="15.75" customHeight="1" x14ac:dyDescent="0.2">
      <c r="B30" s="219"/>
      <c r="C30" s="123" t="s">
        <v>440</v>
      </c>
      <c r="D30" s="235">
        <f t="shared" ref="D30:P30" si="5">SUM(D31:D34)</f>
        <v>267724</v>
      </c>
      <c r="E30" s="124">
        <f t="shared" si="5"/>
        <v>0</v>
      </c>
      <c r="F30" s="124">
        <f t="shared" si="5"/>
        <v>8458059</v>
      </c>
      <c r="G30" s="124">
        <f t="shared" si="5"/>
        <v>724082</v>
      </c>
      <c r="H30" s="124">
        <f t="shared" si="5"/>
        <v>239231</v>
      </c>
      <c r="I30" s="124">
        <f t="shared" si="5"/>
        <v>126365</v>
      </c>
      <c r="J30" s="124">
        <f t="shared" si="5"/>
        <v>5051807</v>
      </c>
      <c r="K30" s="124">
        <f t="shared" si="5"/>
        <v>3058230</v>
      </c>
      <c r="L30" s="124">
        <f t="shared" si="5"/>
        <v>486043</v>
      </c>
      <c r="M30" s="124">
        <f t="shared" si="5"/>
        <v>0</v>
      </c>
      <c r="N30" s="124">
        <f t="shared" si="5"/>
        <v>5893002</v>
      </c>
      <c r="O30" s="124">
        <f t="shared" si="5"/>
        <v>106479</v>
      </c>
      <c r="P30" s="220">
        <f t="shared" si="5"/>
        <v>2297502</v>
      </c>
    </row>
    <row r="31" spans="2:16" ht="15.75" customHeight="1" x14ac:dyDescent="0.2">
      <c r="B31" s="455" t="s">
        <v>518</v>
      </c>
      <c r="C31" s="456"/>
      <c r="D31" s="233">
        <f>館山市!C8</f>
        <v>143543</v>
      </c>
      <c r="E31" s="81">
        <f>館山市!D8</f>
        <v>0</v>
      </c>
      <c r="F31" s="81">
        <f>館山市!E8</f>
        <v>2611927</v>
      </c>
      <c r="G31" s="81">
        <f>館山市!F8</f>
        <v>171915</v>
      </c>
      <c r="H31" s="81">
        <f>館山市!G8</f>
        <v>31010</v>
      </c>
      <c r="I31" s="81">
        <f>館山市!H8</f>
        <v>0</v>
      </c>
      <c r="J31" s="81">
        <f>館山市!I8</f>
        <v>2379601</v>
      </c>
      <c r="K31" s="81">
        <f>館山市!J8</f>
        <v>849278</v>
      </c>
      <c r="L31" s="81">
        <f>館山市!K8</f>
        <v>155376</v>
      </c>
      <c r="M31" s="81">
        <f>館山市!C15</f>
        <v>0</v>
      </c>
      <c r="N31" s="81">
        <f>館山市!D15</f>
        <v>2697502</v>
      </c>
      <c r="O31" s="81">
        <f>館山市!E15</f>
        <v>38440</v>
      </c>
      <c r="P31" s="221">
        <f>館山市!F15</f>
        <v>1079350</v>
      </c>
    </row>
    <row r="32" spans="2:16" ht="15.75" customHeight="1" x14ac:dyDescent="0.2">
      <c r="B32" s="455" t="s">
        <v>519</v>
      </c>
      <c r="C32" s="456"/>
      <c r="D32" s="233">
        <f>鴨川市!C8</f>
        <v>0</v>
      </c>
      <c r="E32" s="81">
        <f>鴨川市!D8</f>
        <v>0</v>
      </c>
      <c r="F32" s="81">
        <f>鴨川市!E8</f>
        <v>1806899</v>
      </c>
      <c r="G32" s="81">
        <f>鴨川市!F8</f>
        <v>465197</v>
      </c>
      <c r="H32" s="81">
        <f>鴨川市!G8</f>
        <v>105489</v>
      </c>
      <c r="I32" s="81">
        <f>鴨川市!H8</f>
        <v>23633</v>
      </c>
      <c r="J32" s="81">
        <f>鴨川市!I8</f>
        <v>775469</v>
      </c>
      <c r="K32" s="81">
        <f>鴨川市!J8</f>
        <v>534095</v>
      </c>
      <c r="L32" s="81">
        <f>鴨川市!K8</f>
        <v>61335</v>
      </c>
      <c r="M32" s="81">
        <f>鴨川市!C15</f>
        <v>0</v>
      </c>
      <c r="N32" s="81">
        <f>鴨川市!D15</f>
        <v>1568345</v>
      </c>
      <c r="O32" s="81">
        <f>鴨川市!E15</f>
        <v>53971</v>
      </c>
      <c r="P32" s="221">
        <f>鴨川市!F15</f>
        <v>279394</v>
      </c>
    </row>
    <row r="33" spans="2:16" ht="15.75" customHeight="1" x14ac:dyDescent="0.2">
      <c r="B33" s="455" t="s">
        <v>711</v>
      </c>
      <c r="C33" s="456"/>
      <c r="D33" s="233">
        <f>南房総市!C8</f>
        <v>93471</v>
      </c>
      <c r="E33" s="81">
        <f>南房総市!D8</f>
        <v>0</v>
      </c>
      <c r="F33" s="81">
        <f>南房総市!E8</f>
        <v>3095057</v>
      </c>
      <c r="G33" s="81">
        <f>南房総市!F8</f>
        <v>86970</v>
      </c>
      <c r="H33" s="81">
        <f>南房総市!G8</f>
        <v>102732</v>
      </c>
      <c r="I33" s="81">
        <f>南房総市!H8</f>
        <v>102732</v>
      </c>
      <c r="J33" s="81">
        <f>南房総市!I8</f>
        <v>1326099</v>
      </c>
      <c r="K33" s="81">
        <f>南房総市!J8</f>
        <v>1483643</v>
      </c>
      <c r="L33" s="81">
        <f>南房総市!K8</f>
        <v>253763</v>
      </c>
      <c r="M33" s="81">
        <f>南房総市!C15</f>
        <v>0</v>
      </c>
      <c r="N33" s="81">
        <f>南房総市!D15</f>
        <v>1372938</v>
      </c>
      <c r="O33" s="81">
        <f>南房総市!E15</f>
        <v>0</v>
      </c>
      <c r="P33" s="221">
        <f>南房総市!F15</f>
        <v>827736</v>
      </c>
    </row>
    <row r="34" spans="2:16" ht="15.75" customHeight="1" thickBot="1" x14ac:dyDescent="0.25">
      <c r="B34" s="466" t="s">
        <v>548</v>
      </c>
      <c r="C34" s="467"/>
      <c r="D34" s="236">
        <f>鋸南町!C8</f>
        <v>30710</v>
      </c>
      <c r="E34" s="223">
        <f>鋸南町!D8</f>
        <v>0</v>
      </c>
      <c r="F34" s="223">
        <f>鋸南町!E8</f>
        <v>944176</v>
      </c>
      <c r="G34" s="223">
        <f>鋸南町!F8</f>
        <v>0</v>
      </c>
      <c r="H34" s="223">
        <f>鋸南町!G8</f>
        <v>0</v>
      </c>
      <c r="I34" s="223">
        <f>鋸南町!H8</f>
        <v>0</v>
      </c>
      <c r="J34" s="223">
        <f>鋸南町!I8</f>
        <v>570638</v>
      </c>
      <c r="K34" s="223">
        <f>鋸南町!J8</f>
        <v>191214</v>
      </c>
      <c r="L34" s="223">
        <f>鋸南町!K8</f>
        <v>15569</v>
      </c>
      <c r="M34" s="223">
        <f>鋸南町!C15</f>
        <v>0</v>
      </c>
      <c r="N34" s="223">
        <f>鋸南町!D15</f>
        <v>254217</v>
      </c>
      <c r="O34" s="223">
        <f>鋸南町!E15</f>
        <v>14068</v>
      </c>
      <c r="P34" s="224">
        <f>鋸南町!F15</f>
        <v>111022</v>
      </c>
    </row>
    <row r="39" spans="2:16" ht="5.25" customHeight="1" x14ac:dyDescent="0.2"/>
  </sheetData>
  <mergeCells count="25">
    <mergeCell ref="B3:C3"/>
    <mergeCell ref="B4:C4"/>
    <mergeCell ref="B5:C5"/>
    <mergeCell ref="B6:C6"/>
    <mergeCell ref="B7:C7"/>
    <mergeCell ref="B8:C9"/>
    <mergeCell ref="B11:C11"/>
    <mergeCell ref="B12:C12"/>
    <mergeCell ref="B13:C13"/>
    <mergeCell ref="B14:C14"/>
    <mergeCell ref="B16:C16"/>
    <mergeCell ref="B17:C17"/>
    <mergeCell ref="B19:C19"/>
    <mergeCell ref="B21:C21"/>
    <mergeCell ref="B22:C22"/>
    <mergeCell ref="B23:C23"/>
    <mergeCell ref="B24:C24"/>
    <mergeCell ref="B26:C26"/>
    <mergeCell ref="B34:C34"/>
    <mergeCell ref="B27:C27"/>
    <mergeCell ref="B28:C28"/>
    <mergeCell ref="B29:C29"/>
    <mergeCell ref="B31:C31"/>
    <mergeCell ref="B32:C32"/>
    <mergeCell ref="B33:C3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&amp;C31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FA791-0F25-4C71-8668-D849143DD1C0}">
  <sheetPr codeName="Sheet110">
    <tabColor rgb="FFFF0000"/>
    <pageSetUpPr fitToPage="1"/>
  </sheetPr>
  <dimension ref="B1:S54"/>
  <sheetViews>
    <sheetView zoomScale="70" zoomScaleNormal="70" workbookViewId="0">
      <selection activeCell="D10" sqref="D10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14.44140625" customWidth="1"/>
    <col min="18" max="18" width="0.88671875" customWidth="1"/>
    <col min="19" max="19" width="14.44140625" customWidth="1"/>
  </cols>
  <sheetData>
    <row r="1" spans="2:19" ht="5.25" customHeight="1" x14ac:dyDescent="0.2"/>
    <row r="2" spans="2:19" ht="16.8" thickBot="1" x14ac:dyDescent="0.25">
      <c r="B2" s="95" t="s">
        <v>627</v>
      </c>
      <c r="C2" s="95"/>
    </row>
    <row r="3" spans="2:19" ht="12.75" customHeight="1" x14ac:dyDescent="0.2">
      <c r="B3" s="457"/>
      <c r="C3" s="458"/>
      <c r="D3" s="3" t="s">
        <v>579</v>
      </c>
      <c r="E3" s="212" t="s">
        <v>580</v>
      </c>
      <c r="F3" s="241" t="s">
        <v>581</v>
      </c>
      <c r="G3" s="212" t="s">
        <v>582</v>
      </c>
      <c r="H3" s="212" t="s">
        <v>583</v>
      </c>
      <c r="I3" s="212" t="s">
        <v>584</v>
      </c>
      <c r="J3" s="212" t="s">
        <v>585</v>
      </c>
      <c r="K3" s="212" t="s">
        <v>586</v>
      </c>
      <c r="L3" s="212" t="s">
        <v>587</v>
      </c>
      <c r="M3" s="212" t="s">
        <v>588</v>
      </c>
      <c r="N3" s="212" t="s">
        <v>589</v>
      </c>
      <c r="O3" s="212" t="s">
        <v>544</v>
      </c>
      <c r="P3" s="254" t="s">
        <v>590</v>
      </c>
      <c r="Q3" s="244"/>
    </row>
    <row r="4" spans="2:19" ht="12.75" customHeight="1" x14ac:dyDescent="0.2">
      <c r="B4" s="474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 t="s">
        <v>591</v>
      </c>
      <c r="N4" s="15"/>
      <c r="O4" s="15"/>
      <c r="P4" s="255" t="s">
        <v>592</v>
      </c>
      <c r="Q4" s="245"/>
    </row>
    <row r="5" spans="2:19" ht="12.75" customHeight="1" x14ac:dyDescent="0.2">
      <c r="B5" s="474" t="s">
        <v>972</v>
      </c>
      <c r="C5" s="434"/>
      <c r="D5" s="203" t="s">
        <v>593</v>
      </c>
      <c r="E5" s="15" t="s">
        <v>594</v>
      </c>
      <c r="F5" s="15" t="s">
        <v>595</v>
      </c>
      <c r="G5" s="16" t="s">
        <v>596</v>
      </c>
      <c r="H5" s="15" t="s">
        <v>597</v>
      </c>
      <c r="I5" s="15" t="s">
        <v>414</v>
      </c>
      <c r="J5" s="15" t="s">
        <v>598</v>
      </c>
      <c r="K5" s="15" t="s">
        <v>599</v>
      </c>
      <c r="L5" s="15" t="s">
        <v>600</v>
      </c>
      <c r="M5" s="15" t="s">
        <v>601</v>
      </c>
      <c r="N5" s="15" t="s">
        <v>602</v>
      </c>
      <c r="O5" s="15" t="s">
        <v>545</v>
      </c>
      <c r="P5" s="217" t="s">
        <v>603</v>
      </c>
      <c r="Q5" s="246"/>
    </row>
    <row r="6" spans="2:19" ht="12.75" customHeight="1" x14ac:dyDescent="0.2">
      <c r="B6" s="474"/>
      <c r="C6" s="434"/>
      <c r="D6" s="203"/>
      <c r="E6" s="15"/>
      <c r="F6" s="15"/>
      <c r="G6" s="16"/>
      <c r="H6" s="15"/>
      <c r="I6" s="15"/>
      <c r="J6" s="15"/>
      <c r="K6" s="15"/>
      <c r="L6" s="15"/>
      <c r="M6" s="15" t="s">
        <v>604</v>
      </c>
      <c r="N6" s="15"/>
      <c r="O6" s="15" t="s">
        <v>546</v>
      </c>
      <c r="P6" s="256"/>
      <c r="Q6" s="247" t="s">
        <v>384</v>
      </c>
    </row>
    <row r="7" spans="2:19" ht="12.75" customHeight="1" x14ac:dyDescent="0.2">
      <c r="B7" s="474"/>
      <c r="C7" s="434"/>
      <c r="D7" s="203" t="s">
        <v>605</v>
      </c>
      <c r="E7" s="15" t="s">
        <v>605</v>
      </c>
      <c r="F7" s="15" t="s">
        <v>606</v>
      </c>
      <c r="G7" s="16" t="s">
        <v>607</v>
      </c>
      <c r="H7" s="15" t="s">
        <v>608</v>
      </c>
      <c r="I7" s="15" t="s">
        <v>887</v>
      </c>
      <c r="J7" s="15" t="s">
        <v>609</v>
      </c>
      <c r="K7" s="15" t="s">
        <v>610</v>
      </c>
      <c r="L7" s="15" t="s">
        <v>611</v>
      </c>
      <c r="M7" s="15" t="s">
        <v>612</v>
      </c>
      <c r="N7" s="15" t="s">
        <v>613</v>
      </c>
      <c r="O7" s="15" t="s">
        <v>547</v>
      </c>
      <c r="P7" s="217" t="s">
        <v>614</v>
      </c>
      <c r="Q7" s="247"/>
    </row>
    <row r="8" spans="2:19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 t="s">
        <v>615</v>
      </c>
      <c r="N8" s="15"/>
      <c r="O8" s="15"/>
      <c r="P8" s="217"/>
      <c r="Q8" s="247"/>
    </row>
    <row r="9" spans="2:19" ht="12.75" customHeight="1" thickBot="1" x14ac:dyDescent="0.25">
      <c r="B9" s="455"/>
      <c r="C9" s="456"/>
      <c r="D9" s="203"/>
      <c r="E9" s="15"/>
      <c r="F9" s="15"/>
      <c r="G9" s="16"/>
      <c r="H9" s="15" t="s">
        <v>605</v>
      </c>
      <c r="I9" s="15"/>
      <c r="J9" s="15"/>
      <c r="K9" s="15"/>
      <c r="L9" s="15" t="s">
        <v>616</v>
      </c>
      <c r="M9" s="15" t="s">
        <v>617</v>
      </c>
      <c r="N9" s="15" t="s">
        <v>618</v>
      </c>
      <c r="O9" s="15"/>
      <c r="P9" s="217" t="s">
        <v>619</v>
      </c>
      <c r="Q9" s="247"/>
    </row>
    <row r="10" spans="2:19" ht="15.75" customHeight="1" thickBot="1" x14ac:dyDescent="0.25">
      <c r="B10" s="475" t="s">
        <v>451</v>
      </c>
      <c r="C10" s="476"/>
      <c r="D10" s="231">
        <f>SUM(D11,D16,D26,D36,D44,'表１０（その２－２）'!D10,'表１０（その２－２）'!D15,'表１０（その２－２）'!D18,'表１０（その２－２）'!D20,'表１０（その２－２）'!D25,'表１０（その２－２）'!D30)</f>
        <v>67712787</v>
      </c>
      <c r="E10" s="228">
        <f>SUM(E11,E16,E26,E36,E44,'表１０（その２－２）'!E10,'表１０（その２－２）'!E15,'表１０（その２－２）'!E18,'表１０（その２－２）'!E20,'表１０（その２－２）'!E25,'表１０（その２－２）'!E30)</f>
        <v>70317676</v>
      </c>
      <c r="F10" s="228">
        <f>SUM(F11,F16,F26,F36,F44,'表１０（その２－２）'!F10,'表１０（その２－２）'!F15,'表１０（その２－２）'!F18,'表１０（その２－２）'!F20,'表１０（その２－２）'!F25,'表１０（その２－２）'!F30)</f>
        <v>3246826</v>
      </c>
      <c r="G10" s="228">
        <f>SUM(G11,G16,G26,G36,G44,'表１０（その２－２）'!G10,'表１０（その２－２）'!G15,'表１０（その２－２）'!G18,'表１０（その２－２）'!G20,'表１０（その２－２）'!G25,'表１０（その２－２）'!G30)</f>
        <v>12735204</v>
      </c>
      <c r="H10" s="228">
        <f>SUM(H11,H16,H26,H36,H44,'表１０（その２－２）'!H10,'表１０（その２－２）'!H15,'表１０（その２－２）'!H18,'表１０（その２－２）'!H20,'表１０（その２－２）'!H25,'表１０（その２－２）'!H30)</f>
        <v>127999565</v>
      </c>
      <c r="I10" s="228">
        <f>SUM(I11,I16,I26,I36,I44,'表１０（その２－２）'!I10,'表１０（その２－２）'!I15,'表１０（その２－２）'!I18,'表１０（その２－２）'!I20,'表１０（その２－２）'!I25,'表１０（その２－２）'!I30)</f>
        <v>77053336</v>
      </c>
      <c r="J10" s="228">
        <f>SUM(J11,J16,J26,J36,J44,'表１０（その２－２）'!J10,'表１０（その２－２）'!J15,'表１０（その２－２）'!J18,'表１０（その２－２）'!J20,'表１０（その２－２）'!J25,'表１０（その２－２）'!J30)</f>
        <v>4390523</v>
      </c>
      <c r="K10" s="228">
        <f>SUM(K11,K16,K26,K36,K44,'表１０（その２－２）'!K10,'表１０（その２－２）'!K15,'表１０（その２－２）'!K18,'表１０（その２－２）'!K20,'表１０（その２－２）'!K25,'表１０（その２－２）'!K30)</f>
        <v>5819782</v>
      </c>
      <c r="L10" s="228">
        <f>SUM(L11,L16,L26,L36,L44,'表１０（その２－２）'!L10,'表１０（その２－２）'!L15,'表１０（その２－２）'!L18,'表１０（その２－２）'!L20,'表１０（その２－２）'!L25,'表１０（その２－２）'!L30)</f>
        <v>2896416</v>
      </c>
      <c r="M10" s="228">
        <f>SUM(M11,M16,M26,M36,M44,'表１０（その２－２）'!M10,'表１０（その２－２）'!M15,'表１０（その２－２）'!M18,'表１０（その２－２）'!M20,'表１０（その２－２）'!M25,'表１０（その２－２）'!M30)</f>
        <v>14757315</v>
      </c>
      <c r="N10" s="228">
        <f>SUM(N11,N16,N26,N36,N44,'表１０（その２－２）'!N10,'表１０（その２－２）'!N15,'表１０（その２－２）'!N18,'表１０（その２－２）'!N20,'表１０（その２－２）'!N25,'表１０（その２－２）'!N30)</f>
        <v>77971268</v>
      </c>
      <c r="O10" s="228">
        <f>SUM(O11,O16,O26,O36,O44,'表１０（その２－２）'!O10,'表１０（その２－２）'!O15,'表１０（その２－２）'!O18,'表１０（その２－２）'!O20,'表１０（その２－２）'!O25,'表１０（その２－２）'!O30)</f>
        <v>1806225</v>
      </c>
      <c r="P10" s="229">
        <f>SUM(P11,P16,P26,P36,P44,'表１０（その２－２）'!P10,'表１０（その２－２）'!P15,'表１０（その２－２）'!P18,'表１０（その２－２）'!P20,'表１０（その２－２）'!P25,'表１０（その２－２）'!P30)</f>
        <v>0</v>
      </c>
      <c r="Q10" s="248">
        <f>SUM(Q11,Q16,Q26,Q36,Q44,'表１０（その２－２）'!Q10,'表１０（その２－２）'!Q15,'表１０（その２－２）'!Q18,'表１０（その２－２）'!Q20,'表１０（その２－２）'!Q25,'表１０（その２－２）'!Q30)</f>
        <v>1268917856</v>
      </c>
    </row>
    <row r="11" spans="2:19" ht="15.75" customHeight="1" x14ac:dyDescent="0.2">
      <c r="B11" s="225"/>
      <c r="C11" s="202" t="s">
        <v>433</v>
      </c>
      <c r="D11" s="232">
        <f>SUM(D12:D15)</f>
        <v>15237625</v>
      </c>
      <c r="E11" s="226">
        <f t="shared" ref="E11:Q11" si="0">SUM(E12:E15)</f>
        <v>16209926</v>
      </c>
      <c r="F11" s="226">
        <f t="shared" si="0"/>
        <v>711927</v>
      </c>
      <c r="G11" s="226">
        <f t="shared" si="0"/>
        <v>2142507</v>
      </c>
      <c r="H11" s="226">
        <f t="shared" si="0"/>
        <v>30867531</v>
      </c>
      <c r="I11" s="226">
        <f t="shared" si="0"/>
        <v>19672410</v>
      </c>
      <c r="J11" s="226">
        <f t="shared" si="0"/>
        <v>981283</v>
      </c>
      <c r="K11" s="226">
        <f t="shared" si="0"/>
        <v>696429</v>
      </c>
      <c r="L11" s="226">
        <f t="shared" si="0"/>
        <v>962278</v>
      </c>
      <c r="M11" s="226">
        <f t="shared" si="0"/>
        <v>2818012</v>
      </c>
      <c r="N11" s="226">
        <f t="shared" si="0"/>
        <v>18397189</v>
      </c>
      <c r="O11" s="226">
        <f>SUM(O12:O15)</f>
        <v>522718</v>
      </c>
      <c r="P11" s="227">
        <f t="shared" si="0"/>
        <v>0</v>
      </c>
      <c r="Q11" s="249">
        <f t="shared" si="0"/>
        <v>297296637</v>
      </c>
      <c r="S11" s="22"/>
    </row>
    <row r="12" spans="2:19" ht="15.75" customHeight="1" x14ac:dyDescent="0.2">
      <c r="B12" s="455" t="s">
        <v>452</v>
      </c>
      <c r="C12" s="456"/>
      <c r="D12" s="233">
        <f>千葉市!G15</f>
        <v>9429501</v>
      </c>
      <c r="E12" s="81">
        <f>千葉市!H15</f>
        <v>9618212</v>
      </c>
      <c r="F12" s="81">
        <f>千葉市!I15</f>
        <v>545183</v>
      </c>
      <c r="G12" s="81">
        <f>千葉市!J15</f>
        <v>1326589</v>
      </c>
      <c r="H12" s="81">
        <f>千葉市!K15</f>
        <v>16161859</v>
      </c>
      <c r="I12" s="81">
        <f>千葉市!C22</f>
        <v>11091947</v>
      </c>
      <c r="J12" s="81">
        <f>千葉市!D22</f>
        <v>521221</v>
      </c>
      <c r="K12" s="81">
        <f>千葉市!E22</f>
        <v>669819</v>
      </c>
      <c r="L12" s="81">
        <f>千葉市!F22</f>
        <v>843631</v>
      </c>
      <c r="M12" s="81">
        <f>千葉市!G22</f>
        <v>1433920</v>
      </c>
      <c r="N12" s="81">
        <f>千葉市!H22</f>
        <v>10132792</v>
      </c>
      <c r="O12" s="81">
        <f>千葉市!I22</f>
        <v>292210</v>
      </c>
      <c r="P12" s="221">
        <f>千葉市!J22</f>
        <v>0</v>
      </c>
      <c r="Q12" s="250">
        <f>千葉市!K22</f>
        <v>172315685</v>
      </c>
    </row>
    <row r="13" spans="2:19" ht="15.75" customHeight="1" x14ac:dyDescent="0.2">
      <c r="B13" s="455" t="s">
        <v>453</v>
      </c>
      <c r="C13" s="456"/>
      <c r="D13" s="233">
        <f>習志野市!G15</f>
        <v>1354254</v>
      </c>
      <c r="E13" s="81">
        <f>習志野市!H15</f>
        <v>1323133</v>
      </c>
      <c r="F13" s="81">
        <f>習志野市!I15</f>
        <v>16623</v>
      </c>
      <c r="G13" s="81">
        <f>習志野市!J15</f>
        <v>70533</v>
      </c>
      <c r="H13" s="81">
        <f>習志野市!K15</f>
        <v>2760139</v>
      </c>
      <c r="I13" s="81">
        <f>習志野市!C22</f>
        <v>1995893</v>
      </c>
      <c r="J13" s="81">
        <f>習志野市!D22</f>
        <v>179324</v>
      </c>
      <c r="K13" s="81">
        <f>習志野市!E22</f>
        <v>0</v>
      </c>
      <c r="L13" s="81">
        <f>習志野市!F22</f>
        <v>0</v>
      </c>
      <c r="M13" s="81">
        <f>習志野市!G22</f>
        <v>166979</v>
      </c>
      <c r="N13" s="81">
        <f>習志野市!H22</f>
        <v>1655182</v>
      </c>
      <c r="O13" s="81">
        <f>習志野市!I22</f>
        <v>67461</v>
      </c>
      <c r="P13" s="221">
        <f>習志野市!J22</f>
        <v>0</v>
      </c>
      <c r="Q13" s="250">
        <f>習志野市!K22</f>
        <v>25634649</v>
      </c>
    </row>
    <row r="14" spans="2:19" ht="15.75" customHeight="1" x14ac:dyDescent="0.2">
      <c r="B14" s="455" t="s">
        <v>454</v>
      </c>
      <c r="C14" s="456"/>
      <c r="D14" s="233">
        <f>市原市!G15</f>
        <v>3300759</v>
      </c>
      <c r="E14" s="81">
        <f>市原市!H15</f>
        <v>3710176</v>
      </c>
      <c r="F14" s="81">
        <f>市原市!I15</f>
        <v>114860</v>
      </c>
      <c r="G14" s="81">
        <f>市原市!J15</f>
        <v>494617</v>
      </c>
      <c r="H14" s="81">
        <f>市原市!K15</f>
        <v>5690993</v>
      </c>
      <c r="I14" s="81">
        <f>市原市!C22</f>
        <v>3858200</v>
      </c>
      <c r="J14" s="81">
        <f>市原市!D22</f>
        <v>107036</v>
      </c>
      <c r="K14" s="81">
        <f>市原市!E22</f>
        <v>26610</v>
      </c>
      <c r="L14" s="81">
        <f>市原市!F22</f>
        <v>118647</v>
      </c>
      <c r="M14" s="81">
        <f>市原市!G22</f>
        <v>680031</v>
      </c>
      <c r="N14" s="81">
        <f>市原市!H22</f>
        <v>5224235</v>
      </c>
      <c r="O14" s="81">
        <f>市原市!I22</f>
        <v>73106</v>
      </c>
      <c r="P14" s="221">
        <f>市原市!J22</f>
        <v>0</v>
      </c>
      <c r="Q14" s="250">
        <f>市原市!K22</f>
        <v>62319468</v>
      </c>
    </row>
    <row r="15" spans="2:19" ht="15.75" customHeight="1" x14ac:dyDescent="0.2">
      <c r="B15" s="464" t="s">
        <v>455</v>
      </c>
      <c r="C15" s="465"/>
      <c r="D15" s="234">
        <f>八千代市!G15</f>
        <v>1153111</v>
      </c>
      <c r="E15" s="82">
        <f>八千代市!H15</f>
        <v>1558405</v>
      </c>
      <c r="F15" s="82">
        <f>八千代市!I15</f>
        <v>35261</v>
      </c>
      <c r="G15" s="82">
        <f>八千代市!J15</f>
        <v>250768</v>
      </c>
      <c r="H15" s="82">
        <f>八千代市!K15</f>
        <v>6254540</v>
      </c>
      <c r="I15" s="82">
        <f>八千代市!C22</f>
        <v>2726370</v>
      </c>
      <c r="J15" s="82">
        <f>八千代市!D22</f>
        <v>173702</v>
      </c>
      <c r="K15" s="82">
        <f>八千代市!E22</f>
        <v>0</v>
      </c>
      <c r="L15" s="82">
        <f>八千代市!F22</f>
        <v>0</v>
      </c>
      <c r="M15" s="82">
        <f>八千代市!G22</f>
        <v>537082</v>
      </c>
      <c r="N15" s="82">
        <f>八千代市!H22</f>
        <v>1384980</v>
      </c>
      <c r="O15" s="82">
        <f>八千代市!I22</f>
        <v>89941</v>
      </c>
      <c r="P15" s="222">
        <f>八千代市!J22</f>
        <v>0</v>
      </c>
      <c r="Q15" s="251">
        <f>八千代市!K22</f>
        <v>37026835</v>
      </c>
    </row>
    <row r="16" spans="2:19" ht="15.75" customHeight="1" x14ac:dyDescent="0.2">
      <c r="B16" s="219"/>
      <c r="C16" s="230" t="s">
        <v>411</v>
      </c>
      <c r="D16" s="235">
        <f t="shared" ref="D16:Q16" si="1">SUM(D17:D25)</f>
        <v>24403159</v>
      </c>
      <c r="E16" s="124">
        <f t="shared" si="1"/>
        <v>27306419</v>
      </c>
      <c r="F16" s="124">
        <f t="shared" si="1"/>
        <v>1677944</v>
      </c>
      <c r="G16" s="124">
        <f t="shared" si="1"/>
        <v>5468180</v>
      </c>
      <c r="H16" s="124">
        <f t="shared" si="1"/>
        <v>51928319</v>
      </c>
      <c r="I16" s="124">
        <f t="shared" si="1"/>
        <v>31043579</v>
      </c>
      <c r="J16" s="124">
        <f t="shared" si="1"/>
        <v>1896674</v>
      </c>
      <c r="K16" s="124">
        <f t="shared" si="1"/>
        <v>2375899</v>
      </c>
      <c r="L16" s="124">
        <f t="shared" si="1"/>
        <v>675244</v>
      </c>
      <c r="M16" s="124">
        <f t="shared" si="1"/>
        <v>7124175</v>
      </c>
      <c r="N16" s="124">
        <f t="shared" si="1"/>
        <v>30045778</v>
      </c>
      <c r="O16" s="124">
        <f>SUM(O17:O25)</f>
        <v>718745</v>
      </c>
      <c r="P16" s="220">
        <f t="shared" si="1"/>
        <v>0</v>
      </c>
      <c r="Q16" s="252">
        <f t="shared" si="1"/>
        <v>495460831</v>
      </c>
      <c r="S16" s="22"/>
    </row>
    <row r="17" spans="2:19" ht="15.75" customHeight="1" x14ac:dyDescent="0.2">
      <c r="B17" s="455" t="s">
        <v>458</v>
      </c>
      <c r="C17" s="456"/>
      <c r="D17" s="233">
        <f>市川市!G15</f>
        <v>4097734</v>
      </c>
      <c r="E17" s="81">
        <f>市川市!H15</f>
        <v>4473848</v>
      </c>
      <c r="F17" s="81">
        <f>市川市!I15</f>
        <v>383304</v>
      </c>
      <c r="G17" s="81">
        <f>市川市!J15</f>
        <v>648477</v>
      </c>
      <c r="H17" s="81">
        <f>市川市!K15</f>
        <v>9295105</v>
      </c>
      <c r="I17" s="81">
        <f>市川市!C22</f>
        <v>4718691</v>
      </c>
      <c r="J17" s="81">
        <f>市川市!D22</f>
        <v>325045</v>
      </c>
      <c r="K17" s="81">
        <f>市川市!E22</f>
        <v>39840</v>
      </c>
      <c r="L17" s="81">
        <f>市川市!F22</f>
        <v>112168</v>
      </c>
      <c r="M17" s="81">
        <f>市川市!G22</f>
        <v>1281626</v>
      </c>
      <c r="N17" s="81">
        <f>市川市!H22</f>
        <v>4219016</v>
      </c>
      <c r="O17" s="81">
        <f>市川市!I22</f>
        <v>5627</v>
      </c>
      <c r="P17" s="221">
        <f>市川市!J22</f>
        <v>0</v>
      </c>
      <c r="Q17" s="250">
        <f>市川市!K22</f>
        <v>79105130</v>
      </c>
    </row>
    <row r="18" spans="2:19" ht="15.75" customHeight="1" x14ac:dyDescent="0.2">
      <c r="B18" s="455" t="s">
        <v>459</v>
      </c>
      <c r="C18" s="456"/>
      <c r="D18" s="233">
        <f>船橋市!G15</f>
        <v>5056565</v>
      </c>
      <c r="E18" s="81">
        <f>船橋市!H15</f>
        <v>6168240</v>
      </c>
      <c r="F18" s="81">
        <f>船橋市!I15</f>
        <v>393093</v>
      </c>
      <c r="G18" s="81">
        <f>船橋市!J15</f>
        <v>1366043</v>
      </c>
      <c r="H18" s="81">
        <f>船橋市!K15</f>
        <v>12407910</v>
      </c>
      <c r="I18" s="81">
        <f>船橋市!C22</f>
        <v>6592973</v>
      </c>
      <c r="J18" s="81">
        <f>船橋市!D22</f>
        <v>742878</v>
      </c>
      <c r="K18" s="81">
        <f>船橋市!E22</f>
        <v>349789</v>
      </c>
      <c r="L18" s="81">
        <f>船橋市!F22</f>
        <v>162765</v>
      </c>
      <c r="M18" s="81">
        <f>船橋市!G22</f>
        <v>1993515</v>
      </c>
      <c r="N18" s="81">
        <f>船橋市!H22</f>
        <v>5571063</v>
      </c>
      <c r="O18" s="81">
        <f>船橋市!I22</f>
        <v>47316</v>
      </c>
      <c r="P18" s="221">
        <f>船橋市!J22</f>
        <v>0</v>
      </c>
      <c r="Q18" s="250">
        <f>船橋市!K22</f>
        <v>113492496</v>
      </c>
    </row>
    <row r="19" spans="2:19" ht="15.75" customHeight="1" x14ac:dyDescent="0.2">
      <c r="B19" s="455" t="s">
        <v>460</v>
      </c>
      <c r="C19" s="456"/>
      <c r="D19" s="233">
        <f>松戸市!G15</f>
        <v>4362340</v>
      </c>
      <c r="E19" s="81">
        <f>松戸市!H15</f>
        <v>5558975</v>
      </c>
      <c r="F19" s="81">
        <f>松戸市!I15</f>
        <v>478377</v>
      </c>
      <c r="G19" s="81">
        <f>松戸市!J15</f>
        <v>1563739</v>
      </c>
      <c r="H19" s="81">
        <f>松戸市!K15</f>
        <v>8255269</v>
      </c>
      <c r="I19" s="81">
        <f>松戸市!C22</f>
        <v>5387541</v>
      </c>
      <c r="J19" s="81">
        <f>松戸市!D22</f>
        <v>268806</v>
      </c>
      <c r="K19" s="81">
        <f>松戸市!E22</f>
        <v>1360212</v>
      </c>
      <c r="L19" s="81">
        <f>松戸市!F22</f>
        <v>252541</v>
      </c>
      <c r="M19" s="81">
        <f>松戸市!G22</f>
        <v>1418433</v>
      </c>
      <c r="N19" s="81">
        <f>松戸市!H22</f>
        <v>6987020</v>
      </c>
      <c r="O19" s="81">
        <f>松戸市!I22</f>
        <v>306605</v>
      </c>
      <c r="P19" s="221">
        <f>松戸市!J22</f>
        <v>0</v>
      </c>
      <c r="Q19" s="250">
        <f>松戸市!K22</f>
        <v>98564085</v>
      </c>
    </row>
    <row r="20" spans="2:19" ht="15.75" customHeight="1" x14ac:dyDescent="0.2">
      <c r="B20" s="455" t="s">
        <v>461</v>
      </c>
      <c r="C20" s="456"/>
      <c r="D20" s="233">
        <f>野田市!G15</f>
        <v>1557318</v>
      </c>
      <c r="E20" s="81">
        <f>野田市!H15</f>
        <v>1510967</v>
      </c>
      <c r="F20" s="81">
        <f>野田市!I15</f>
        <v>81522</v>
      </c>
      <c r="G20" s="81">
        <f>野田市!J15</f>
        <v>157291</v>
      </c>
      <c r="H20" s="81">
        <f>野田市!K15</f>
        <v>2965368</v>
      </c>
      <c r="I20" s="81">
        <f>野田市!C22</f>
        <v>1874747</v>
      </c>
      <c r="J20" s="81">
        <f>野田市!D22</f>
        <v>4542</v>
      </c>
      <c r="K20" s="81">
        <f>野田市!E22</f>
        <v>0</v>
      </c>
      <c r="L20" s="81">
        <f>野田市!F22</f>
        <v>114911</v>
      </c>
      <c r="M20" s="81">
        <f>野田市!G22</f>
        <v>197851</v>
      </c>
      <c r="N20" s="81">
        <f>野田市!H22</f>
        <v>2908161</v>
      </c>
      <c r="O20" s="81">
        <f>野田市!I22</f>
        <v>0</v>
      </c>
      <c r="P20" s="221">
        <f>野田市!J22</f>
        <v>0</v>
      </c>
      <c r="Q20" s="250">
        <f>野田市!K22</f>
        <v>33444131</v>
      </c>
    </row>
    <row r="21" spans="2:19" ht="15.75" customHeight="1" x14ac:dyDescent="0.2">
      <c r="B21" s="455" t="s">
        <v>462</v>
      </c>
      <c r="C21" s="456"/>
      <c r="D21" s="233">
        <f>柏市!G15</f>
        <v>4293918</v>
      </c>
      <c r="E21" s="81">
        <f>柏市!H15</f>
        <v>3948926</v>
      </c>
      <c r="F21" s="81">
        <f>柏市!I15</f>
        <v>101531</v>
      </c>
      <c r="G21" s="81">
        <f>柏市!J15</f>
        <v>669290</v>
      </c>
      <c r="H21" s="81">
        <f>柏市!K15</f>
        <v>8217857</v>
      </c>
      <c r="I21" s="81">
        <f>柏市!C22</f>
        <v>5451890</v>
      </c>
      <c r="J21" s="81">
        <f>柏市!D22</f>
        <v>296737</v>
      </c>
      <c r="K21" s="81">
        <f>柏市!E22</f>
        <v>543300</v>
      </c>
      <c r="L21" s="81">
        <f>柏市!F22</f>
        <v>0</v>
      </c>
      <c r="M21" s="81">
        <f>柏市!G22</f>
        <v>1084461</v>
      </c>
      <c r="N21" s="81">
        <f>柏市!H22</f>
        <v>4392584</v>
      </c>
      <c r="O21" s="81">
        <f>柏市!I22</f>
        <v>199391</v>
      </c>
      <c r="P21" s="221">
        <f>柏市!J22</f>
        <v>0</v>
      </c>
      <c r="Q21" s="250">
        <f>柏市!K22</f>
        <v>76550352</v>
      </c>
    </row>
    <row r="22" spans="2:19" ht="15.75" customHeight="1" x14ac:dyDescent="0.2">
      <c r="B22" s="455" t="s">
        <v>463</v>
      </c>
      <c r="C22" s="456"/>
      <c r="D22" s="233">
        <f>流山市!G15</f>
        <v>1358264</v>
      </c>
      <c r="E22" s="81">
        <f>流山市!H15</f>
        <v>1689190</v>
      </c>
      <c r="F22" s="81">
        <f>流山市!I15</f>
        <v>961</v>
      </c>
      <c r="G22" s="81">
        <f>流山市!J15</f>
        <v>357901</v>
      </c>
      <c r="H22" s="81">
        <f>流山市!K15</f>
        <v>4059988</v>
      </c>
      <c r="I22" s="81">
        <f>流山市!C22</f>
        <v>2628425</v>
      </c>
      <c r="J22" s="81">
        <f>流山市!D22</f>
        <v>55277</v>
      </c>
      <c r="K22" s="81">
        <f>流山市!E22</f>
        <v>10976</v>
      </c>
      <c r="L22" s="81">
        <f>流山市!F22</f>
        <v>0</v>
      </c>
      <c r="M22" s="81">
        <f>流山市!G22</f>
        <v>477316</v>
      </c>
      <c r="N22" s="81">
        <f>流山市!H22</f>
        <v>2042463</v>
      </c>
      <c r="O22" s="81">
        <f>流山市!I22</f>
        <v>47276</v>
      </c>
      <c r="P22" s="221">
        <f>流山市!J22</f>
        <v>0</v>
      </c>
      <c r="Q22" s="250">
        <f>流山市!K22</f>
        <v>27770770</v>
      </c>
    </row>
    <row r="23" spans="2:19" ht="15.75" customHeight="1" x14ac:dyDescent="0.2">
      <c r="B23" s="455" t="s">
        <v>464</v>
      </c>
      <c r="C23" s="456"/>
      <c r="D23" s="233">
        <f>我孫子市!G15</f>
        <v>1706054</v>
      </c>
      <c r="E23" s="81">
        <f>我孫子市!H15</f>
        <v>1428679</v>
      </c>
      <c r="F23" s="81">
        <f>我孫子市!I15</f>
        <v>163620</v>
      </c>
      <c r="G23" s="81">
        <f>我孫子市!J15</f>
        <v>210351</v>
      </c>
      <c r="H23" s="81">
        <f>我孫子市!K15</f>
        <v>2447332</v>
      </c>
      <c r="I23" s="81">
        <f>我孫子市!C22</f>
        <v>1329585</v>
      </c>
      <c r="J23" s="81">
        <f>我孫子市!D22</f>
        <v>93307</v>
      </c>
      <c r="K23" s="81">
        <f>我孫子市!E22</f>
        <v>71782</v>
      </c>
      <c r="L23" s="81">
        <f>我孫子市!F22</f>
        <v>0</v>
      </c>
      <c r="M23" s="81">
        <f>我孫子市!G22</f>
        <v>386460</v>
      </c>
      <c r="N23" s="81">
        <f>我孫子市!H22</f>
        <v>1163080</v>
      </c>
      <c r="O23" s="81">
        <f>我孫子市!I22</f>
        <v>44440</v>
      </c>
      <c r="P23" s="221">
        <f>我孫子市!J22</f>
        <v>0</v>
      </c>
      <c r="Q23" s="250">
        <f>我孫子市!K22</f>
        <v>25249975</v>
      </c>
    </row>
    <row r="24" spans="2:19" ht="15.75" customHeight="1" x14ac:dyDescent="0.2">
      <c r="B24" s="455" t="s">
        <v>805</v>
      </c>
      <c r="C24" s="456"/>
      <c r="D24" s="233">
        <f>鎌ケ谷市!G15</f>
        <v>1480767</v>
      </c>
      <c r="E24" s="81">
        <f>鎌ケ谷市!H15</f>
        <v>1371697</v>
      </c>
      <c r="F24" s="81">
        <f>鎌ケ谷市!I15</f>
        <v>0</v>
      </c>
      <c r="G24" s="81">
        <f>鎌ケ谷市!J15</f>
        <v>50683</v>
      </c>
      <c r="H24" s="81">
        <f>鎌ケ谷市!K15</f>
        <v>1962538</v>
      </c>
      <c r="I24" s="81">
        <f>鎌ケ谷市!C22</f>
        <v>1186344</v>
      </c>
      <c r="J24" s="81">
        <f>鎌ケ谷市!D22</f>
        <v>87300</v>
      </c>
      <c r="K24" s="81">
        <f>鎌ケ谷市!E22</f>
        <v>0</v>
      </c>
      <c r="L24" s="81">
        <f>鎌ケ谷市!F22</f>
        <v>32859</v>
      </c>
      <c r="M24" s="81">
        <f>鎌ケ谷市!G22</f>
        <v>251891</v>
      </c>
      <c r="N24" s="81">
        <f>鎌ケ谷市!H22</f>
        <v>1696788</v>
      </c>
      <c r="O24" s="81">
        <f>鎌ケ谷市!I22</f>
        <v>68090</v>
      </c>
      <c r="P24" s="221">
        <f>鎌ケ谷市!J22</f>
        <v>0</v>
      </c>
      <c r="Q24" s="250">
        <f>鎌ケ谷市!K22</f>
        <v>19309450</v>
      </c>
    </row>
    <row r="25" spans="2:19" ht="15.75" customHeight="1" x14ac:dyDescent="0.2">
      <c r="B25" s="464" t="s">
        <v>466</v>
      </c>
      <c r="C25" s="465"/>
      <c r="D25" s="234">
        <f>浦安市!G15</f>
        <v>490199</v>
      </c>
      <c r="E25" s="82">
        <f>浦安市!H15</f>
        <v>1155897</v>
      </c>
      <c r="F25" s="82">
        <f>浦安市!I15</f>
        <v>75536</v>
      </c>
      <c r="G25" s="82">
        <f>浦安市!J15</f>
        <v>444405</v>
      </c>
      <c r="H25" s="82">
        <f>浦安市!K15</f>
        <v>2316952</v>
      </c>
      <c r="I25" s="82">
        <f>浦安市!C22</f>
        <v>1873383</v>
      </c>
      <c r="J25" s="82">
        <f>浦安市!D22</f>
        <v>22782</v>
      </c>
      <c r="K25" s="82">
        <f>浦安市!E22</f>
        <v>0</v>
      </c>
      <c r="L25" s="82">
        <f>浦安市!F22</f>
        <v>0</v>
      </c>
      <c r="M25" s="82">
        <f>浦安市!G22</f>
        <v>32622</v>
      </c>
      <c r="N25" s="82">
        <f>浦安市!H22</f>
        <v>1065603</v>
      </c>
      <c r="O25" s="82">
        <f>浦安市!I22</f>
        <v>0</v>
      </c>
      <c r="P25" s="222">
        <f>浦安市!J22</f>
        <v>0</v>
      </c>
      <c r="Q25" s="251">
        <f>浦安市!K22</f>
        <v>21974442</v>
      </c>
    </row>
    <row r="26" spans="2:19" ht="15.75" customHeight="1" x14ac:dyDescent="0.2">
      <c r="B26" s="219"/>
      <c r="C26" s="123" t="s">
        <v>434</v>
      </c>
      <c r="D26" s="235">
        <f t="shared" ref="D26:Q26" si="2">SUM(D27:D35)</f>
        <v>10660482</v>
      </c>
      <c r="E26" s="124">
        <f t="shared" si="2"/>
        <v>8835814</v>
      </c>
      <c r="F26" s="124">
        <f t="shared" si="2"/>
        <v>248205</v>
      </c>
      <c r="G26" s="124">
        <f t="shared" si="2"/>
        <v>2346481</v>
      </c>
      <c r="H26" s="124">
        <f t="shared" si="2"/>
        <v>16628649</v>
      </c>
      <c r="I26" s="124">
        <f t="shared" si="2"/>
        <v>10663354</v>
      </c>
      <c r="J26" s="124">
        <f t="shared" si="2"/>
        <v>353647</v>
      </c>
      <c r="K26" s="124">
        <f t="shared" si="2"/>
        <v>1273970</v>
      </c>
      <c r="L26" s="124">
        <f t="shared" si="2"/>
        <v>411928</v>
      </c>
      <c r="M26" s="124">
        <f t="shared" si="2"/>
        <v>1586387</v>
      </c>
      <c r="N26" s="124">
        <f t="shared" si="2"/>
        <v>10506986</v>
      </c>
      <c r="O26" s="124">
        <f t="shared" si="2"/>
        <v>277891</v>
      </c>
      <c r="P26" s="220">
        <f t="shared" si="2"/>
        <v>0</v>
      </c>
      <c r="Q26" s="252">
        <f t="shared" si="2"/>
        <v>170138623</v>
      </c>
      <c r="S26" s="22"/>
    </row>
    <row r="27" spans="2:19" ht="15.75" customHeight="1" x14ac:dyDescent="0.2">
      <c r="B27" s="455" t="s">
        <v>469</v>
      </c>
      <c r="C27" s="456"/>
      <c r="D27" s="233">
        <f>成田市!G15</f>
        <v>1783426</v>
      </c>
      <c r="E27" s="81">
        <f>成田市!H15</f>
        <v>1188096</v>
      </c>
      <c r="F27" s="81">
        <f>成田市!I15</f>
        <v>0</v>
      </c>
      <c r="G27" s="81">
        <f>成田市!J15</f>
        <v>224455</v>
      </c>
      <c r="H27" s="81">
        <f>成田市!K15</f>
        <v>2198033</v>
      </c>
      <c r="I27" s="81">
        <f>成田市!C22</f>
        <v>1746545</v>
      </c>
      <c r="J27" s="81">
        <f>成田市!D22</f>
        <v>100395</v>
      </c>
      <c r="K27" s="81">
        <f>成田市!E22</f>
        <v>201267</v>
      </c>
      <c r="L27" s="81">
        <f>成田市!F22</f>
        <v>0</v>
      </c>
      <c r="M27" s="81">
        <f>成田市!G22</f>
        <v>205674</v>
      </c>
      <c r="N27" s="81">
        <f>成田市!H22</f>
        <v>1161010</v>
      </c>
      <c r="O27" s="81">
        <f>成田市!I22</f>
        <v>0</v>
      </c>
      <c r="P27" s="221">
        <f>成田市!J22</f>
        <v>0</v>
      </c>
      <c r="Q27" s="250">
        <f>成田市!K22</f>
        <v>29253413</v>
      </c>
    </row>
    <row r="28" spans="2:19" ht="15.75" customHeight="1" x14ac:dyDescent="0.2">
      <c r="B28" s="455" t="s">
        <v>470</v>
      </c>
      <c r="C28" s="456"/>
      <c r="D28" s="233">
        <f>佐倉市!G15</f>
        <v>2170978</v>
      </c>
      <c r="E28" s="81">
        <f>佐倉市!H15</f>
        <v>2734935</v>
      </c>
      <c r="F28" s="81">
        <f>佐倉市!I15</f>
        <v>68226</v>
      </c>
      <c r="G28" s="81">
        <f>佐倉市!J15</f>
        <v>794472</v>
      </c>
      <c r="H28" s="81">
        <f>佐倉市!K15</f>
        <v>4853488</v>
      </c>
      <c r="I28" s="81">
        <f>佐倉市!C22</f>
        <v>3333150</v>
      </c>
      <c r="J28" s="81">
        <f>佐倉市!D22</f>
        <v>57243</v>
      </c>
      <c r="K28" s="81">
        <f>佐倉市!E22</f>
        <v>349496</v>
      </c>
      <c r="L28" s="81">
        <f>佐倉市!F22</f>
        <v>16983</v>
      </c>
      <c r="M28" s="81">
        <f>佐倉市!G22</f>
        <v>390733</v>
      </c>
      <c r="N28" s="81">
        <f>佐倉市!H22</f>
        <v>2619290</v>
      </c>
      <c r="O28" s="81">
        <f>佐倉市!I22</f>
        <v>164423</v>
      </c>
      <c r="P28" s="221">
        <f>佐倉市!J22</f>
        <v>0</v>
      </c>
      <c r="Q28" s="250">
        <f>佐倉市!K22</f>
        <v>42068260</v>
      </c>
    </row>
    <row r="29" spans="2:19" ht="15.75" customHeight="1" x14ac:dyDescent="0.2">
      <c r="B29" s="455" t="s">
        <v>471</v>
      </c>
      <c r="C29" s="456"/>
      <c r="D29" s="233">
        <f>四街道市!G15</f>
        <v>1630040</v>
      </c>
      <c r="E29" s="81">
        <f>四街道市!H15</f>
        <v>1595845</v>
      </c>
      <c r="F29" s="81">
        <f>四街道市!I15</f>
        <v>80375</v>
      </c>
      <c r="G29" s="81">
        <f>四街道市!J15</f>
        <v>487532</v>
      </c>
      <c r="H29" s="81">
        <f>四街道市!K15</f>
        <v>2342024</v>
      </c>
      <c r="I29" s="81">
        <f>四街道市!C22</f>
        <v>1284732</v>
      </c>
      <c r="J29" s="81">
        <f>四街道市!D22</f>
        <v>27065</v>
      </c>
      <c r="K29" s="81">
        <f>四街道市!E22</f>
        <v>223540</v>
      </c>
      <c r="L29" s="81">
        <f>四街道市!F22</f>
        <v>110368</v>
      </c>
      <c r="M29" s="81">
        <f>四街道市!G22</f>
        <v>8063</v>
      </c>
      <c r="N29" s="81">
        <f>四街道市!H22</f>
        <v>654525</v>
      </c>
      <c r="O29" s="81">
        <f>四街道市!I22</f>
        <v>0</v>
      </c>
      <c r="P29" s="221">
        <f>四街道市!J22</f>
        <v>0</v>
      </c>
      <c r="Q29" s="250">
        <f>四街道市!K22</f>
        <v>21102557</v>
      </c>
    </row>
    <row r="30" spans="2:19" ht="15.75" customHeight="1" x14ac:dyDescent="0.2">
      <c r="B30" s="455" t="s">
        <v>472</v>
      </c>
      <c r="C30" s="456"/>
      <c r="D30" s="233">
        <f>八街市!G15</f>
        <v>1210032</v>
      </c>
      <c r="E30" s="81">
        <f>八街市!H15</f>
        <v>954524</v>
      </c>
      <c r="F30" s="81">
        <f>八街市!I15</f>
        <v>46378</v>
      </c>
      <c r="G30" s="81">
        <f>八街市!J15</f>
        <v>4768</v>
      </c>
      <c r="H30" s="81">
        <f>八街市!K15</f>
        <v>1617744</v>
      </c>
      <c r="I30" s="81">
        <f>八街市!C22</f>
        <v>1557069</v>
      </c>
      <c r="J30" s="81">
        <f>八街市!D22</f>
        <v>70116</v>
      </c>
      <c r="K30" s="81">
        <f>八街市!E22</f>
        <v>491018</v>
      </c>
      <c r="L30" s="81">
        <f>八街市!F22</f>
        <v>0</v>
      </c>
      <c r="M30" s="81">
        <f>八街市!G22</f>
        <v>172772</v>
      </c>
      <c r="N30" s="81">
        <f>八街市!H22</f>
        <v>1945725</v>
      </c>
      <c r="O30" s="81">
        <f>八街市!I22</f>
        <v>0</v>
      </c>
      <c r="P30" s="221">
        <f>八街市!J22</f>
        <v>0</v>
      </c>
      <c r="Q30" s="250">
        <f>八街市!K22</f>
        <v>21834113</v>
      </c>
    </row>
    <row r="31" spans="2:19" ht="15.75" customHeight="1" x14ac:dyDescent="0.2">
      <c r="B31" s="455" t="s">
        <v>473</v>
      </c>
      <c r="C31" s="456"/>
      <c r="D31" s="233">
        <f>酒々井町!G15</f>
        <v>157123</v>
      </c>
      <c r="E31" s="81">
        <f>酒々井町!H15</f>
        <v>41475</v>
      </c>
      <c r="F31" s="81">
        <f>酒々井町!I15</f>
        <v>0</v>
      </c>
      <c r="G31" s="81">
        <f>酒々井町!J15</f>
        <v>78875</v>
      </c>
      <c r="H31" s="81">
        <f>酒々井町!K15</f>
        <v>393448</v>
      </c>
      <c r="I31" s="81">
        <f>酒々井町!C22</f>
        <v>208387</v>
      </c>
      <c r="J31" s="81">
        <f>酒々井町!D22</f>
        <v>0</v>
      </c>
      <c r="K31" s="81">
        <f>酒々井町!E22</f>
        <v>0</v>
      </c>
      <c r="L31" s="81">
        <f>酒々井町!F22</f>
        <v>0</v>
      </c>
      <c r="M31" s="81">
        <f>酒々井町!G22</f>
        <v>0</v>
      </c>
      <c r="N31" s="81">
        <f>酒々井町!H22</f>
        <v>442748</v>
      </c>
      <c r="O31" s="81">
        <f>酒々井町!I22</f>
        <v>0</v>
      </c>
      <c r="P31" s="221">
        <f>酒々井町!J22</f>
        <v>0</v>
      </c>
      <c r="Q31" s="250">
        <f>酒々井町!K22</f>
        <v>4473468</v>
      </c>
    </row>
    <row r="32" spans="2:19" ht="15.75" customHeight="1" x14ac:dyDescent="0.2">
      <c r="B32" s="455" t="s">
        <v>755</v>
      </c>
      <c r="C32" s="456"/>
      <c r="D32" s="233">
        <f>富里市!G15</f>
        <v>1275041</v>
      </c>
      <c r="E32" s="81">
        <f>富里市!H15</f>
        <v>533232</v>
      </c>
      <c r="F32" s="81">
        <f>富里市!I15</f>
        <v>12643</v>
      </c>
      <c r="G32" s="81">
        <f>富里市!J15</f>
        <v>613166</v>
      </c>
      <c r="H32" s="81">
        <f>富里市!K15</f>
        <v>1339944</v>
      </c>
      <c r="I32" s="81">
        <f>富里市!C22</f>
        <v>122837</v>
      </c>
      <c r="J32" s="81">
        <f>富里市!D22</f>
        <v>30982</v>
      </c>
      <c r="K32" s="81">
        <f>富里市!E22</f>
        <v>8649</v>
      </c>
      <c r="L32" s="81">
        <f>富里市!F22</f>
        <v>0</v>
      </c>
      <c r="M32" s="81">
        <f>富里市!G22</f>
        <v>260634</v>
      </c>
      <c r="N32" s="81">
        <f>富里市!H22</f>
        <v>1311594</v>
      </c>
      <c r="O32" s="81">
        <f>富里市!I22</f>
        <v>0</v>
      </c>
      <c r="P32" s="221">
        <f>富里市!J22</f>
        <v>0</v>
      </c>
      <c r="Q32" s="250">
        <f>富里市!K22</f>
        <v>12780836</v>
      </c>
    </row>
    <row r="33" spans="2:19" ht="15.75" customHeight="1" x14ac:dyDescent="0.2">
      <c r="B33" s="455" t="s">
        <v>145</v>
      </c>
      <c r="C33" s="456"/>
      <c r="D33" s="233">
        <f>白井市!G15</f>
        <v>931752</v>
      </c>
      <c r="E33" s="81">
        <f>白井市!H15</f>
        <v>450865</v>
      </c>
      <c r="F33" s="81">
        <f>白井市!I15</f>
        <v>24785</v>
      </c>
      <c r="G33" s="81">
        <f>白井市!J15</f>
        <v>143213</v>
      </c>
      <c r="H33" s="81">
        <f>白井市!K15</f>
        <v>1238126</v>
      </c>
      <c r="I33" s="81">
        <f>白井市!C22</f>
        <v>526886</v>
      </c>
      <c r="J33" s="81">
        <f>白井市!D22</f>
        <v>0</v>
      </c>
      <c r="K33" s="81">
        <f>白井市!E22</f>
        <v>0</v>
      </c>
      <c r="L33" s="81">
        <f>白井市!F22</f>
        <v>236451</v>
      </c>
      <c r="M33" s="81">
        <f>白井市!G22</f>
        <v>96864</v>
      </c>
      <c r="N33" s="81">
        <f>白井市!H22</f>
        <v>823536</v>
      </c>
      <c r="O33" s="81">
        <f>白井市!I22</f>
        <v>113468</v>
      </c>
      <c r="P33" s="221">
        <f>白井市!J22</f>
        <v>0</v>
      </c>
      <c r="Q33" s="250">
        <f>白井市!K22</f>
        <v>12211498</v>
      </c>
    </row>
    <row r="34" spans="2:19" ht="15.75" customHeight="1" x14ac:dyDescent="0.2">
      <c r="B34" s="455" t="s">
        <v>475</v>
      </c>
      <c r="C34" s="456"/>
      <c r="D34" s="233">
        <f>印西市!G15</f>
        <v>1258667</v>
      </c>
      <c r="E34" s="81">
        <f>印西市!H15</f>
        <v>1076202</v>
      </c>
      <c r="F34" s="81">
        <f>印西市!I15</f>
        <v>15798</v>
      </c>
      <c r="G34" s="81">
        <f>印西市!J15</f>
        <v>0</v>
      </c>
      <c r="H34" s="81">
        <f>印西市!K15</f>
        <v>2261545</v>
      </c>
      <c r="I34" s="81">
        <f>印西市!C22</f>
        <v>1389777</v>
      </c>
      <c r="J34" s="81">
        <f>印西市!D22</f>
        <v>67846</v>
      </c>
      <c r="K34" s="81">
        <f>印西市!E22</f>
        <v>0</v>
      </c>
      <c r="L34" s="81">
        <f>印西市!F22</f>
        <v>48126</v>
      </c>
      <c r="M34" s="81">
        <f>印西市!G22</f>
        <v>354672</v>
      </c>
      <c r="N34" s="81">
        <f>印西市!H22</f>
        <v>1103025</v>
      </c>
      <c r="O34" s="81">
        <f>印西市!I22</f>
        <v>0</v>
      </c>
      <c r="P34" s="221">
        <f>印西市!J22</f>
        <v>0</v>
      </c>
      <c r="Q34" s="250">
        <f>印西市!K22</f>
        <v>20331744</v>
      </c>
    </row>
    <row r="35" spans="2:19" ht="15.75" customHeight="1" x14ac:dyDescent="0.2">
      <c r="B35" s="464" t="s">
        <v>477</v>
      </c>
      <c r="C35" s="465"/>
      <c r="D35" s="234">
        <f>栄町!G15</f>
        <v>243423</v>
      </c>
      <c r="E35" s="82">
        <f>栄町!H15</f>
        <v>260640</v>
      </c>
      <c r="F35" s="82">
        <f>栄町!I15</f>
        <v>0</v>
      </c>
      <c r="G35" s="82">
        <f>栄町!J15</f>
        <v>0</v>
      </c>
      <c r="H35" s="82">
        <f>栄町!K15</f>
        <v>384297</v>
      </c>
      <c r="I35" s="82">
        <f>栄町!C22</f>
        <v>493971</v>
      </c>
      <c r="J35" s="82">
        <f>栄町!D22</f>
        <v>0</v>
      </c>
      <c r="K35" s="82">
        <f>栄町!E22</f>
        <v>0</v>
      </c>
      <c r="L35" s="82">
        <f>栄町!F22</f>
        <v>0</v>
      </c>
      <c r="M35" s="82">
        <f>栄町!G22</f>
        <v>96975</v>
      </c>
      <c r="N35" s="82">
        <f>栄町!H22</f>
        <v>445533</v>
      </c>
      <c r="O35" s="82">
        <f>栄町!I22</f>
        <v>0</v>
      </c>
      <c r="P35" s="222">
        <f>栄町!J22</f>
        <v>0</v>
      </c>
      <c r="Q35" s="251">
        <f>栄町!K22</f>
        <v>6082734</v>
      </c>
    </row>
    <row r="36" spans="2:19" ht="15.75" customHeight="1" x14ac:dyDescent="0.2">
      <c r="B36" s="219"/>
      <c r="C36" s="123" t="s">
        <v>435</v>
      </c>
      <c r="D36" s="235">
        <f>SUM(D37:D43)</f>
        <v>2424721</v>
      </c>
      <c r="E36" s="124">
        <f t="shared" ref="E36:Q36" si="3">SUM(E37:E43)</f>
        <v>2316489</v>
      </c>
      <c r="F36" s="124">
        <f t="shared" si="3"/>
        <v>63371</v>
      </c>
      <c r="G36" s="124">
        <f t="shared" si="3"/>
        <v>412387</v>
      </c>
      <c r="H36" s="124">
        <f t="shared" si="3"/>
        <v>2730760</v>
      </c>
      <c r="I36" s="124">
        <f t="shared" si="3"/>
        <v>1902538</v>
      </c>
      <c r="J36" s="124">
        <f t="shared" si="3"/>
        <v>200587</v>
      </c>
      <c r="K36" s="124">
        <f t="shared" si="3"/>
        <v>475709</v>
      </c>
      <c r="L36" s="124">
        <f t="shared" si="3"/>
        <v>172000</v>
      </c>
      <c r="M36" s="124">
        <f t="shared" si="3"/>
        <v>719230</v>
      </c>
      <c r="N36" s="124">
        <f t="shared" si="3"/>
        <v>1557837</v>
      </c>
      <c r="O36" s="124">
        <f>SUM(O37:O43)</f>
        <v>0</v>
      </c>
      <c r="P36" s="220">
        <f t="shared" si="3"/>
        <v>0</v>
      </c>
      <c r="Q36" s="252">
        <f t="shared" si="3"/>
        <v>40034962</v>
      </c>
      <c r="S36" s="22"/>
    </row>
    <row r="37" spans="2:19" ht="15.75" customHeight="1" x14ac:dyDescent="0.2">
      <c r="B37" s="455" t="s">
        <v>478</v>
      </c>
      <c r="C37" s="456"/>
      <c r="D37" s="233">
        <f>茂原市!G15</f>
        <v>1571641</v>
      </c>
      <c r="E37" s="81">
        <f>茂原市!H15</f>
        <v>1346540</v>
      </c>
      <c r="F37" s="81">
        <f>茂原市!I15</f>
        <v>63371</v>
      </c>
      <c r="G37" s="81">
        <f>茂原市!J15</f>
        <v>278725</v>
      </c>
      <c r="H37" s="81">
        <f>茂原市!K15</f>
        <v>1687675</v>
      </c>
      <c r="I37" s="81">
        <f>茂原市!C22</f>
        <v>1142047</v>
      </c>
      <c r="J37" s="81">
        <f>茂原市!D22</f>
        <v>131424</v>
      </c>
      <c r="K37" s="81">
        <f>茂原市!E22</f>
        <v>475709</v>
      </c>
      <c r="L37" s="81">
        <f>茂原市!F22</f>
        <v>0</v>
      </c>
      <c r="M37" s="81">
        <f>茂原市!G22</f>
        <v>143920</v>
      </c>
      <c r="N37" s="81">
        <f>茂原市!H22</f>
        <v>1023195</v>
      </c>
      <c r="O37" s="81">
        <f>茂原市!I22</f>
        <v>0</v>
      </c>
      <c r="P37" s="221">
        <f>茂原市!J22</f>
        <v>0</v>
      </c>
      <c r="Q37" s="250">
        <f>茂原市!K22</f>
        <v>23897364</v>
      </c>
    </row>
    <row r="38" spans="2:19" ht="15.75" customHeight="1" x14ac:dyDescent="0.2">
      <c r="B38" s="455" t="s">
        <v>479</v>
      </c>
      <c r="C38" s="456"/>
      <c r="D38" s="233">
        <f>一宮町!G15</f>
        <v>190286</v>
      </c>
      <c r="E38" s="81">
        <f>一宮町!H15</f>
        <v>351895</v>
      </c>
      <c r="F38" s="81">
        <f>一宮町!I15</f>
        <v>0</v>
      </c>
      <c r="G38" s="81">
        <f>一宮町!J15</f>
        <v>0</v>
      </c>
      <c r="H38" s="81">
        <f>一宮町!K15</f>
        <v>413489</v>
      </c>
      <c r="I38" s="81">
        <f>一宮町!C22</f>
        <v>151945</v>
      </c>
      <c r="J38" s="81">
        <f>一宮町!D22</f>
        <v>2022</v>
      </c>
      <c r="K38" s="81">
        <f>一宮町!E22</f>
        <v>0</v>
      </c>
      <c r="L38" s="81">
        <f>一宮町!F22</f>
        <v>54602</v>
      </c>
      <c r="M38" s="81">
        <f>一宮町!G22</f>
        <v>141556</v>
      </c>
      <c r="N38" s="81">
        <f>一宮町!H22</f>
        <v>60280</v>
      </c>
      <c r="O38" s="81">
        <f>一宮町!I22</f>
        <v>0</v>
      </c>
      <c r="P38" s="221">
        <f>一宮町!J22</f>
        <v>0</v>
      </c>
      <c r="Q38" s="250">
        <f>一宮町!K22</f>
        <v>3850465</v>
      </c>
    </row>
    <row r="39" spans="2:19" ht="15.75" customHeight="1" x14ac:dyDescent="0.2">
      <c r="B39" s="455" t="s">
        <v>480</v>
      </c>
      <c r="C39" s="456"/>
      <c r="D39" s="233">
        <f>睦沢町!G15</f>
        <v>183103</v>
      </c>
      <c r="E39" s="81">
        <f>睦沢町!H15</f>
        <v>77700</v>
      </c>
      <c r="F39" s="81">
        <f>睦沢町!I15</f>
        <v>0</v>
      </c>
      <c r="G39" s="81">
        <f>睦沢町!J15</f>
        <v>101183</v>
      </c>
      <c r="H39" s="81">
        <f>睦沢町!K15</f>
        <v>125381</v>
      </c>
      <c r="I39" s="81">
        <f>睦沢町!C22</f>
        <v>0</v>
      </c>
      <c r="J39" s="81">
        <f>睦沢町!D22</f>
        <v>0</v>
      </c>
      <c r="K39" s="81">
        <f>睦沢町!E22</f>
        <v>0</v>
      </c>
      <c r="L39" s="81">
        <f>睦沢町!F22</f>
        <v>0</v>
      </c>
      <c r="M39" s="81">
        <f>睦沢町!G22</f>
        <v>0</v>
      </c>
      <c r="N39" s="81">
        <f>睦沢町!H22</f>
        <v>201065</v>
      </c>
      <c r="O39" s="81">
        <f>睦沢町!I22</f>
        <v>0</v>
      </c>
      <c r="P39" s="221">
        <f>睦沢町!J22</f>
        <v>0</v>
      </c>
      <c r="Q39" s="250">
        <f>睦沢町!K22</f>
        <v>1940401</v>
      </c>
    </row>
    <row r="40" spans="2:19" ht="15.75" customHeight="1" x14ac:dyDescent="0.2">
      <c r="B40" s="455" t="s">
        <v>481</v>
      </c>
      <c r="C40" s="456"/>
      <c r="D40" s="233">
        <f>長生村!G15</f>
        <v>168012</v>
      </c>
      <c r="E40" s="81">
        <f>長生村!H15</f>
        <v>191177</v>
      </c>
      <c r="F40" s="81">
        <f>長生村!I15</f>
        <v>0</v>
      </c>
      <c r="G40" s="81">
        <f>長生村!J15</f>
        <v>0</v>
      </c>
      <c r="H40" s="81">
        <f>長生村!K15</f>
        <v>168929</v>
      </c>
      <c r="I40" s="81">
        <f>長生村!C22</f>
        <v>191838</v>
      </c>
      <c r="J40" s="81">
        <f>長生村!D22</f>
        <v>0</v>
      </c>
      <c r="K40" s="81">
        <f>長生村!E22</f>
        <v>0</v>
      </c>
      <c r="L40" s="81">
        <f>長生村!F22</f>
        <v>0</v>
      </c>
      <c r="M40" s="81">
        <f>長生村!G22</f>
        <v>7925</v>
      </c>
      <c r="N40" s="81">
        <f>長生村!H22</f>
        <v>117101</v>
      </c>
      <c r="O40" s="81">
        <f>長生村!I22</f>
        <v>0</v>
      </c>
      <c r="P40" s="221">
        <f>長生村!J22</f>
        <v>0</v>
      </c>
      <c r="Q40" s="250">
        <f>長生村!K22</f>
        <v>4457467</v>
      </c>
    </row>
    <row r="41" spans="2:19" ht="15.75" customHeight="1" x14ac:dyDescent="0.2">
      <c r="B41" s="455" t="s">
        <v>482</v>
      </c>
      <c r="C41" s="456"/>
      <c r="D41" s="233">
        <f>白子町!G15</f>
        <v>29644</v>
      </c>
      <c r="E41" s="81">
        <f>白子町!H15</f>
        <v>29125</v>
      </c>
      <c r="F41" s="81">
        <f>白子町!I15</f>
        <v>0</v>
      </c>
      <c r="G41" s="81">
        <f>白子町!J15</f>
        <v>32479</v>
      </c>
      <c r="H41" s="81">
        <f>白子町!K15</f>
        <v>250567</v>
      </c>
      <c r="I41" s="81">
        <f>白子町!C22</f>
        <v>73275</v>
      </c>
      <c r="J41" s="81">
        <f>白子町!D22</f>
        <v>67141</v>
      </c>
      <c r="K41" s="81">
        <f>白子町!E22</f>
        <v>0</v>
      </c>
      <c r="L41" s="81">
        <f>白子町!F22</f>
        <v>117398</v>
      </c>
      <c r="M41" s="81">
        <f>白子町!G22</f>
        <v>144713</v>
      </c>
      <c r="N41" s="81">
        <f>白子町!H22</f>
        <v>90946</v>
      </c>
      <c r="O41" s="81">
        <f>白子町!I22</f>
        <v>0</v>
      </c>
      <c r="P41" s="221">
        <f>白子町!J22</f>
        <v>0</v>
      </c>
      <c r="Q41" s="250">
        <f>白子町!K22</f>
        <v>2380726</v>
      </c>
    </row>
    <row r="42" spans="2:19" ht="15.75" customHeight="1" x14ac:dyDescent="0.2">
      <c r="B42" s="455" t="s">
        <v>483</v>
      </c>
      <c r="C42" s="456"/>
      <c r="D42" s="233">
        <f>長柄町!G15</f>
        <v>208440</v>
      </c>
      <c r="E42" s="81">
        <f>長柄町!H15</f>
        <v>84250</v>
      </c>
      <c r="F42" s="81">
        <f>長柄町!I15</f>
        <v>0</v>
      </c>
      <c r="G42" s="81">
        <f>長柄町!J15</f>
        <v>0</v>
      </c>
      <c r="H42" s="81">
        <f>長柄町!K15</f>
        <v>84719</v>
      </c>
      <c r="I42" s="81">
        <f>長柄町!C22</f>
        <v>343433</v>
      </c>
      <c r="J42" s="81">
        <f>長柄町!D22</f>
        <v>0</v>
      </c>
      <c r="K42" s="81">
        <f>長柄町!E22</f>
        <v>0</v>
      </c>
      <c r="L42" s="81">
        <f>長柄町!F22</f>
        <v>0</v>
      </c>
      <c r="M42" s="81">
        <f>長柄町!G22</f>
        <v>281116</v>
      </c>
      <c r="N42" s="81">
        <f>長柄町!H22</f>
        <v>65250</v>
      </c>
      <c r="O42" s="81">
        <f>長柄町!I22</f>
        <v>0</v>
      </c>
      <c r="P42" s="221">
        <f>長柄町!J22</f>
        <v>0</v>
      </c>
      <c r="Q42" s="250">
        <f>長柄町!K22</f>
        <v>2110163</v>
      </c>
    </row>
    <row r="43" spans="2:19" ht="15.75" customHeight="1" x14ac:dyDescent="0.2">
      <c r="B43" s="464" t="s">
        <v>484</v>
      </c>
      <c r="C43" s="465"/>
      <c r="D43" s="234">
        <f>長南町!G15</f>
        <v>73595</v>
      </c>
      <c r="E43" s="82">
        <f>長南町!H15</f>
        <v>235802</v>
      </c>
      <c r="F43" s="82">
        <f>長南町!I15</f>
        <v>0</v>
      </c>
      <c r="G43" s="82">
        <f>長南町!J15</f>
        <v>0</v>
      </c>
      <c r="H43" s="82">
        <f>長南町!K15</f>
        <v>0</v>
      </c>
      <c r="I43" s="82">
        <f>長南町!C22</f>
        <v>0</v>
      </c>
      <c r="J43" s="82">
        <f>長南町!D22</f>
        <v>0</v>
      </c>
      <c r="K43" s="82">
        <f>長南町!E22</f>
        <v>0</v>
      </c>
      <c r="L43" s="82">
        <f>長南町!F22</f>
        <v>0</v>
      </c>
      <c r="M43" s="82">
        <f>長南町!G22</f>
        <v>0</v>
      </c>
      <c r="N43" s="82">
        <f>長南町!H22</f>
        <v>0</v>
      </c>
      <c r="O43" s="82">
        <f>長南町!I22</f>
        <v>0</v>
      </c>
      <c r="P43" s="222">
        <f>長南町!J22</f>
        <v>0</v>
      </c>
      <c r="Q43" s="251">
        <f>長南町!K22</f>
        <v>1398376</v>
      </c>
    </row>
    <row r="44" spans="2:19" ht="15.75" customHeight="1" x14ac:dyDescent="0.2">
      <c r="B44" s="219"/>
      <c r="C44" s="123" t="s">
        <v>436</v>
      </c>
      <c r="D44" s="235">
        <f>SUM(D45:D50)</f>
        <v>3592790</v>
      </c>
      <c r="E44" s="124">
        <f t="shared" ref="E44:Q44" si="4">SUM(E45:E50)</f>
        <v>3090102</v>
      </c>
      <c r="F44" s="124">
        <f t="shared" si="4"/>
        <v>0</v>
      </c>
      <c r="G44" s="124">
        <f t="shared" si="4"/>
        <v>834245</v>
      </c>
      <c r="H44" s="124">
        <f t="shared" si="4"/>
        <v>4654921</v>
      </c>
      <c r="I44" s="124">
        <f t="shared" si="4"/>
        <v>2642024</v>
      </c>
      <c r="J44" s="124">
        <f t="shared" si="4"/>
        <v>305019</v>
      </c>
      <c r="K44" s="124">
        <f t="shared" si="4"/>
        <v>96042</v>
      </c>
      <c r="L44" s="124">
        <f t="shared" si="4"/>
        <v>181019</v>
      </c>
      <c r="M44" s="124">
        <f t="shared" si="4"/>
        <v>532720</v>
      </c>
      <c r="N44" s="124">
        <f t="shared" si="4"/>
        <v>3436215</v>
      </c>
      <c r="O44" s="124">
        <f>SUM(O45:O50)</f>
        <v>0</v>
      </c>
      <c r="P44" s="220">
        <f t="shared" si="4"/>
        <v>0</v>
      </c>
      <c r="Q44" s="252">
        <f t="shared" si="4"/>
        <v>54819318</v>
      </c>
      <c r="S44" s="22"/>
    </row>
    <row r="45" spans="2:19" ht="15.75" customHeight="1" x14ac:dyDescent="0.2">
      <c r="B45" s="455" t="s">
        <v>485</v>
      </c>
      <c r="C45" s="456"/>
      <c r="D45" s="233">
        <f>東金市!G15</f>
        <v>776519</v>
      </c>
      <c r="E45" s="81">
        <f>東金市!H15</f>
        <v>820393</v>
      </c>
      <c r="F45" s="81">
        <f>東金市!I15</f>
        <v>0</v>
      </c>
      <c r="G45" s="81">
        <f>東金市!J15</f>
        <v>281012</v>
      </c>
      <c r="H45" s="81">
        <f>東金市!K15</f>
        <v>877569</v>
      </c>
      <c r="I45" s="81">
        <f>東金市!C22</f>
        <v>934174</v>
      </c>
      <c r="J45" s="81">
        <f>東金市!D22</f>
        <v>0</v>
      </c>
      <c r="K45" s="81">
        <f>東金市!E22</f>
        <v>0</v>
      </c>
      <c r="L45" s="81">
        <f>東金市!F22</f>
        <v>25849</v>
      </c>
      <c r="M45" s="81">
        <f>東金市!G22</f>
        <v>175576</v>
      </c>
      <c r="N45" s="81">
        <f>東金市!H22</f>
        <v>1441349</v>
      </c>
      <c r="O45" s="81">
        <f>東金市!I22</f>
        <v>0</v>
      </c>
      <c r="P45" s="221">
        <f>東金市!J22</f>
        <v>0</v>
      </c>
      <c r="Q45" s="250">
        <f>東金市!K22</f>
        <v>13402343</v>
      </c>
    </row>
    <row r="46" spans="2:19" ht="15.75" customHeight="1" x14ac:dyDescent="0.2">
      <c r="B46" s="455" t="s">
        <v>1021</v>
      </c>
      <c r="C46" s="456"/>
      <c r="D46" s="233">
        <f>大網白里市!G15</f>
        <v>1123240</v>
      </c>
      <c r="E46" s="81">
        <f>大網白里市!H15</f>
        <v>896877</v>
      </c>
      <c r="F46" s="81">
        <f>大網白里市!I15</f>
        <v>0</v>
      </c>
      <c r="G46" s="81">
        <f>大網白里市!J15</f>
        <v>0</v>
      </c>
      <c r="H46" s="81">
        <f>大網白里市!K15</f>
        <v>1750241</v>
      </c>
      <c r="I46" s="81">
        <f>大網白里市!C22</f>
        <v>373298</v>
      </c>
      <c r="J46" s="81">
        <f>大網白里市!D22</f>
        <v>0</v>
      </c>
      <c r="K46" s="81">
        <f>大網白里市!E22</f>
        <v>0</v>
      </c>
      <c r="L46" s="81">
        <f>大網白里市!F22</f>
        <v>28437</v>
      </c>
      <c r="M46" s="81">
        <f>大網白里市!G22</f>
        <v>150525</v>
      </c>
      <c r="N46" s="81">
        <f>大網白里市!H22</f>
        <v>646151</v>
      </c>
      <c r="O46" s="81">
        <f>大網白里市!I22</f>
        <v>0</v>
      </c>
      <c r="P46" s="221">
        <f>大網白里市!J22</f>
        <v>0</v>
      </c>
      <c r="Q46" s="250">
        <f>大網白里市!K22</f>
        <v>10378103</v>
      </c>
    </row>
    <row r="47" spans="2:19" ht="15.75" customHeight="1" x14ac:dyDescent="0.2">
      <c r="B47" s="455" t="s">
        <v>486</v>
      </c>
      <c r="C47" s="456"/>
      <c r="D47" s="233">
        <f>九十九里町!G15</f>
        <v>564104</v>
      </c>
      <c r="E47" s="81">
        <f>九十九里町!H15</f>
        <v>167102</v>
      </c>
      <c r="F47" s="81">
        <f>九十九里町!I15</f>
        <v>0</v>
      </c>
      <c r="G47" s="81">
        <f>九十九里町!J15</f>
        <v>79329</v>
      </c>
      <c r="H47" s="81">
        <f>九十九里町!K15</f>
        <v>291797</v>
      </c>
      <c r="I47" s="81">
        <f>九十九里町!C22</f>
        <v>50074</v>
      </c>
      <c r="J47" s="81">
        <f>九十九里町!D22</f>
        <v>0</v>
      </c>
      <c r="K47" s="81">
        <f>九十九里町!E22</f>
        <v>0</v>
      </c>
      <c r="L47" s="81">
        <f>九十九里町!F22</f>
        <v>0</v>
      </c>
      <c r="M47" s="81">
        <f>九十九里町!G22</f>
        <v>79744</v>
      </c>
      <c r="N47" s="81">
        <f>九十九里町!H22</f>
        <v>263168</v>
      </c>
      <c r="O47" s="81">
        <f>九十九里町!I22</f>
        <v>0</v>
      </c>
      <c r="P47" s="221">
        <f>九十九里町!J22</f>
        <v>0</v>
      </c>
      <c r="Q47" s="250">
        <f>九十九里町!K22</f>
        <v>4760734</v>
      </c>
    </row>
    <row r="48" spans="2:19" ht="15.75" customHeight="1" x14ac:dyDescent="0.2">
      <c r="B48" s="455" t="s">
        <v>492</v>
      </c>
      <c r="C48" s="456"/>
      <c r="D48" s="233">
        <f>芝山町!G15</f>
        <v>0</v>
      </c>
      <c r="E48" s="81">
        <f>芝山町!H15</f>
        <v>108644</v>
      </c>
      <c r="F48" s="81">
        <f>芝山町!I15</f>
        <v>0</v>
      </c>
      <c r="G48" s="81">
        <f>芝山町!J15</f>
        <v>0</v>
      </c>
      <c r="H48" s="81">
        <f>芝山町!K15</f>
        <v>135732</v>
      </c>
      <c r="I48" s="81">
        <f>芝山町!C22</f>
        <v>135191</v>
      </c>
      <c r="J48" s="81">
        <f>芝山町!D22</f>
        <v>0</v>
      </c>
      <c r="K48" s="81">
        <f>芝山町!E22</f>
        <v>0</v>
      </c>
      <c r="L48" s="81">
        <f>芝山町!F22</f>
        <v>0</v>
      </c>
      <c r="M48" s="81">
        <f>芝山町!G22</f>
        <v>75358</v>
      </c>
      <c r="N48" s="81">
        <f>芝山町!H22</f>
        <v>0</v>
      </c>
      <c r="O48" s="81">
        <f>芝山町!I22</f>
        <v>0</v>
      </c>
      <c r="P48" s="221">
        <f>芝山町!J22</f>
        <v>0</v>
      </c>
      <c r="Q48" s="250">
        <f>芝山町!K22</f>
        <v>1684592</v>
      </c>
    </row>
    <row r="49" spans="2:19" ht="15.75" customHeight="1" x14ac:dyDescent="0.2">
      <c r="B49" s="455" t="s">
        <v>714</v>
      </c>
      <c r="C49" s="456"/>
      <c r="D49" s="233">
        <f>山武市!G15</f>
        <v>875636</v>
      </c>
      <c r="E49" s="81">
        <f>山武市!H15</f>
        <v>744093</v>
      </c>
      <c r="F49" s="81">
        <f>山武市!I15</f>
        <v>0</v>
      </c>
      <c r="G49" s="81">
        <f>山武市!J15</f>
        <v>394802</v>
      </c>
      <c r="H49" s="81">
        <f>山武市!K15</f>
        <v>1309438</v>
      </c>
      <c r="I49" s="81">
        <f>山武市!C22</f>
        <v>1126203</v>
      </c>
      <c r="J49" s="81">
        <f>山武市!D22</f>
        <v>305019</v>
      </c>
      <c r="K49" s="81">
        <f>山武市!E22</f>
        <v>96042</v>
      </c>
      <c r="L49" s="81">
        <f>山武市!F22</f>
        <v>126733</v>
      </c>
      <c r="M49" s="81">
        <f>山武市!G22</f>
        <v>20324</v>
      </c>
      <c r="N49" s="81">
        <f>山武市!H22</f>
        <v>848673</v>
      </c>
      <c r="O49" s="81">
        <f>山武市!I22</f>
        <v>0</v>
      </c>
      <c r="P49" s="221">
        <f>山武市!J22</f>
        <v>0</v>
      </c>
      <c r="Q49" s="250">
        <f>山武市!K22</f>
        <v>21253993</v>
      </c>
    </row>
    <row r="50" spans="2:19" ht="15.75" customHeight="1" thickBot="1" x14ac:dyDescent="0.25">
      <c r="B50" s="466" t="s">
        <v>543</v>
      </c>
      <c r="C50" s="467"/>
      <c r="D50" s="236">
        <f>横芝光町!G15</f>
        <v>253291</v>
      </c>
      <c r="E50" s="223">
        <f>横芝光町!H15</f>
        <v>352993</v>
      </c>
      <c r="F50" s="223">
        <f>横芝光町!I15</f>
        <v>0</v>
      </c>
      <c r="G50" s="223">
        <f>横芝光町!J15</f>
        <v>79102</v>
      </c>
      <c r="H50" s="223">
        <f>横芝光町!K15</f>
        <v>290144</v>
      </c>
      <c r="I50" s="223">
        <f>横芝光町!C22</f>
        <v>23084</v>
      </c>
      <c r="J50" s="223">
        <f>横芝光町!D22</f>
        <v>0</v>
      </c>
      <c r="K50" s="223">
        <f>横芝光町!E22</f>
        <v>0</v>
      </c>
      <c r="L50" s="223">
        <f>横芝光町!F22</f>
        <v>0</v>
      </c>
      <c r="M50" s="223">
        <f>横芝光町!G22</f>
        <v>31193</v>
      </c>
      <c r="N50" s="223">
        <f>横芝光町!H22</f>
        <v>236874</v>
      </c>
      <c r="O50" s="223">
        <f>横芝光町!I22</f>
        <v>0</v>
      </c>
      <c r="P50" s="224">
        <f>横芝光町!J22</f>
        <v>0</v>
      </c>
      <c r="Q50" s="253">
        <f>横芝光町!K22</f>
        <v>3339553</v>
      </c>
      <c r="S50" s="22"/>
    </row>
    <row r="51" spans="2:19" ht="5.25" customHeight="1" x14ac:dyDescent="0.2"/>
    <row r="54" spans="2:19" x14ac:dyDescent="0.2">
      <c r="S54" s="22"/>
    </row>
  </sheetData>
  <mergeCells count="42">
    <mergeCell ref="B50:C50"/>
    <mergeCell ref="B38:C38"/>
    <mergeCell ref="B39:C39"/>
    <mergeCell ref="B40:C40"/>
    <mergeCell ref="B41:C41"/>
    <mergeCell ref="B42:C42"/>
    <mergeCell ref="B43:C43"/>
    <mergeCell ref="B45:C45"/>
    <mergeCell ref="B46:C46"/>
    <mergeCell ref="B47:C47"/>
    <mergeCell ref="B48:C48"/>
    <mergeCell ref="B49:C49"/>
    <mergeCell ref="B37:C37"/>
    <mergeCell ref="B24:C24"/>
    <mergeCell ref="B25:C25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3:C23"/>
    <mergeCell ref="B10:C10"/>
    <mergeCell ref="B12:C12"/>
    <mergeCell ref="B13:C13"/>
    <mergeCell ref="B14:C14"/>
    <mergeCell ref="B15:C15"/>
    <mergeCell ref="B17:C17"/>
    <mergeCell ref="B18:C18"/>
    <mergeCell ref="B19:C19"/>
    <mergeCell ref="B20:C20"/>
    <mergeCell ref="B21:C21"/>
    <mergeCell ref="B22:C22"/>
    <mergeCell ref="B8:C9"/>
    <mergeCell ref="B3:C3"/>
    <mergeCell ref="B4:C4"/>
    <mergeCell ref="B5:C5"/>
    <mergeCell ref="B6:C6"/>
    <mergeCell ref="B7:C7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&amp;C32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E93F2-4D41-4F55-B401-F2ECEBAEE9B8}">
  <sheetPr codeName="Sheet111">
    <tabColor rgb="FFFF0000"/>
    <pageSetUpPr fitToPage="1"/>
  </sheetPr>
  <dimension ref="B1:S39"/>
  <sheetViews>
    <sheetView zoomScale="70" zoomScaleNormal="70" workbookViewId="0">
      <selection activeCell="I41" sqref="I41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3" customWidth="1"/>
    <col min="18" max="18" width="0.88671875" customWidth="1"/>
    <col min="19" max="19" width="12.109375" bestFit="1" customWidth="1"/>
  </cols>
  <sheetData>
    <row r="1" spans="2:19" ht="5.25" customHeight="1" x14ac:dyDescent="0.2"/>
    <row r="2" spans="2:19" ht="16.8" thickBot="1" x14ac:dyDescent="0.25">
      <c r="B2" s="95"/>
      <c r="C2" s="95"/>
    </row>
    <row r="3" spans="2:19" ht="12.75" customHeight="1" x14ac:dyDescent="0.2">
      <c r="B3" s="457"/>
      <c r="C3" s="458"/>
      <c r="D3" s="3" t="s">
        <v>579</v>
      </c>
      <c r="E3" s="212" t="s">
        <v>580</v>
      </c>
      <c r="F3" s="241" t="s">
        <v>581</v>
      </c>
      <c r="G3" s="212" t="s">
        <v>582</v>
      </c>
      <c r="H3" s="212" t="s">
        <v>583</v>
      </c>
      <c r="I3" s="212" t="s">
        <v>584</v>
      </c>
      <c r="J3" s="212" t="s">
        <v>585</v>
      </c>
      <c r="K3" s="212" t="s">
        <v>586</v>
      </c>
      <c r="L3" s="212" t="s">
        <v>587</v>
      </c>
      <c r="M3" s="212" t="s">
        <v>588</v>
      </c>
      <c r="N3" s="212" t="s">
        <v>589</v>
      </c>
      <c r="O3" s="212" t="s">
        <v>544</v>
      </c>
      <c r="P3" s="254" t="s">
        <v>590</v>
      </c>
      <c r="Q3" s="244"/>
    </row>
    <row r="4" spans="2:19" ht="12.75" customHeight="1" x14ac:dyDescent="0.2">
      <c r="B4" s="474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 t="s">
        <v>591</v>
      </c>
      <c r="N4" s="15"/>
      <c r="O4" s="15"/>
      <c r="P4" s="255" t="s">
        <v>592</v>
      </c>
      <c r="Q4" s="245"/>
    </row>
    <row r="5" spans="2:19" ht="12.75" customHeight="1" x14ac:dyDescent="0.2">
      <c r="B5" s="474" t="s">
        <v>972</v>
      </c>
      <c r="C5" s="434"/>
      <c r="D5" s="203" t="s">
        <v>593</v>
      </c>
      <c r="E5" s="15" t="s">
        <v>594</v>
      </c>
      <c r="F5" s="15" t="s">
        <v>595</v>
      </c>
      <c r="G5" s="16" t="s">
        <v>596</v>
      </c>
      <c r="H5" s="15" t="s">
        <v>597</v>
      </c>
      <c r="I5" s="15" t="s">
        <v>414</v>
      </c>
      <c r="J5" s="15" t="s">
        <v>598</v>
      </c>
      <c r="K5" s="15" t="s">
        <v>599</v>
      </c>
      <c r="L5" s="15" t="s">
        <v>600</v>
      </c>
      <c r="M5" s="15" t="s">
        <v>601</v>
      </c>
      <c r="N5" s="15" t="s">
        <v>602</v>
      </c>
      <c r="O5" s="15" t="s">
        <v>545</v>
      </c>
      <c r="P5" s="217" t="s">
        <v>603</v>
      </c>
      <c r="Q5" s="246"/>
    </row>
    <row r="6" spans="2:19" ht="12.75" customHeight="1" x14ac:dyDescent="0.2">
      <c r="B6" s="477"/>
      <c r="C6" s="478"/>
      <c r="D6" s="203"/>
      <c r="E6" s="15"/>
      <c r="F6" s="15"/>
      <c r="G6" s="16"/>
      <c r="H6" s="15"/>
      <c r="I6" s="15"/>
      <c r="J6" s="15"/>
      <c r="K6" s="15"/>
      <c r="L6" s="15"/>
      <c r="M6" s="15" t="s">
        <v>604</v>
      </c>
      <c r="N6" s="15"/>
      <c r="O6" s="15" t="s">
        <v>546</v>
      </c>
      <c r="P6" s="256"/>
      <c r="Q6" s="247" t="s">
        <v>384</v>
      </c>
    </row>
    <row r="7" spans="2:19" ht="12.75" customHeight="1" x14ac:dyDescent="0.2">
      <c r="B7" s="477"/>
      <c r="C7" s="478"/>
      <c r="D7" s="203" t="s">
        <v>605</v>
      </c>
      <c r="E7" s="15" t="s">
        <v>605</v>
      </c>
      <c r="F7" s="15" t="s">
        <v>606</v>
      </c>
      <c r="G7" s="16" t="s">
        <v>607</v>
      </c>
      <c r="H7" s="15" t="s">
        <v>608</v>
      </c>
      <c r="I7" s="15" t="s">
        <v>887</v>
      </c>
      <c r="J7" s="15" t="s">
        <v>609</v>
      </c>
      <c r="K7" s="15" t="s">
        <v>610</v>
      </c>
      <c r="L7" s="15" t="s">
        <v>611</v>
      </c>
      <c r="M7" s="15" t="s">
        <v>612</v>
      </c>
      <c r="N7" s="15" t="s">
        <v>613</v>
      </c>
      <c r="O7" s="15" t="s">
        <v>547</v>
      </c>
      <c r="P7" s="217" t="s">
        <v>614</v>
      </c>
      <c r="Q7" s="247"/>
    </row>
    <row r="8" spans="2:19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 t="s">
        <v>615</v>
      </c>
      <c r="N8" s="15"/>
      <c r="O8" s="15"/>
      <c r="P8" s="217"/>
      <c r="Q8" s="247"/>
    </row>
    <row r="9" spans="2:19" ht="12.75" customHeight="1" thickBot="1" x14ac:dyDescent="0.25">
      <c r="B9" s="466"/>
      <c r="C9" s="467"/>
      <c r="D9" s="210"/>
      <c r="E9" s="238"/>
      <c r="F9" s="238"/>
      <c r="G9" s="239"/>
      <c r="H9" s="238" t="s">
        <v>605</v>
      </c>
      <c r="I9" s="238"/>
      <c r="J9" s="238"/>
      <c r="K9" s="238"/>
      <c r="L9" s="238" t="s">
        <v>616</v>
      </c>
      <c r="M9" s="238" t="s">
        <v>617</v>
      </c>
      <c r="N9" s="238" t="s">
        <v>618</v>
      </c>
      <c r="O9" s="238"/>
      <c r="P9" s="240" t="s">
        <v>619</v>
      </c>
      <c r="Q9" s="183"/>
    </row>
    <row r="10" spans="2:19" ht="15.75" customHeight="1" x14ac:dyDescent="0.2">
      <c r="B10" s="225"/>
      <c r="C10" s="202" t="s">
        <v>437</v>
      </c>
      <c r="D10" s="232">
        <f t="shared" ref="D10:Q10" si="0">SUM(D11:D14)</f>
        <v>2215009</v>
      </c>
      <c r="E10" s="226">
        <f t="shared" si="0"/>
        <v>1853601</v>
      </c>
      <c r="F10" s="226">
        <f t="shared" si="0"/>
        <v>53665</v>
      </c>
      <c r="G10" s="226">
        <f t="shared" si="0"/>
        <v>113044</v>
      </c>
      <c r="H10" s="226">
        <f t="shared" si="0"/>
        <v>3541564</v>
      </c>
      <c r="I10" s="226">
        <f t="shared" si="0"/>
        <v>1715885</v>
      </c>
      <c r="J10" s="226">
        <f t="shared" si="0"/>
        <v>62723</v>
      </c>
      <c r="K10" s="226">
        <f t="shared" si="0"/>
        <v>0</v>
      </c>
      <c r="L10" s="226">
        <f t="shared" si="0"/>
        <v>0</v>
      </c>
      <c r="M10" s="226">
        <f t="shared" si="0"/>
        <v>134029</v>
      </c>
      <c r="N10" s="226">
        <f t="shared" si="0"/>
        <v>1891832</v>
      </c>
      <c r="O10" s="226">
        <f t="shared" si="0"/>
        <v>0</v>
      </c>
      <c r="P10" s="227">
        <f t="shared" si="0"/>
        <v>0</v>
      </c>
      <c r="Q10" s="249">
        <f t="shared" si="0"/>
        <v>32823001</v>
      </c>
      <c r="S10" s="22"/>
    </row>
    <row r="11" spans="2:19" ht="15.75" customHeight="1" x14ac:dyDescent="0.2">
      <c r="B11" s="455" t="s">
        <v>712</v>
      </c>
      <c r="C11" s="456"/>
      <c r="D11" s="233">
        <f>香取市!G15</f>
        <v>899625</v>
      </c>
      <c r="E11" s="81">
        <f>香取市!H15</f>
        <v>1151271</v>
      </c>
      <c r="F11" s="81">
        <f>香取市!I15</f>
        <v>53665</v>
      </c>
      <c r="G11" s="81">
        <f>香取市!J15</f>
        <v>34760</v>
      </c>
      <c r="H11" s="81">
        <f>香取市!K15</f>
        <v>2048987</v>
      </c>
      <c r="I11" s="81">
        <f>香取市!C22</f>
        <v>1462051</v>
      </c>
      <c r="J11" s="81">
        <f>香取市!D22</f>
        <v>62723</v>
      </c>
      <c r="K11" s="81">
        <f>香取市!E22</f>
        <v>0</v>
      </c>
      <c r="L11" s="81">
        <f>香取市!F22</f>
        <v>0</v>
      </c>
      <c r="M11" s="81">
        <f>香取市!G22</f>
        <v>111440</v>
      </c>
      <c r="N11" s="81">
        <f>香取市!H22</f>
        <v>1518642</v>
      </c>
      <c r="O11" s="81">
        <f>香取市!I22</f>
        <v>0</v>
      </c>
      <c r="P11" s="221">
        <f>香取市!J22</f>
        <v>0</v>
      </c>
      <c r="Q11" s="250">
        <f>香取市!K22</f>
        <v>22849973</v>
      </c>
    </row>
    <row r="12" spans="2:19" ht="15.75" customHeight="1" x14ac:dyDescent="0.2">
      <c r="B12" s="455" t="s">
        <v>495</v>
      </c>
      <c r="C12" s="456"/>
      <c r="D12" s="233">
        <f>神崎町!G15</f>
        <v>161964</v>
      </c>
      <c r="E12" s="81">
        <f>神崎町!H15</f>
        <v>158975</v>
      </c>
      <c r="F12" s="81">
        <f>神崎町!I15</f>
        <v>0</v>
      </c>
      <c r="G12" s="81">
        <f>神崎町!J15</f>
        <v>0</v>
      </c>
      <c r="H12" s="81">
        <f>神崎町!K15</f>
        <v>0</v>
      </c>
      <c r="I12" s="81">
        <f>神崎町!C22</f>
        <v>0</v>
      </c>
      <c r="J12" s="81">
        <f>神崎町!D22</f>
        <v>0</v>
      </c>
      <c r="K12" s="81">
        <f>神崎町!E22</f>
        <v>0</v>
      </c>
      <c r="L12" s="81">
        <f>神崎町!F22</f>
        <v>0</v>
      </c>
      <c r="M12" s="81">
        <f>神崎町!G22</f>
        <v>0</v>
      </c>
      <c r="N12" s="81">
        <f>神崎町!H22</f>
        <v>126384</v>
      </c>
      <c r="O12" s="81">
        <f>神崎町!I22</f>
        <v>0</v>
      </c>
      <c r="P12" s="221">
        <f>神崎町!J22</f>
        <v>0</v>
      </c>
      <c r="Q12" s="250">
        <f>神崎町!K22</f>
        <v>1302346</v>
      </c>
    </row>
    <row r="13" spans="2:19" ht="15.75" customHeight="1" x14ac:dyDescent="0.2">
      <c r="B13" s="455" t="s">
        <v>499</v>
      </c>
      <c r="C13" s="456"/>
      <c r="D13" s="233">
        <f>多古町!G15</f>
        <v>837142</v>
      </c>
      <c r="E13" s="81">
        <f>多古町!H15</f>
        <v>318226</v>
      </c>
      <c r="F13" s="81">
        <f>多古町!I15</f>
        <v>0</v>
      </c>
      <c r="G13" s="81">
        <f>多古町!J15</f>
        <v>0</v>
      </c>
      <c r="H13" s="81">
        <f>多古町!K15</f>
        <v>879451</v>
      </c>
      <c r="I13" s="81">
        <f>多古町!C22</f>
        <v>0</v>
      </c>
      <c r="J13" s="81">
        <f>多古町!D22</f>
        <v>0</v>
      </c>
      <c r="K13" s="81">
        <f>多古町!E22</f>
        <v>0</v>
      </c>
      <c r="L13" s="81">
        <f>多古町!F22</f>
        <v>0</v>
      </c>
      <c r="M13" s="81">
        <f>多古町!G22</f>
        <v>0</v>
      </c>
      <c r="N13" s="81">
        <f>多古町!H22</f>
        <v>127254</v>
      </c>
      <c r="O13" s="81">
        <f>多古町!I22</f>
        <v>0</v>
      </c>
      <c r="P13" s="221">
        <f>多古町!J22</f>
        <v>0</v>
      </c>
      <c r="Q13" s="250">
        <f>多古町!K22</f>
        <v>5101767</v>
      </c>
    </row>
    <row r="14" spans="2:19" ht="15.75" customHeight="1" x14ac:dyDescent="0.2">
      <c r="B14" s="464" t="s">
        <v>501</v>
      </c>
      <c r="C14" s="465"/>
      <c r="D14" s="234">
        <f>東庄町!G15</f>
        <v>316278</v>
      </c>
      <c r="E14" s="82">
        <f>東庄町!H15</f>
        <v>225129</v>
      </c>
      <c r="F14" s="82">
        <f>東庄町!I15</f>
        <v>0</v>
      </c>
      <c r="G14" s="82">
        <f>東庄町!J15</f>
        <v>78284</v>
      </c>
      <c r="H14" s="82">
        <f>東庄町!K15</f>
        <v>613126</v>
      </c>
      <c r="I14" s="82">
        <f>東庄町!C22</f>
        <v>253834</v>
      </c>
      <c r="J14" s="82">
        <f>東庄町!D22</f>
        <v>0</v>
      </c>
      <c r="K14" s="82">
        <f>東庄町!E22</f>
        <v>0</v>
      </c>
      <c r="L14" s="82">
        <f>東庄町!F22</f>
        <v>0</v>
      </c>
      <c r="M14" s="82">
        <f>東庄町!G22</f>
        <v>22589</v>
      </c>
      <c r="N14" s="82">
        <f>東庄町!H22</f>
        <v>119552</v>
      </c>
      <c r="O14" s="82">
        <f>東庄町!I22</f>
        <v>0</v>
      </c>
      <c r="P14" s="222">
        <f>東庄町!J22</f>
        <v>0</v>
      </c>
      <c r="Q14" s="251">
        <f>東庄町!K22</f>
        <v>3568915</v>
      </c>
    </row>
    <row r="15" spans="2:19" ht="15.75" customHeight="1" x14ac:dyDescent="0.2">
      <c r="B15" s="187"/>
      <c r="C15" s="123" t="s">
        <v>412</v>
      </c>
      <c r="D15" s="235">
        <f t="shared" ref="D15:Q15" si="1">SUM(D16:D17)</f>
        <v>1459157</v>
      </c>
      <c r="E15" s="124">
        <f t="shared" si="1"/>
        <v>2122220</v>
      </c>
      <c r="F15" s="124">
        <f t="shared" si="1"/>
        <v>48564</v>
      </c>
      <c r="G15" s="124">
        <f t="shared" si="1"/>
        <v>148287</v>
      </c>
      <c r="H15" s="124">
        <f t="shared" si="1"/>
        <v>4397359</v>
      </c>
      <c r="I15" s="124">
        <f t="shared" si="1"/>
        <v>1394245</v>
      </c>
      <c r="J15" s="124">
        <f t="shared" si="1"/>
        <v>114927</v>
      </c>
      <c r="K15" s="124">
        <f t="shared" si="1"/>
        <v>57685</v>
      </c>
      <c r="L15" s="124">
        <f t="shared" si="1"/>
        <v>126755</v>
      </c>
      <c r="M15" s="124">
        <f t="shared" si="1"/>
        <v>66922</v>
      </c>
      <c r="N15" s="124">
        <f t="shared" si="1"/>
        <v>1834556</v>
      </c>
      <c r="O15" s="124">
        <f t="shared" si="1"/>
        <v>0</v>
      </c>
      <c r="P15" s="220">
        <f t="shared" si="1"/>
        <v>0</v>
      </c>
      <c r="Q15" s="252">
        <f t="shared" si="1"/>
        <v>37835917</v>
      </c>
      <c r="S15" s="22"/>
    </row>
    <row r="16" spans="2:19" ht="15.75" customHeight="1" x14ac:dyDescent="0.2">
      <c r="B16" s="455" t="s">
        <v>502</v>
      </c>
      <c r="C16" s="456"/>
      <c r="D16" s="233">
        <f>銚子市!G15</f>
        <v>573015</v>
      </c>
      <c r="E16" s="81">
        <f>銚子市!H15</f>
        <v>689418</v>
      </c>
      <c r="F16" s="81">
        <f>銚子市!I15</f>
        <v>6964</v>
      </c>
      <c r="G16" s="81">
        <f>銚子市!J15</f>
        <v>59377</v>
      </c>
      <c r="H16" s="81">
        <f>銚子市!K15</f>
        <v>2520299</v>
      </c>
      <c r="I16" s="81">
        <f>銚子市!C22</f>
        <v>656608</v>
      </c>
      <c r="J16" s="81">
        <f>銚子市!D22</f>
        <v>0</v>
      </c>
      <c r="K16" s="81">
        <f>銚子市!E22</f>
        <v>31450</v>
      </c>
      <c r="L16" s="81">
        <f>銚子市!F22</f>
        <v>45905</v>
      </c>
      <c r="M16" s="81">
        <f>銚子市!G22</f>
        <v>49724</v>
      </c>
      <c r="N16" s="81">
        <f>銚子市!H22</f>
        <v>1098330</v>
      </c>
      <c r="O16" s="81">
        <f>銚子市!I22</f>
        <v>0</v>
      </c>
      <c r="P16" s="221">
        <f>銚子市!J22</f>
        <v>0</v>
      </c>
      <c r="Q16" s="250">
        <f>銚子市!K22</f>
        <v>19806168</v>
      </c>
    </row>
    <row r="17" spans="2:19" ht="15.75" customHeight="1" x14ac:dyDescent="0.2">
      <c r="B17" s="464" t="s">
        <v>503</v>
      </c>
      <c r="C17" s="465"/>
      <c r="D17" s="234">
        <f>旭市!G15</f>
        <v>886142</v>
      </c>
      <c r="E17" s="82">
        <f>旭市!H15</f>
        <v>1432802</v>
      </c>
      <c r="F17" s="82">
        <f>旭市!I15</f>
        <v>41600</v>
      </c>
      <c r="G17" s="82">
        <f>旭市!J15</f>
        <v>88910</v>
      </c>
      <c r="H17" s="82">
        <f>旭市!K15</f>
        <v>1877060</v>
      </c>
      <c r="I17" s="82">
        <f>旭市!C22</f>
        <v>737637</v>
      </c>
      <c r="J17" s="82">
        <f>旭市!D22</f>
        <v>114927</v>
      </c>
      <c r="K17" s="82">
        <f>旭市!E22</f>
        <v>26235</v>
      </c>
      <c r="L17" s="82">
        <f>旭市!F22</f>
        <v>80850</v>
      </c>
      <c r="M17" s="82">
        <f>旭市!G22</f>
        <v>17198</v>
      </c>
      <c r="N17" s="82">
        <f>旭市!H22</f>
        <v>736226</v>
      </c>
      <c r="O17" s="82">
        <f>旭市!I22</f>
        <v>0</v>
      </c>
      <c r="P17" s="222">
        <f>旭市!J22</f>
        <v>0</v>
      </c>
      <c r="Q17" s="251">
        <f>旭市!K22</f>
        <v>18029749</v>
      </c>
    </row>
    <row r="18" spans="2:19" ht="15.75" customHeight="1" x14ac:dyDescent="0.2">
      <c r="B18" s="219"/>
      <c r="C18" s="123" t="s">
        <v>413</v>
      </c>
      <c r="D18" s="235">
        <f t="shared" ref="D18:Q18" si="2">SUM(D19:D19)</f>
        <v>1089224</v>
      </c>
      <c r="E18" s="124">
        <f t="shared" si="2"/>
        <v>792378</v>
      </c>
      <c r="F18" s="124">
        <f t="shared" si="2"/>
        <v>10357</v>
      </c>
      <c r="G18" s="124">
        <f t="shared" si="2"/>
        <v>55668</v>
      </c>
      <c r="H18" s="124">
        <f t="shared" si="2"/>
        <v>475498</v>
      </c>
      <c r="I18" s="124">
        <f t="shared" si="2"/>
        <v>882546</v>
      </c>
      <c r="J18" s="124">
        <f t="shared" si="2"/>
        <v>0</v>
      </c>
      <c r="K18" s="124">
        <f t="shared" si="2"/>
        <v>0</v>
      </c>
      <c r="L18" s="124">
        <f t="shared" si="2"/>
        <v>53537</v>
      </c>
      <c r="M18" s="124">
        <f t="shared" si="2"/>
        <v>56098</v>
      </c>
      <c r="N18" s="124">
        <f t="shared" si="2"/>
        <v>1096243</v>
      </c>
      <c r="O18" s="124">
        <f t="shared" si="2"/>
        <v>0</v>
      </c>
      <c r="P18" s="220">
        <f t="shared" si="2"/>
        <v>0</v>
      </c>
      <c r="Q18" s="252">
        <f t="shared" si="2"/>
        <v>11271242</v>
      </c>
      <c r="S18" s="22"/>
    </row>
    <row r="19" spans="2:19" ht="15.75" customHeight="1" x14ac:dyDescent="0.2">
      <c r="B19" s="464" t="s">
        <v>710</v>
      </c>
      <c r="C19" s="465"/>
      <c r="D19" s="234">
        <f>匝瑳市!G15</f>
        <v>1089224</v>
      </c>
      <c r="E19" s="82">
        <f>匝瑳市!H15</f>
        <v>792378</v>
      </c>
      <c r="F19" s="82">
        <f>匝瑳市!I15</f>
        <v>10357</v>
      </c>
      <c r="G19" s="82">
        <f>匝瑳市!J15</f>
        <v>55668</v>
      </c>
      <c r="H19" s="82">
        <f>匝瑳市!K15</f>
        <v>475498</v>
      </c>
      <c r="I19" s="82">
        <f>匝瑳市!C22</f>
        <v>882546</v>
      </c>
      <c r="J19" s="82">
        <f>匝瑳市!D22</f>
        <v>0</v>
      </c>
      <c r="K19" s="82">
        <f>匝瑳市!E22</f>
        <v>0</v>
      </c>
      <c r="L19" s="82">
        <f>匝瑳市!F22</f>
        <v>53537</v>
      </c>
      <c r="M19" s="82">
        <f>匝瑳市!G22</f>
        <v>56098</v>
      </c>
      <c r="N19" s="82">
        <f>匝瑳市!H22</f>
        <v>1096243</v>
      </c>
      <c r="O19" s="82">
        <f>匝瑳市!I22</f>
        <v>0</v>
      </c>
      <c r="P19" s="222">
        <f>匝瑳市!J22</f>
        <v>0</v>
      </c>
      <c r="Q19" s="251">
        <f>匝瑳市!K22</f>
        <v>11271242</v>
      </c>
    </row>
    <row r="20" spans="2:19" ht="15.75" customHeight="1" x14ac:dyDescent="0.2">
      <c r="B20" s="219"/>
      <c r="C20" s="123" t="s">
        <v>438</v>
      </c>
      <c r="D20" s="235">
        <f>SUM(D21:D24)</f>
        <v>4181598</v>
      </c>
      <c r="E20" s="124">
        <f t="shared" ref="E20:Q20" si="3">SUM(E21:E24)</f>
        <v>4420838</v>
      </c>
      <c r="F20" s="124">
        <f t="shared" si="3"/>
        <v>287217</v>
      </c>
      <c r="G20" s="124">
        <f t="shared" si="3"/>
        <v>682146</v>
      </c>
      <c r="H20" s="124">
        <f t="shared" si="3"/>
        <v>7498232</v>
      </c>
      <c r="I20" s="124">
        <f t="shared" si="3"/>
        <v>3824506</v>
      </c>
      <c r="J20" s="124">
        <f t="shared" si="3"/>
        <v>259499</v>
      </c>
      <c r="K20" s="124">
        <f t="shared" si="3"/>
        <v>4590</v>
      </c>
      <c r="L20" s="124">
        <f t="shared" si="3"/>
        <v>286859</v>
      </c>
      <c r="M20" s="124">
        <f t="shared" si="3"/>
        <v>648061</v>
      </c>
      <c r="N20" s="124">
        <f t="shared" si="3"/>
        <v>3940980</v>
      </c>
      <c r="O20" s="124">
        <f>SUM(O21:O24)</f>
        <v>9178</v>
      </c>
      <c r="P20" s="220">
        <f t="shared" si="3"/>
        <v>0</v>
      </c>
      <c r="Q20" s="252">
        <f t="shared" si="3"/>
        <v>68455289</v>
      </c>
      <c r="S20" s="22"/>
    </row>
    <row r="21" spans="2:19" ht="15.75" customHeight="1" x14ac:dyDescent="0.2">
      <c r="B21" s="455" t="s">
        <v>508</v>
      </c>
      <c r="C21" s="456"/>
      <c r="D21" s="233">
        <f>木更津市!G15</f>
        <v>1009591</v>
      </c>
      <c r="E21" s="81">
        <f>木更津市!H15</f>
        <v>1083899</v>
      </c>
      <c r="F21" s="81">
        <f>木更津市!I15</f>
        <v>98274</v>
      </c>
      <c r="G21" s="81">
        <f>木更津市!J15</f>
        <v>313709</v>
      </c>
      <c r="H21" s="81">
        <f>木更津市!K15</f>
        <v>2465597</v>
      </c>
      <c r="I21" s="81">
        <f>木更津市!C22</f>
        <v>1451096</v>
      </c>
      <c r="J21" s="81">
        <f>木更津市!D22</f>
        <v>177845</v>
      </c>
      <c r="K21" s="81">
        <f>木更津市!E22</f>
        <v>4590</v>
      </c>
      <c r="L21" s="81">
        <f>木更津市!F22</f>
        <v>53078</v>
      </c>
      <c r="M21" s="81">
        <f>木更津市!G22</f>
        <v>87542</v>
      </c>
      <c r="N21" s="81">
        <f>木更津市!H22</f>
        <v>1211336</v>
      </c>
      <c r="O21" s="81">
        <f>木更津市!I22</f>
        <v>0</v>
      </c>
      <c r="P21" s="221">
        <f>木更津市!J22</f>
        <v>0</v>
      </c>
      <c r="Q21" s="250">
        <f>木更津市!K22</f>
        <v>23928875</v>
      </c>
    </row>
    <row r="22" spans="2:19" ht="15.75" customHeight="1" x14ac:dyDescent="0.2">
      <c r="B22" s="455" t="s">
        <v>509</v>
      </c>
      <c r="C22" s="456"/>
      <c r="D22" s="233">
        <f>君津市!G15</f>
        <v>1234780</v>
      </c>
      <c r="E22" s="81">
        <f>君津市!H15</f>
        <v>872631</v>
      </c>
      <c r="F22" s="81">
        <f>君津市!I15</f>
        <v>94380</v>
      </c>
      <c r="G22" s="81">
        <f>君津市!J15</f>
        <v>98081</v>
      </c>
      <c r="H22" s="81">
        <f>君津市!K15</f>
        <v>2591534</v>
      </c>
      <c r="I22" s="81">
        <f>君津市!C22</f>
        <v>1105241</v>
      </c>
      <c r="J22" s="81">
        <f>君津市!D22</f>
        <v>78221</v>
      </c>
      <c r="K22" s="81">
        <f>君津市!E22</f>
        <v>0</v>
      </c>
      <c r="L22" s="81">
        <f>君津市!F22</f>
        <v>233781</v>
      </c>
      <c r="M22" s="81">
        <f>君津市!G22</f>
        <v>277864</v>
      </c>
      <c r="N22" s="81">
        <f>君津市!H22</f>
        <v>1389729</v>
      </c>
      <c r="O22" s="81">
        <f>君津市!I22</f>
        <v>0</v>
      </c>
      <c r="P22" s="221">
        <f>君津市!J22</f>
        <v>0</v>
      </c>
      <c r="Q22" s="250">
        <f>君津市!K22</f>
        <v>18182503</v>
      </c>
    </row>
    <row r="23" spans="2:19" ht="15.75" customHeight="1" x14ac:dyDescent="0.2">
      <c r="B23" s="455" t="s">
        <v>510</v>
      </c>
      <c r="C23" s="456"/>
      <c r="D23" s="233">
        <f>富津市!G15</f>
        <v>797080</v>
      </c>
      <c r="E23" s="81">
        <f>富津市!H15</f>
        <v>1250626</v>
      </c>
      <c r="F23" s="81">
        <f>富津市!I15</f>
        <v>4636</v>
      </c>
      <c r="G23" s="81">
        <f>富津市!J15</f>
        <v>226355</v>
      </c>
      <c r="H23" s="81">
        <f>富津市!K15</f>
        <v>561386</v>
      </c>
      <c r="I23" s="81">
        <f>富津市!C22</f>
        <v>534721</v>
      </c>
      <c r="J23" s="81">
        <f>富津市!D22</f>
        <v>0</v>
      </c>
      <c r="K23" s="81">
        <f>富津市!E22</f>
        <v>0</v>
      </c>
      <c r="L23" s="81">
        <f>富津市!F22</f>
        <v>0</v>
      </c>
      <c r="M23" s="81">
        <f>富津市!G22</f>
        <v>94273</v>
      </c>
      <c r="N23" s="81">
        <f>富津市!H22</f>
        <v>620697</v>
      </c>
      <c r="O23" s="81">
        <f>富津市!I22</f>
        <v>9178</v>
      </c>
      <c r="P23" s="221">
        <f>富津市!J22</f>
        <v>0</v>
      </c>
      <c r="Q23" s="250">
        <f>富津市!K22</f>
        <v>11161163</v>
      </c>
    </row>
    <row r="24" spans="2:19" ht="15.75" customHeight="1" x14ac:dyDescent="0.2">
      <c r="B24" s="464" t="s">
        <v>804</v>
      </c>
      <c r="C24" s="465"/>
      <c r="D24" s="234">
        <f>袖ケ浦市!G15</f>
        <v>1140147</v>
      </c>
      <c r="E24" s="82">
        <f>袖ケ浦市!H15</f>
        <v>1213682</v>
      </c>
      <c r="F24" s="82">
        <f>袖ケ浦市!I15</f>
        <v>89927</v>
      </c>
      <c r="G24" s="82">
        <f>袖ケ浦市!J15</f>
        <v>44001</v>
      </c>
      <c r="H24" s="82">
        <f>袖ケ浦市!K15</f>
        <v>1879715</v>
      </c>
      <c r="I24" s="82">
        <f>袖ケ浦市!C22</f>
        <v>733448</v>
      </c>
      <c r="J24" s="82">
        <f>袖ケ浦市!D22</f>
        <v>3433</v>
      </c>
      <c r="K24" s="82">
        <f>袖ケ浦市!E22</f>
        <v>0</v>
      </c>
      <c r="L24" s="82">
        <f>袖ケ浦市!F22</f>
        <v>0</v>
      </c>
      <c r="M24" s="82">
        <f>袖ケ浦市!G22</f>
        <v>188382</v>
      </c>
      <c r="N24" s="82">
        <f>袖ケ浦市!H22</f>
        <v>719218</v>
      </c>
      <c r="O24" s="82">
        <f>袖ケ浦市!I22</f>
        <v>0</v>
      </c>
      <c r="P24" s="222">
        <f>袖ケ浦市!J22</f>
        <v>0</v>
      </c>
      <c r="Q24" s="251">
        <f>袖ケ浦市!K22</f>
        <v>15182748</v>
      </c>
    </row>
    <row r="25" spans="2:19" ht="15.75" customHeight="1" x14ac:dyDescent="0.2">
      <c r="B25" s="219"/>
      <c r="C25" s="123" t="s">
        <v>439</v>
      </c>
      <c r="D25" s="235">
        <f>SUM(D26:D29)</f>
        <v>958522</v>
      </c>
      <c r="E25" s="124">
        <f t="shared" ref="E25:Q25" si="4">SUM(E26:E29)</f>
        <v>882558</v>
      </c>
      <c r="F25" s="124">
        <f t="shared" si="4"/>
        <v>44567</v>
      </c>
      <c r="G25" s="124">
        <f t="shared" si="4"/>
        <v>70552</v>
      </c>
      <c r="H25" s="124">
        <f t="shared" si="4"/>
        <v>2326936</v>
      </c>
      <c r="I25" s="124">
        <f t="shared" si="4"/>
        <v>841255</v>
      </c>
      <c r="J25" s="124">
        <f t="shared" si="4"/>
        <v>216164</v>
      </c>
      <c r="K25" s="124">
        <f t="shared" si="4"/>
        <v>87286</v>
      </c>
      <c r="L25" s="124">
        <f t="shared" si="4"/>
        <v>26796</v>
      </c>
      <c r="M25" s="124">
        <f t="shared" si="4"/>
        <v>524074</v>
      </c>
      <c r="N25" s="124">
        <f t="shared" si="4"/>
        <v>2510927</v>
      </c>
      <c r="O25" s="124">
        <f>SUM(O26:O29)</f>
        <v>184565</v>
      </c>
      <c r="P25" s="220">
        <f t="shared" si="4"/>
        <v>0</v>
      </c>
      <c r="Q25" s="252">
        <f t="shared" si="4"/>
        <v>22597898</v>
      </c>
      <c r="S25" s="22"/>
    </row>
    <row r="26" spans="2:19" ht="15.75" customHeight="1" x14ac:dyDescent="0.2">
      <c r="B26" s="455" t="s">
        <v>512</v>
      </c>
      <c r="C26" s="456"/>
      <c r="D26" s="233">
        <f>勝浦市!G15</f>
        <v>285981</v>
      </c>
      <c r="E26" s="81">
        <f>勝浦市!H15</f>
        <v>297215</v>
      </c>
      <c r="F26" s="81">
        <f>勝浦市!I15</f>
        <v>0</v>
      </c>
      <c r="G26" s="81">
        <f>勝浦市!J15</f>
        <v>0</v>
      </c>
      <c r="H26" s="81">
        <f>勝浦市!K15</f>
        <v>659287</v>
      </c>
      <c r="I26" s="81">
        <f>勝浦市!C22</f>
        <v>346881</v>
      </c>
      <c r="J26" s="81">
        <f>勝浦市!D22</f>
        <v>51682</v>
      </c>
      <c r="K26" s="81">
        <f>勝浦市!E22</f>
        <v>0</v>
      </c>
      <c r="L26" s="81">
        <f>勝浦市!F22</f>
        <v>0</v>
      </c>
      <c r="M26" s="81">
        <f>勝浦市!G22</f>
        <v>33513</v>
      </c>
      <c r="N26" s="81">
        <f>勝浦市!H22</f>
        <v>324722</v>
      </c>
      <c r="O26" s="81">
        <f>勝浦市!I22</f>
        <v>0</v>
      </c>
      <c r="P26" s="221">
        <f>勝浦市!J22</f>
        <v>0</v>
      </c>
      <c r="Q26" s="250">
        <f>勝浦市!K22</f>
        <v>5829705</v>
      </c>
    </row>
    <row r="27" spans="2:19" ht="15.75" customHeight="1" x14ac:dyDescent="0.2">
      <c r="B27" s="455" t="s">
        <v>513</v>
      </c>
      <c r="C27" s="456"/>
      <c r="D27" s="233">
        <f>大多喜町!G15</f>
        <v>73505</v>
      </c>
      <c r="E27" s="81">
        <f>大多喜町!H15</f>
        <v>136784</v>
      </c>
      <c r="F27" s="81">
        <f>大多喜町!I15</f>
        <v>0</v>
      </c>
      <c r="G27" s="81">
        <f>大多喜町!J15</f>
        <v>0</v>
      </c>
      <c r="H27" s="81">
        <f>大多喜町!K15</f>
        <v>247474</v>
      </c>
      <c r="I27" s="81">
        <f>大多喜町!C22</f>
        <v>48791</v>
      </c>
      <c r="J27" s="81">
        <f>大多喜町!D22</f>
        <v>105793</v>
      </c>
      <c r="K27" s="81">
        <f>大多喜町!E22</f>
        <v>0</v>
      </c>
      <c r="L27" s="81">
        <f>大多喜町!F22</f>
        <v>0</v>
      </c>
      <c r="M27" s="81">
        <f>大多喜町!G22</f>
        <v>12152</v>
      </c>
      <c r="N27" s="81">
        <f>大多喜町!H22</f>
        <v>102303</v>
      </c>
      <c r="O27" s="81">
        <f>大多喜町!I22</f>
        <v>0</v>
      </c>
      <c r="P27" s="221">
        <f>大多喜町!J22</f>
        <v>0</v>
      </c>
      <c r="Q27" s="250">
        <f>大多喜町!K22</f>
        <v>2479825</v>
      </c>
    </row>
    <row r="28" spans="2:19" ht="15.75" customHeight="1" x14ac:dyDescent="0.2">
      <c r="B28" s="477" t="s">
        <v>971</v>
      </c>
      <c r="C28" s="478"/>
      <c r="D28" s="233">
        <f>御宿町!G15</f>
        <v>114235</v>
      </c>
      <c r="E28" s="81">
        <f>御宿町!H15</f>
        <v>264257</v>
      </c>
      <c r="F28" s="81">
        <f>御宿町!I15</f>
        <v>0</v>
      </c>
      <c r="G28" s="81">
        <f>御宿町!J15</f>
        <v>0</v>
      </c>
      <c r="H28" s="81">
        <f>御宿町!K15</f>
        <v>29577</v>
      </c>
      <c r="I28" s="81">
        <f>御宿町!C22</f>
        <v>26085</v>
      </c>
      <c r="J28" s="81">
        <f>御宿町!D22</f>
        <v>0</v>
      </c>
      <c r="K28" s="81">
        <f>御宿町!E22</f>
        <v>0</v>
      </c>
      <c r="L28" s="81">
        <f>御宿町!F22</f>
        <v>0</v>
      </c>
      <c r="M28" s="81">
        <f>御宿町!G22</f>
        <v>260706</v>
      </c>
      <c r="N28" s="81">
        <f>御宿町!H22</f>
        <v>303997</v>
      </c>
      <c r="O28" s="81">
        <f>御宿町!I22</f>
        <v>0</v>
      </c>
      <c r="P28" s="221">
        <f>御宿町!J22</f>
        <v>0</v>
      </c>
      <c r="Q28" s="250">
        <f>御宿町!K22</f>
        <v>2501608</v>
      </c>
    </row>
    <row r="29" spans="2:19" ht="15.75" customHeight="1" x14ac:dyDescent="0.2">
      <c r="B29" s="464" t="s">
        <v>713</v>
      </c>
      <c r="C29" s="465"/>
      <c r="D29" s="234">
        <f>いすみ市!G15</f>
        <v>484801</v>
      </c>
      <c r="E29" s="82">
        <f>いすみ市!H15</f>
        <v>184302</v>
      </c>
      <c r="F29" s="82">
        <f>いすみ市!I15</f>
        <v>44567</v>
      </c>
      <c r="G29" s="82">
        <f>いすみ市!J15</f>
        <v>70552</v>
      </c>
      <c r="H29" s="82">
        <f>いすみ市!K15</f>
        <v>1390598</v>
      </c>
      <c r="I29" s="82">
        <f>いすみ市!C22</f>
        <v>419498</v>
      </c>
      <c r="J29" s="82">
        <f>いすみ市!D22</f>
        <v>58689</v>
      </c>
      <c r="K29" s="82">
        <f>いすみ市!E22</f>
        <v>87286</v>
      </c>
      <c r="L29" s="82">
        <f>いすみ市!F22</f>
        <v>26796</v>
      </c>
      <c r="M29" s="82">
        <f>いすみ市!G22</f>
        <v>217703</v>
      </c>
      <c r="N29" s="82">
        <f>いすみ市!H22</f>
        <v>1779905</v>
      </c>
      <c r="O29" s="82">
        <f>いすみ市!I22</f>
        <v>184565</v>
      </c>
      <c r="P29" s="222">
        <f>いすみ市!J22</f>
        <v>0</v>
      </c>
      <c r="Q29" s="251">
        <f>いすみ市!K22</f>
        <v>11786760</v>
      </c>
    </row>
    <row r="30" spans="2:19" ht="15.75" customHeight="1" x14ac:dyDescent="0.2">
      <c r="B30" s="219"/>
      <c r="C30" s="123" t="s">
        <v>440</v>
      </c>
      <c r="D30" s="235">
        <f t="shared" ref="D30:Q30" si="5">SUM(D31:D34)</f>
        <v>1490500</v>
      </c>
      <c r="E30" s="124">
        <f t="shared" si="5"/>
        <v>2487331</v>
      </c>
      <c r="F30" s="124">
        <f t="shared" si="5"/>
        <v>101009</v>
      </c>
      <c r="G30" s="124">
        <f t="shared" si="5"/>
        <v>461707</v>
      </c>
      <c r="H30" s="124">
        <f t="shared" si="5"/>
        <v>2949796</v>
      </c>
      <c r="I30" s="124">
        <f t="shared" si="5"/>
        <v>2470994</v>
      </c>
      <c r="J30" s="124">
        <f t="shared" si="5"/>
        <v>0</v>
      </c>
      <c r="K30" s="124">
        <f t="shared" si="5"/>
        <v>752172</v>
      </c>
      <c r="L30" s="124">
        <f t="shared" si="5"/>
        <v>0</v>
      </c>
      <c r="M30" s="124">
        <f t="shared" si="5"/>
        <v>547607</v>
      </c>
      <c r="N30" s="124">
        <f t="shared" si="5"/>
        <v>2752725</v>
      </c>
      <c r="O30" s="124">
        <f t="shared" si="5"/>
        <v>93128</v>
      </c>
      <c r="P30" s="220">
        <f t="shared" si="5"/>
        <v>0</v>
      </c>
      <c r="Q30" s="252">
        <f t="shared" si="5"/>
        <v>38184138</v>
      </c>
      <c r="S30" s="22"/>
    </row>
    <row r="31" spans="2:19" ht="15.75" customHeight="1" x14ac:dyDescent="0.2">
      <c r="B31" s="455" t="s">
        <v>518</v>
      </c>
      <c r="C31" s="456"/>
      <c r="D31" s="233">
        <f>館山市!G15</f>
        <v>367515</v>
      </c>
      <c r="E31" s="81">
        <f>館山市!H15</f>
        <v>941168</v>
      </c>
      <c r="F31" s="81">
        <f>館山市!I15</f>
        <v>3301</v>
      </c>
      <c r="G31" s="81">
        <f>館山市!J15</f>
        <v>250572</v>
      </c>
      <c r="H31" s="81">
        <f>館山市!K15</f>
        <v>923671</v>
      </c>
      <c r="I31" s="81">
        <f>館山市!C22</f>
        <v>1272704</v>
      </c>
      <c r="J31" s="81">
        <f>館山市!D22</f>
        <v>0</v>
      </c>
      <c r="K31" s="81">
        <f>館山市!E22</f>
        <v>0</v>
      </c>
      <c r="L31" s="81">
        <f>館山市!F22</f>
        <v>0</v>
      </c>
      <c r="M31" s="81">
        <f>館山市!G22</f>
        <v>151709</v>
      </c>
      <c r="N31" s="81">
        <f>館山市!H22</f>
        <v>1195101</v>
      </c>
      <c r="O31" s="81">
        <f>館山市!I22</f>
        <v>93128</v>
      </c>
      <c r="P31" s="221">
        <f>館山市!J22</f>
        <v>0</v>
      </c>
      <c r="Q31" s="250">
        <f>館山市!K22</f>
        <v>14235720</v>
      </c>
    </row>
    <row r="32" spans="2:19" ht="15.75" customHeight="1" x14ac:dyDescent="0.2">
      <c r="B32" s="455" t="s">
        <v>519</v>
      </c>
      <c r="C32" s="456"/>
      <c r="D32" s="233">
        <f>鴨川市!G15</f>
        <v>562932</v>
      </c>
      <c r="E32" s="81">
        <f>鴨川市!H15</f>
        <v>364618</v>
      </c>
      <c r="F32" s="81">
        <f>鴨川市!I15</f>
        <v>0</v>
      </c>
      <c r="G32" s="81">
        <f>鴨川市!J15</f>
        <v>173821</v>
      </c>
      <c r="H32" s="81">
        <f>鴨川市!K15</f>
        <v>625482</v>
      </c>
      <c r="I32" s="81">
        <f>鴨川市!C22</f>
        <v>502761</v>
      </c>
      <c r="J32" s="81">
        <f>鴨川市!D22</f>
        <v>0</v>
      </c>
      <c r="K32" s="81">
        <f>鴨川市!E22</f>
        <v>0</v>
      </c>
      <c r="L32" s="81">
        <f>鴨川市!F22</f>
        <v>0</v>
      </c>
      <c r="M32" s="81">
        <f>鴨川市!G22</f>
        <v>63883</v>
      </c>
      <c r="N32" s="81">
        <f>鴨川市!H22</f>
        <v>748489</v>
      </c>
      <c r="O32" s="81">
        <f>鴨川市!I22</f>
        <v>0</v>
      </c>
      <c r="P32" s="221">
        <f>鴨川市!J22</f>
        <v>0</v>
      </c>
      <c r="Q32" s="250">
        <f>鴨川市!K22</f>
        <v>8358815</v>
      </c>
    </row>
    <row r="33" spans="2:19" ht="15.75" customHeight="1" x14ac:dyDescent="0.2">
      <c r="B33" s="455" t="s">
        <v>711</v>
      </c>
      <c r="C33" s="456"/>
      <c r="D33" s="233">
        <f>南房総市!G15</f>
        <v>467803</v>
      </c>
      <c r="E33" s="81">
        <f>南房総市!H15</f>
        <v>698118</v>
      </c>
      <c r="F33" s="81">
        <f>南房総市!I15</f>
        <v>0</v>
      </c>
      <c r="G33" s="81">
        <f>南房総市!J15</f>
        <v>37314</v>
      </c>
      <c r="H33" s="81">
        <f>南房総市!K15</f>
        <v>1400643</v>
      </c>
      <c r="I33" s="81">
        <f>南房総市!C22</f>
        <v>551771</v>
      </c>
      <c r="J33" s="81">
        <f>南房総市!D22</f>
        <v>0</v>
      </c>
      <c r="K33" s="81">
        <f>南房総市!E22</f>
        <v>752172</v>
      </c>
      <c r="L33" s="81">
        <f>南房総市!F22</f>
        <v>0</v>
      </c>
      <c r="M33" s="81">
        <f>南房総市!G22</f>
        <v>332015</v>
      </c>
      <c r="N33" s="81">
        <f>南房総市!H22</f>
        <v>704609</v>
      </c>
      <c r="O33" s="81">
        <f>南房総市!I22</f>
        <v>0</v>
      </c>
      <c r="P33" s="221">
        <f>南房総市!J22</f>
        <v>0</v>
      </c>
      <c r="Q33" s="250">
        <f>南房総市!K22</f>
        <v>12759118</v>
      </c>
    </row>
    <row r="34" spans="2:19" ht="15.75" customHeight="1" thickBot="1" x14ac:dyDescent="0.25">
      <c r="B34" s="466" t="s">
        <v>548</v>
      </c>
      <c r="C34" s="467"/>
      <c r="D34" s="236">
        <f>鋸南町!G15</f>
        <v>92250</v>
      </c>
      <c r="E34" s="223">
        <f>鋸南町!H15</f>
        <v>483427</v>
      </c>
      <c r="F34" s="223">
        <f>鋸南町!I15</f>
        <v>97708</v>
      </c>
      <c r="G34" s="223">
        <f>鋸南町!J15</f>
        <v>0</v>
      </c>
      <c r="H34" s="223">
        <f>鋸南町!K15</f>
        <v>0</v>
      </c>
      <c r="I34" s="223">
        <f>鋸南町!C22</f>
        <v>143758</v>
      </c>
      <c r="J34" s="223">
        <f>鋸南町!D22</f>
        <v>0</v>
      </c>
      <c r="K34" s="223">
        <f>鋸南町!E22</f>
        <v>0</v>
      </c>
      <c r="L34" s="223">
        <f>鋸南町!F22</f>
        <v>0</v>
      </c>
      <c r="M34" s="223">
        <f>鋸南町!G22</f>
        <v>0</v>
      </c>
      <c r="N34" s="223">
        <f>鋸南町!H22</f>
        <v>104526</v>
      </c>
      <c r="O34" s="223">
        <f>鋸南町!I22</f>
        <v>0</v>
      </c>
      <c r="P34" s="224">
        <f>鋸南町!J22</f>
        <v>0</v>
      </c>
      <c r="Q34" s="253">
        <f>鋸南町!K22</f>
        <v>2830485</v>
      </c>
      <c r="S34" s="22"/>
    </row>
    <row r="39" spans="2:19" ht="5.25" customHeight="1" x14ac:dyDescent="0.2"/>
  </sheetData>
  <mergeCells count="25">
    <mergeCell ref="B34:C34"/>
    <mergeCell ref="B27:C27"/>
    <mergeCell ref="B28:C28"/>
    <mergeCell ref="B29:C29"/>
    <mergeCell ref="B31:C31"/>
    <mergeCell ref="B32:C32"/>
    <mergeCell ref="B33:C33"/>
    <mergeCell ref="B26:C26"/>
    <mergeCell ref="B11:C11"/>
    <mergeCell ref="B12:C12"/>
    <mergeCell ref="B13:C13"/>
    <mergeCell ref="B14:C14"/>
    <mergeCell ref="B16:C16"/>
    <mergeCell ref="B17:C17"/>
    <mergeCell ref="B19:C19"/>
    <mergeCell ref="B21:C21"/>
    <mergeCell ref="B22:C22"/>
    <mergeCell ref="B23:C23"/>
    <mergeCell ref="B24:C24"/>
    <mergeCell ref="B8:C9"/>
    <mergeCell ref="B3:C3"/>
    <mergeCell ref="B4:C4"/>
    <mergeCell ref="B5:C5"/>
    <mergeCell ref="B6:C6"/>
    <mergeCell ref="B7:C7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&amp;C33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38670-EB0C-4E08-830D-DC4DCCD857C6}">
  <sheetPr codeName="Sheet112">
    <tabColor rgb="FFFF0000"/>
    <pageSetUpPr fitToPage="1"/>
  </sheetPr>
  <dimension ref="B1:R51"/>
  <sheetViews>
    <sheetView zoomScale="70" zoomScaleNormal="70" workbookViewId="0">
      <selection activeCell="E12" sqref="E12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  <col min="18" max="18" width="11" bestFit="1" customWidth="1"/>
  </cols>
  <sheetData>
    <row r="1" spans="2:18" ht="5.25" customHeight="1" x14ac:dyDescent="0.2"/>
    <row r="2" spans="2:18" ht="16.8" thickBot="1" x14ac:dyDescent="0.25">
      <c r="B2" s="95" t="s">
        <v>628</v>
      </c>
      <c r="C2" s="95"/>
    </row>
    <row r="3" spans="2:18" ht="12.75" customHeight="1" x14ac:dyDescent="0.2">
      <c r="B3" s="457"/>
      <c r="C3" s="458"/>
      <c r="D3" s="3" t="s">
        <v>385</v>
      </c>
      <c r="E3" s="213" t="s">
        <v>556</v>
      </c>
      <c r="F3" s="212" t="s">
        <v>386</v>
      </c>
      <c r="G3" s="212" t="s">
        <v>387</v>
      </c>
      <c r="H3" s="212" t="s">
        <v>388</v>
      </c>
      <c r="I3" s="213" t="s">
        <v>557</v>
      </c>
      <c r="J3" s="212" t="s">
        <v>389</v>
      </c>
      <c r="K3" s="212" t="s">
        <v>390</v>
      </c>
      <c r="L3" s="212" t="s">
        <v>391</v>
      </c>
      <c r="M3" s="212" t="s">
        <v>392</v>
      </c>
      <c r="N3" s="212" t="s">
        <v>393</v>
      </c>
      <c r="O3" s="213" t="s">
        <v>558</v>
      </c>
      <c r="P3" s="214" t="s">
        <v>559</v>
      </c>
    </row>
    <row r="4" spans="2:18" ht="12.75" customHeight="1" x14ac:dyDescent="0.2">
      <c r="B4" s="474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15" t="s">
        <v>560</v>
      </c>
    </row>
    <row r="5" spans="2:18" ht="12.75" customHeight="1" x14ac:dyDescent="0.2">
      <c r="B5" s="474" t="s">
        <v>972</v>
      </c>
      <c r="C5" s="434"/>
      <c r="D5" s="203" t="s">
        <v>561</v>
      </c>
      <c r="E5" s="15"/>
      <c r="F5" s="15"/>
      <c r="G5" s="16" t="s">
        <v>562</v>
      </c>
      <c r="H5" s="15" t="s">
        <v>563</v>
      </c>
      <c r="I5" s="15"/>
      <c r="J5" s="15" t="s">
        <v>564</v>
      </c>
      <c r="K5" s="15"/>
      <c r="L5" s="15" t="s">
        <v>565</v>
      </c>
      <c r="M5" s="15" t="s">
        <v>566</v>
      </c>
      <c r="N5" s="15" t="s">
        <v>567</v>
      </c>
      <c r="O5" s="15"/>
      <c r="P5" s="216" t="s">
        <v>568</v>
      </c>
    </row>
    <row r="6" spans="2:18" ht="12.75" customHeight="1" x14ac:dyDescent="0.2">
      <c r="B6" s="474"/>
      <c r="C6" s="434"/>
      <c r="D6" s="203"/>
      <c r="E6" s="15" t="s">
        <v>975</v>
      </c>
      <c r="F6" s="15" t="s">
        <v>976</v>
      </c>
      <c r="G6" s="16"/>
      <c r="H6" s="15"/>
      <c r="I6" s="15" t="s">
        <v>977</v>
      </c>
      <c r="J6" s="15"/>
      <c r="K6" s="15" t="s">
        <v>399</v>
      </c>
      <c r="L6" s="15"/>
      <c r="M6" s="15"/>
      <c r="N6" s="15"/>
      <c r="O6" s="16" t="s">
        <v>569</v>
      </c>
      <c r="P6" s="217"/>
    </row>
    <row r="7" spans="2:18" ht="12.75" customHeight="1" x14ac:dyDescent="0.2">
      <c r="B7" s="474"/>
      <c r="C7" s="434"/>
      <c r="D7" s="203" t="s">
        <v>570</v>
      </c>
      <c r="E7" s="15"/>
      <c r="F7" s="15"/>
      <c r="G7" s="16" t="s">
        <v>571</v>
      </c>
      <c r="H7" s="15" t="s">
        <v>572</v>
      </c>
      <c r="I7" s="15"/>
      <c r="J7" s="15" t="s">
        <v>573</v>
      </c>
      <c r="K7" s="15"/>
      <c r="L7" s="15" t="s">
        <v>574</v>
      </c>
      <c r="M7" s="15" t="s">
        <v>575</v>
      </c>
      <c r="N7" s="15" t="s">
        <v>576</v>
      </c>
      <c r="O7" s="15"/>
      <c r="P7" s="217" t="s">
        <v>577</v>
      </c>
    </row>
    <row r="8" spans="2:18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/>
      <c r="N8" s="15"/>
      <c r="O8" s="15"/>
      <c r="P8" s="217"/>
    </row>
    <row r="9" spans="2:18" ht="12.75" customHeight="1" thickBot="1" x14ac:dyDescent="0.25">
      <c r="B9" s="455"/>
      <c r="C9" s="456"/>
      <c r="D9" s="203"/>
      <c r="E9" s="15"/>
      <c r="F9" s="15"/>
      <c r="G9" s="16" t="s">
        <v>82</v>
      </c>
      <c r="H9" s="15"/>
      <c r="I9" s="15"/>
      <c r="J9" s="15"/>
      <c r="K9" s="15"/>
      <c r="L9" s="15"/>
      <c r="M9" s="15" t="s">
        <v>576</v>
      </c>
      <c r="N9" s="15"/>
      <c r="O9" s="15"/>
      <c r="P9" s="217"/>
    </row>
    <row r="10" spans="2:18" ht="15.75" customHeight="1" thickBot="1" x14ac:dyDescent="0.25">
      <c r="B10" s="475" t="s">
        <v>451</v>
      </c>
      <c r="C10" s="476"/>
      <c r="D10" s="231">
        <f>SUM(D11,D16,D26,D36,D44,'表１１（その１－２）'!D10,'表１１（その１－２）'!D15,'表１１（その１－２）'!D18,'表１１（その１－２）'!D20,'表１１（その１－２）'!D25,'表１１（その１－２）'!D30)</f>
        <v>40798500</v>
      </c>
      <c r="E10" s="228">
        <f>SUM(E11,E16,E26,E36,E44,'表１１（その１－２）'!E10,'表１１（その１－２）'!E15,'表１１（その１－２）'!E18,'表１１（その１－２）'!E20,'表１１（その１－２）'!E25,'表１１（その１－２）'!E30)</f>
        <v>224099</v>
      </c>
      <c r="F10" s="228">
        <f>SUM(F11,F16,F26,F36,F44,'表１１（その１－２）'!F10,'表１１（その１－２）'!F15,'表１１（その１－２）'!F18,'表１１（その１－２）'!F20,'表１１（その１－２）'!F25,'表１１（その１－２）'!F30)</f>
        <v>297219148</v>
      </c>
      <c r="G10" s="228">
        <f>SUM(G11,G16,G26,G36,G44,'表１１（その１－２）'!G10,'表１１（その１－２）'!G15,'表１１（その１－２）'!G18,'表１１（その１－２）'!G20,'表１１（その１－２）'!G25,'表１１（その１－２）'!G30)</f>
        <v>23315418</v>
      </c>
      <c r="H10" s="228">
        <f>SUM(H11,H16,H26,H36,H44,'表１１（その１－２）'!H10,'表１１（その１－２）'!H15,'表１１（その１－２）'!H18,'表１１（その１－２）'!H20,'表１１（その１－２）'!H25,'表１１（その１－２）'!H30)</f>
        <v>255983765</v>
      </c>
      <c r="I10" s="228">
        <f>SUM(I11,I16,I26,I36,I44,'表１１（その１－２）'!I10,'表１１（その１－２）'!I15,'表１１（その１－２）'!I18,'表１１（その１－２）'!I20,'表１１（その１－２）'!I25,'表１１（その１－２）'!I30)</f>
        <v>169670822</v>
      </c>
      <c r="J10" s="228">
        <f>SUM(J11,J16,J26,J36,J44,'表１１（その１－２）'!J10,'表１１（その１－２）'!J15,'表１１（その１－２）'!J18,'表１１（その１－２）'!J20,'表１１（その１－２）'!J25,'表１１（その１－２）'!J30)</f>
        <v>100870334</v>
      </c>
      <c r="K10" s="228">
        <f>SUM(K11,K16,K26,K36,K44,'表１１（その１－２）'!K10,'表１１（その１－２）'!K15,'表１１（その１－２）'!K18,'表１１（その１－２）'!K20,'表１１（その１－２）'!K25,'表１１（その１－２）'!K30)</f>
        <v>114037809</v>
      </c>
      <c r="L10" s="228">
        <f>SUM(L11,L16,L26,L36,L44,'表１１（その１－２）'!L10,'表１１（その１－２）'!L15,'表１１（その１－２）'!L18,'表１１（その１－２）'!L20,'表１１（その１－２）'!L25,'表１１（その１－２）'!L30)</f>
        <v>104122460</v>
      </c>
      <c r="M10" s="228">
        <f>SUM(M11,M16,M26,M36,M44,'表１１（その１－２）'!M10,'表１１（その１－２）'!M15,'表１１（その１－２）'!M18,'表１１（その１－２）'!M20,'表１１（その１－２）'!M25,'表１１（その１－２）'!M30)</f>
        <v>10651081</v>
      </c>
      <c r="N10" s="228">
        <f>SUM(N11,N16,N26,N36,N44,'表１１（その１－２）'!N10,'表１１（その１－２）'!N15,'表１１（その１－２）'!N18,'表１１（その１－２）'!N20,'表１１（その１－２）'!N25,'表１１（その１－２）'!N30)</f>
        <v>181393280</v>
      </c>
      <c r="O10" s="228">
        <f>SUM(O11,O16,O26,O36,O44,'表１１（その１－２）'!O10,'表１１（その１－２）'!O15,'表１１（その１－２）'!O18,'表１１（その１－２）'!O20,'表１１（その１－２）'!O25,'表１１（その１－２）'!O30)</f>
        <v>77392148</v>
      </c>
      <c r="P10" s="229">
        <f>SUM(P11,P16,P26,P36,P44,'表１１（その１－２）'!P10,'表１１（その１－２）'!P15,'表１１（その１－２）'!P18,'表１１（その１－２）'!P20,'表１１（その１－２）'!P25,'表１１（その１－２）'!P30)</f>
        <v>10000488</v>
      </c>
    </row>
    <row r="11" spans="2:18" ht="15.75" customHeight="1" x14ac:dyDescent="0.2">
      <c r="B11" s="225"/>
      <c r="C11" s="202" t="s">
        <v>433</v>
      </c>
      <c r="D11" s="232">
        <f>SUM(D12:D15)</f>
        <v>9086504</v>
      </c>
      <c r="E11" s="226">
        <f t="shared" ref="E11:P11" si="0">SUM(E12:E15)</f>
        <v>51918</v>
      </c>
      <c r="F11" s="226">
        <f t="shared" si="0"/>
        <v>67263310</v>
      </c>
      <c r="G11" s="226">
        <f t="shared" si="0"/>
        <v>6229058</v>
      </c>
      <c r="H11" s="226">
        <f t="shared" si="0"/>
        <v>60651678</v>
      </c>
      <c r="I11" s="226">
        <f t="shared" si="0"/>
        <v>39014253</v>
      </c>
      <c r="J11" s="226">
        <f t="shared" si="0"/>
        <v>24956676</v>
      </c>
      <c r="K11" s="226">
        <f t="shared" si="0"/>
        <v>27249127</v>
      </c>
      <c r="L11" s="226">
        <f t="shared" si="0"/>
        <v>24503903</v>
      </c>
      <c r="M11" s="226">
        <f t="shared" si="0"/>
        <v>2871973</v>
      </c>
      <c r="N11" s="226">
        <f t="shared" si="0"/>
        <v>41551262</v>
      </c>
      <c r="O11" s="226">
        <f t="shared" si="0"/>
        <v>17597740</v>
      </c>
      <c r="P11" s="227">
        <f t="shared" si="0"/>
        <v>2412877</v>
      </c>
      <c r="R11" s="22"/>
    </row>
    <row r="12" spans="2:18" ht="15.75" customHeight="1" x14ac:dyDescent="0.2">
      <c r="B12" s="455" t="s">
        <v>452</v>
      </c>
      <c r="C12" s="456"/>
      <c r="D12" s="233">
        <f>千葉市!C10</f>
        <v>5285548</v>
      </c>
      <c r="E12" s="81">
        <f>千葉市!D10</f>
        <v>37720</v>
      </c>
      <c r="F12" s="81">
        <f>千葉市!E10</f>
        <v>37416323</v>
      </c>
      <c r="G12" s="81">
        <f>千葉市!F10</f>
        <v>3946017</v>
      </c>
      <c r="H12" s="81">
        <f>千葉市!G10</f>
        <v>36423563</v>
      </c>
      <c r="I12" s="81">
        <f>千葉市!H10</f>
        <v>23174118</v>
      </c>
      <c r="J12" s="81">
        <f>千葉市!I10</f>
        <v>15215258</v>
      </c>
      <c r="K12" s="81">
        <f>千葉市!J10</f>
        <v>16702458</v>
      </c>
      <c r="L12" s="81">
        <f>千葉市!K10</f>
        <v>14284652</v>
      </c>
      <c r="M12" s="81">
        <f>千葉市!C17</f>
        <v>1625201</v>
      </c>
      <c r="N12" s="81">
        <f>千葉市!D17</f>
        <v>24092862</v>
      </c>
      <c r="O12" s="81">
        <f>千葉市!E17</f>
        <v>10042517</v>
      </c>
      <c r="P12" s="221">
        <f>千葉市!F17</f>
        <v>1283603</v>
      </c>
    </row>
    <row r="13" spans="2:18" ht="15.75" customHeight="1" x14ac:dyDescent="0.2">
      <c r="B13" s="455" t="s">
        <v>453</v>
      </c>
      <c r="C13" s="456"/>
      <c r="D13" s="233">
        <f>習志野市!C10</f>
        <v>742669</v>
      </c>
      <c r="E13" s="81">
        <f>習志野市!D10</f>
        <v>8550</v>
      </c>
      <c r="F13" s="81">
        <f>習志野市!E10</f>
        <v>7389844</v>
      </c>
      <c r="G13" s="81">
        <f>習志野市!F10</f>
        <v>190039</v>
      </c>
      <c r="H13" s="81">
        <f>習志野市!G10</f>
        <v>4906738</v>
      </c>
      <c r="I13" s="81">
        <f>習志野市!H10</f>
        <v>3264894</v>
      </c>
      <c r="J13" s="81">
        <f>習志野市!I10</f>
        <v>2467044</v>
      </c>
      <c r="K13" s="81">
        <f>習志野市!J10</f>
        <v>2245774</v>
      </c>
      <c r="L13" s="81">
        <f>習志野市!K10</f>
        <v>2812157</v>
      </c>
      <c r="M13" s="81">
        <f>習志野市!C17</f>
        <v>275610</v>
      </c>
      <c r="N13" s="81">
        <f>習志野市!D17</f>
        <v>3639519</v>
      </c>
      <c r="O13" s="81">
        <f>習志野市!E17</f>
        <v>1609214</v>
      </c>
      <c r="P13" s="221">
        <f>習志野市!F17</f>
        <v>210606</v>
      </c>
    </row>
    <row r="14" spans="2:18" ht="15.75" customHeight="1" x14ac:dyDescent="0.2">
      <c r="B14" s="455" t="s">
        <v>454</v>
      </c>
      <c r="C14" s="456"/>
      <c r="D14" s="233">
        <f>市原市!C10</f>
        <v>1971881</v>
      </c>
      <c r="E14" s="81">
        <f>市原市!D10</f>
        <v>3396</v>
      </c>
      <c r="F14" s="81">
        <f>市原市!E10</f>
        <v>13635665</v>
      </c>
      <c r="G14" s="81">
        <f>市原市!F10</f>
        <v>1480102</v>
      </c>
      <c r="H14" s="81">
        <f>市原市!G10</f>
        <v>12644208</v>
      </c>
      <c r="I14" s="81">
        <f>市原市!H10</f>
        <v>8351023</v>
      </c>
      <c r="J14" s="81">
        <f>市原市!I10</f>
        <v>4359965</v>
      </c>
      <c r="K14" s="81">
        <f>市原市!J10</f>
        <v>5254553</v>
      </c>
      <c r="L14" s="81">
        <f>市原市!K10</f>
        <v>4220381</v>
      </c>
      <c r="M14" s="81">
        <f>市原市!C17</f>
        <v>690079</v>
      </c>
      <c r="N14" s="81">
        <f>市原市!D17</f>
        <v>8683951</v>
      </c>
      <c r="O14" s="81">
        <f>市原市!E17</f>
        <v>3867000</v>
      </c>
      <c r="P14" s="221">
        <f>市原市!F17</f>
        <v>641635</v>
      </c>
    </row>
    <row r="15" spans="2:18" ht="15.75" customHeight="1" x14ac:dyDescent="0.2">
      <c r="B15" s="464" t="s">
        <v>455</v>
      </c>
      <c r="C15" s="465"/>
      <c r="D15" s="234">
        <f>八千代市!C10</f>
        <v>1086406</v>
      </c>
      <c r="E15" s="82">
        <f>八千代市!D10</f>
        <v>2252</v>
      </c>
      <c r="F15" s="82">
        <f>八千代市!E10</f>
        <v>8821478</v>
      </c>
      <c r="G15" s="82">
        <f>八千代市!F10</f>
        <v>612900</v>
      </c>
      <c r="H15" s="82">
        <f>八千代市!G10</f>
        <v>6677169</v>
      </c>
      <c r="I15" s="82">
        <f>八千代市!H10</f>
        <v>4224218</v>
      </c>
      <c r="J15" s="82">
        <f>八千代市!I10</f>
        <v>2914409</v>
      </c>
      <c r="K15" s="82">
        <f>八千代市!J10</f>
        <v>3046342</v>
      </c>
      <c r="L15" s="82">
        <f>八千代市!K10</f>
        <v>3186713</v>
      </c>
      <c r="M15" s="82">
        <f>八千代市!C17</f>
        <v>281083</v>
      </c>
      <c r="N15" s="82">
        <f>八千代市!D17</f>
        <v>5134930</v>
      </c>
      <c r="O15" s="82">
        <f>八千代市!E17</f>
        <v>2079009</v>
      </c>
      <c r="P15" s="222">
        <f>八千代市!F17</f>
        <v>277033</v>
      </c>
    </row>
    <row r="16" spans="2:18" ht="15.75" customHeight="1" x14ac:dyDescent="0.2">
      <c r="B16" s="219"/>
      <c r="C16" s="230" t="s">
        <v>411</v>
      </c>
      <c r="D16" s="235">
        <f t="shared" ref="D16:P16" si="1">SUM(D17:D25)</f>
        <v>16832948</v>
      </c>
      <c r="E16" s="124">
        <f t="shared" si="1"/>
        <v>93393</v>
      </c>
      <c r="F16" s="124">
        <f t="shared" si="1"/>
        <v>119654701</v>
      </c>
      <c r="G16" s="124">
        <f t="shared" si="1"/>
        <v>10615403</v>
      </c>
      <c r="H16" s="124">
        <f t="shared" si="1"/>
        <v>94379433</v>
      </c>
      <c r="I16" s="124">
        <f t="shared" si="1"/>
        <v>61720929</v>
      </c>
      <c r="J16" s="124">
        <f t="shared" si="1"/>
        <v>41860591</v>
      </c>
      <c r="K16" s="124">
        <f t="shared" si="1"/>
        <v>46031474</v>
      </c>
      <c r="L16" s="124">
        <f t="shared" si="1"/>
        <v>43445758</v>
      </c>
      <c r="M16" s="124">
        <f t="shared" si="1"/>
        <v>4602376</v>
      </c>
      <c r="N16" s="124">
        <f t="shared" si="1"/>
        <v>69328474</v>
      </c>
      <c r="O16" s="124">
        <f t="shared" si="1"/>
        <v>28228524</v>
      </c>
      <c r="P16" s="220">
        <f t="shared" si="1"/>
        <v>3923731</v>
      </c>
      <c r="R16" s="22"/>
    </row>
    <row r="17" spans="2:16" ht="15.75" customHeight="1" x14ac:dyDescent="0.2">
      <c r="B17" s="455" t="s">
        <v>458</v>
      </c>
      <c r="C17" s="456"/>
      <c r="D17" s="233">
        <f>市川市!C10</f>
        <v>3143907</v>
      </c>
      <c r="E17" s="81">
        <f>市川市!D10</f>
        <v>5720</v>
      </c>
      <c r="F17" s="81">
        <f>市川市!E10</f>
        <v>20086763</v>
      </c>
      <c r="G17" s="81">
        <f>市川市!F10</f>
        <v>1542626</v>
      </c>
      <c r="H17" s="81">
        <f>市川市!G10</f>
        <v>15297484</v>
      </c>
      <c r="I17" s="81">
        <f>市川市!H10</f>
        <v>9825295</v>
      </c>
      <c r="J17" s="81">
        <f>市川市!I10</f>
        <v>6735645</v>
      </c>
      <c r="K17" s="81">
        <f>市川市!J10</f>
        <v>7983807</v>
      </c>
      <c r="L17" s="81">
        <f>市川市!K10</f>
        <v>6855292</v>
      </c>
      <c r="M17" s="81">
        <f>市川市!C17</f>
        <v>742434</v>
      </c>
      <c r="N17" s="81">
        <f>市川市!D17</f>
        <v>11871429</v>
      </c>
      <c r="O17" s="81">
        <f>市川市!E17</f>
        <v>4392806</v>
      </c>
      <c r="P17" s="221">
        <f>市川市!F17</f>
        <v>783801</v>
      </c>
    </row>
    <row r="18" spans="2:16" ht="15.75" customHeight="1" x14ac:dyDescent="0.2">
      <c r="B18" s="455" t="s">
        <v>459</v>
      </c>
      <c r="C18" s="456"/>
      <c r="D18" s="233">
        <f>船橋市!C10</f>
        <v>3456935</v>
      </c>
      <c r="E18" s="81">
        <f>船橋市!D10</f>
        <v>33406</v>
      </c>
      <c r="F18" s="81">
        <f>船橋市!E10</f>
        <v>25355158</v>
      </c>
      <c r="G18" s="81">
        <f>船橋市!F10</f>
        <v>1673327</v>
      </c>
      <c r="H18" s="81">
        <f>船橋市!G10</f>
        <v>21843345</v>
      </c>
      <c r="I18" s="81">
        <f>船橋市!H10</f>
        <v>13436672</v>
      </c>
      <c r="J18" s="81">
        <f>船橋市!I10</f>
        <v>9060836</v>
      </c>
      <c r="K18" s="81">
        <f>船橋市!J10</f>
        <v>10794407</v>
      </c>
      <c r="L18" s="81">
        <f>船橋市!K10</f>
        <v>10471540</v>
      </c>
      <c r="M18" s="81">
        <f>船橋市!C17</f>
        <v>1088695</v>
      </c>
      <c r="N18" s="81">
        <f>船橋市!D17</f>
        <v>14517402</v>
      </c>
      <c r="O18" s="81">
        <f>船橋市!E17</f>
        <v>6091862</v>
      </c>
      <c r="P18" s="221">
        <f>船橋市!F17</f>
        <v>782988</v>
      </c>
    </row>
    <row r="19" spans="2:16" ht="15.75" customHeight="1" x14ac:dyDescent="0.2">
      <c r="B19" s="455" t="s">
        <v>460</v>
      </c>
      <c r="C19" s="456"/>
      <c r="D19" s="233">
        <f>松戸市!C10</f>
        <v>3167134</v>
      </c>
      <c r="E19" s="81">
        <f>松戸市!D10</f>
        <v>23785</v>
      </c>
      <c r="F19" s="81">
        <f>松戸市!E10</f>
        <v>22638975</v>
      </c>
      <c r="G19" s="81">
        <f>松戸市!F10</f>
        <v>1792692</v>
      </c>
      <c r="H19" s="81">
        <f>松戸市!G10</f>
        <v>16979217</v>
      </c>
      <c r="I19" s="81">
        <f>松戸市!H10</f>
        <v>11500151</v>
      </c>
      <c r="J19" s="81">
        <f>松戸市!I10</f>
        <v>7865988</v>
      </c>
      <c r="K19" s="81">
        <f>松戸市!J10</f>
        <v>7997582</v>
      </c>
      <c r="L19" s="81">
        <f>松戸市!K10</f>
        <v>7386640</v>
      </c>
      <c r="M19" s="81">
        <f>松戸市!C17</f>
        <v>868309</v>
      </c>
      <c r="N19" s="81">
        <f>松戸市!D17</f>
        <v>12446807</v>
      </c>
      <c r="O19" s="81">
        <f>松戸市!E17</f>
        <v>5036381</v>
      </c>
      <c r="P19" s="221">
        <f>松戸市!F17</f>
        <v>682574</v>
      </c>
    </row>
    <row r="20" spans="2:16" ht="15.75" customHeight="1" x14ac:dyDescent="0.2">
      <c r="B20" s="455" t="s">
        <v>461</v>
      </c>
      <c r="C20" s="456"/>
      <c r="D20" s="233">
        <f>野田市!C10</f>
        <v>991639</v>
      </c>
      <c r="E20" s="81">
        <f>野田市!D10</f>
        <v>864</v>
      </c>
      <c r="F20" s="81">
        <f>野田市!E10</f>
        <v>7562719</v>
      </c>
      <c r="G20" s="81">
        <f>野田市!F10</f>
        <v>3473590</v>
      </c>
      <c r="H20" s="81">
        <f>野田市!G10</f>
        <v>7024179</v>
      </c>
      <c r="I20" s="81">
        <f>野田市!H10</f>
        <v>5145428</v>
      </c>
      <c r="J20" s="81">
        <f>野田市!I10</f>
        <v>2496183</v>
      </c>
      <c r="K20" s="81">
        <f>野田市!J10</f>
        <v>2802196</v>
      </c>
      <c r="L20" s="81">
        <f>野田市!K10</f>
        <v>2515310</v>
      </c>
      <c r="M20" s="81">
        <f>野田市!C17</f>
        <v>294081</v>
      </c>
      <c r="N20" s="81">
        <f>野田市!D17</f>
        <v>4858986</v>
      </c>
      <c r="O20" s="81">
        <f>野田市!E17</f>
        <v>2324887</v>
      </c>
      <c r="P20" s="221">
        <f>野田市!F17</f>
        <v>196661</v>
      </c>
    </row>
    <row r="21" spans="2:16" ht="15.75" customHeight="1" x14ac:dyDescent="0.2">
      <c r="B21" s="455" t="s">
        <v>462</v>
      </c>
      <c r="C21" s="456"/>
      <c r="D21" s="233">
        <f>柏市!C10</f>
        <v>2770842</v>
      </c>
      <c r="E21" s="81">
        <f>柏市!D10</f>
        <v>11952</v>
      </c>
      <c r="F21" s="81">
        <f>柏市!E10</f>
        <v>20824851</v>
      </c>
      <c r="G21" s="81">
        <f>柏市!F10</f>
        <v>1450602</v>
      </c>
      <c r="H21" s="81">
        <f>柏市!G10</f>
        <v>14463600</v>
      </c>
      <c r="I21" s="81">
        <f>柏市!H10</f>
        <v>9554505</v>
      </c>
      <c r="J21" s="81">
        <f>柏市!I10</f>
        <v>6739406</v>
      </c>
      <c r="K21" s="81">
        <f>柏市!J10</f>
        <v>7154621</v>
      </c>
      <c r="L21" s="81">
        <f>柏市!K10</f>
        <v>7169419</v>
      </c>
      <c r="M21" s="81">
        <f>柏市!C17</f>
        <v>705882</v>
      </c>
      <c r="N21" s="81">
        <f>柏市!D17</f>
        <v>11166092</v>
      </c>
      <c r="O21" s="81">
        <f>柏市!E17</f>
        <v>4680523</v>
      </c>
      <c r="P21" s="221">
        <f>柏市!F17</f>
        <v>592611</v>
      </c>
    </row>
    <row r="22" spans="2:16" ht="15.75" customHeight="1" x14ac:dyDescent="0.2">
      <c r="B22" s="455" t="s">
        <v>463</v>
      </c>
      <c r="C22" s="456"/>
      <c r="D22" s="233">
        <f>流山市!C10</f>
        <v>1042142</v>
      </c>
      <c r="E22" s="81">
        <f>流山市!D10</f>
        <v>0</v>
      </c>
      <c r="F22" s="81">
        <f>流山市!E10</f>
        <v>6391293</v>
      </c>
      <c r="G22" s="81">
        <f>流山市!F10</f>
        <v>175153</v>
      </c>
      <c r="H22" s="81">
        <f>流山市!G10</f>
        <v>5671501</v>
      </c>
      <c r="I22" s="81">
        <f>流山市!H10</f>
        <v>3739132</v>
      </c>
      <c r="J22" s="81">
        <f>流山市!I10</f>
        <v>2779346</v>
      </c>
      <c r="K22" s="81">
        <f>流山市!J10</f>
        <v>3527784</v>
      </c>
      <c r="L22" s="81">
        <f>流山市!K10</f>
        <v>2496285</v>
      </c>
      <c r="M22" s="81">
        <f>流山市!C17</f>
        <v>365536</v>
      </c>
      <c r="N22" s="81">
        <f>流山市!D17</f>
        <v>4305111</v>
      </c>
      <c r="O22" s="81">
        <f>流山市!E17</f>
        <v>1567818</v>
      </c>
      <c r="P22" s="221">
        <f>流山市!F17</f>
        <v>219677</v>
      </c>
    </row>
    <row r="23" spans="2:16" ht="15.75" customHeight="1" x14ac:dyDescent="0.2">
      <c r="B23" s="455" t="s">
        <v>464</v>
      </c>
      <c r="C23" s="456"/>
      <c r="D23" s="233">
        <f>我孫子市!C10</f>
        <v>739881</v>
      </c>
      <c r="E23" s="81">
        <f>我孫子市!D10</f>
        <v>15788</v>
      </c>
      <c r="F23" s="81">
        <f>我孫子市!E10</f>
        <v>6157460</v>
      </c>
      <c r="G23" s="81">
        <f>我孫子市!F10</f>
        <v>77899</v>
      </c>
      <c r="H23" s="81">
        <f>我孫子市!G10</f>
        <v>4539556</v>
      </c>
      <c r="I23" s="81">
        <f>我孫子市!H10</f>
        <v>2905829</v>
      </c>
      <c r="J23" s="81">
        <f>我孫子市!I10</f>
        <v>2099514</v>
      </c>
      <c r="K23" s="81">
        <f>我孫子市!J10</f>
        <v>1858146</v>
      </c>
      <c r="L23" s="81">
        <f>我孫子市!K10</f>
        <v>2402946</v>
      </c>
      <c r="M23" s="81">
        <f>我孫子市!C17</f>
        <v>159384</v>
      </c>
      <c r="N23" s="81">
        <f>我孫子市!D17</f>
        <v>3541256</v>
      </c>
      <c r="O23" s="81">
        <f>我孫子市!E17</f>
        <v>1523774</v>
      </c>
      <c r="P23" s="221">
        <f>我孫子市!F17</f>
        <v>311140</v>
      </c>
    </row>
    <row r="24" spans="2:16" ht="15.75" customHeight="1" x14ac:dyDescent="0.2">
      <c r="B24" s="455" t="s">
        <v>805</v>
      </c>
      <c r="C24" s="456"/>
      <c r="D24" s="233">
        <f>鎌ケ谷市!C10</f>
        <v>669960</v>
      </c>
      <c r="E24" s="81">
        <f>鎌ケ谷市!D10</f>
        <v>0</v>
      </c>
      <c r="F24" s="81">
        <f>鎌ケ谷市!E10</f>
        <v>4699742</v>
      </c>
      <c r="G24" s="81">
        <f>鎌ケ谷市!F10</f>
        <v>82275</v>
      </c>
      <c r="H24" s="81">
        <f>鎌ケ谷市!G10</f>
        <v>3964223</v>
      </c>
      <c r="I24" s="81">
        <f>鎌ケ谷市!H10</f>
        <v>2901995</v>
      </c>
      <c r="J24" s="81">
        <f>鎌ケ谷市!I10</f>
        <v>2074407</v>
      </c>
      <c r="K24" s="81">
        <f>鎌ケ谷市!J10</f>
        <v>1630331</v>
      </c>
      <c r="L24" s="81">
        <f>鎌ケ谷市!K10</f>
        <v>1886134</v>
      </c>
      <c r="M24" s="81">
        <f>鎌ケ谷市!C17</f>
        <v>138414</v>
      </c>
      <c r="N24" s="81">
        <f>鎌ケ谷市!D17</f>
        <v>3362896</v>
      </c>
      <c r="O24" s="81">
        <f>鎌ケ谷市!E17</f>
        <v>1352693</v>
      </c>
      <c r="P24" s="221">
        <f>鎌ケ谷市!F17</f>
        <v>194151</v>
      </c>
    </row>
    <row r="25" spans="2:16" ht="15.75" customHeight="1" x14ac:dyDescent="0.2">
      <c r="B25" s="464" t="s">
        <v>466</v>
      </c>
      <c r="C25" s="465"/>
      <c r="D25" s="234">
        <f>浦安市!C10</f>
        <v>850508</v>
      </c>
      <c r="E25" s="82">
        <f>浦安市!D10</f>
        <v>1878</v>
      </c>
      <c r="F25" s="82">
        <f>浦安市!E10</f>
        <v>5937740</v>
      </c>
      <c r="G25" s="82">
        <f>浦安市!F10</f>
        <v>347239</v>
      </c>
      <c r="H25" s="82">
        <f>浦安市!G10</f>
        <v>4596328</v>
      </c>
      <c r="I25" s="82">
        <f>浦安市!H10</f>
        <v>2711922</v>
      </c>
      <c r="J25" s="82">
        <f>浦安市!I10</f>
        <v>2009266</v>
      </c>
      <c r="K25" s="82">
        <f>浦安市!J10</f>
        <v>2282600</v>
      </c>
      <c r="L25" s="82">
        <f>浦安市!K10</f>
        <v>2262192</v>
      </c>
      <c r="M25" s="82">
        <f>浦安市!C17</f>
        <v>239641</v>
      </c>
      <c r="N25" s="82">
        <f>浦安市!D17</f>
        <v>3258495</v>
      </c>
      <c r="O25" s="82">
        <f>浦安市!E17</f>
        <v>1257780</v>
      </c>
      <c r="P25" s="222">
        <f>浦安市!F17</f>
        <v>160128</v>
      </c>
    </row>
    <row r="26" spans="2:16" ht="15.75" customHeight="1" x14ac:dyDescent="0.2">
      <c r="B26" s="219"/>
      <c r="C26" s="123" t="s">
        <v>434</v>
      </c>
      <c r="D26" s="235">
        <f t="shared" ref="D26:P26" si="2">SUM(D27:D35)</f>
        <v>5616716</v>
      </c>
      <c r="E26" s="124">
        <f t="shared" si="2"/>
        <v>28516</v>
      </c>
      <c r="F26" s="124">
        <f t="shared" si="2"/>
        <v>42684703</v>
      </c>
      <c r="G26" s="124">
        <f t="shared" si="2"/>
        <v>1687556</v>
      </c>
      <c r="H26" s="124">
        <f t="shared" si="2"/>
        <v>33099327</v>
      </c>
      <c r="I26" s="124">
        <f t="shared" si="2"/>
        <v>22503688</v>
      </c>
      <c r="J26" s="124">
        <f t="shared" si="2"/>
        <v>11652263</v>
      </c>
      <c r="K26" s="124">
        <f t="shared" si="2"/>
        <v>14544062</v>
      </c>
      <c r="L26" s="124">
        <f t="shared" si="2"/>
        <v>13845597</v>
      </c>
      <c r="M26" s="124">
        <f t="shared" si="2"/>
        <v>1115482</v>
      </c>
      <c r="N26" s="124">
        <f t="shared" si="2"/>
        <v>22729662</v>
      </c>
      <c r="O26" s="124">
        <f t="shared" si="2"/>
        <v>9847894</v>
      </c>
      <c r="P26" s="220">
        <f t="shared" si="2"/>
        <v>1076251</v>
      </c>
    </row>
    <row r="27" spans="2:16" ht="15.75" customHeight="1" x14ac:dyDescent="0.2">
      <c r="B27" s="455" t="s">
        <v>469</v>
      </c>
      <c r="C27" s="456"/>
      <c r="D27" s="233">
        <f>成田市!C10</f>
        <v>693903</v>
      </c>
      <c r="E27" s="81">
        <f>成田市!D10</f>
        <v>6323</v>
      </c>
      <c r="F27" s="81">
        <f>成田市!E10</f>
        <v>7276341</v>
      </c>
      <c r="G27" s="81">
        <f>成田市!F10</f>
        <v>564055</v>
      </c>
      <c r="H27" s="81">
        <f>成田市!G10</f>
        <v>5656861</v>
      </c>
      <c r="I27" s="81">
        <f>成田市!H10</f>
        <v>3729457</v>
      </c>
      <c r="J27" s="81">
        <f>成田市!I10</f>
        <v>1851417</v>
      </c>
      <c r="K27" s="81">
        <f>成田市!J10</f>
        <v>3348937</v>
      </c>
      <c r="L27" s="81">
        <f>成田市!K10</f>
        <v>1843139</v>
      </c>
      <c r="M27" s="81">
        <f>成田市!C17</f>
        <v>163678</v>
      </c>
      <c r="N27" s="81">
        <f>成田市!D17</f>
        <v>3871173</v>
      </c>
      <c r="O27" s="81">
        <f>成田市!E17</f>
        <v>1514785</v>
      </c>
      <c r="P27" s="221">
        <f>成田市!F17</f>
        <v>167012</v>
      </c>
    </row>
    <row r="28" spans="2:16" ht="15.75" customHeight="1" x14ac:dyDescent="0.2">
      <c r="B28" s="455" t="s">
        <v>470</v>
      </c>
      <c r="C28" s="456"/>
      <c r="D28" s="233">
        <f>佐倉市!C10</f>
        <v>1403867</v>
      </c>
      <c r="E28" s="81">
        <f>佐倉市!D10</f>
        <v>0</v>
      </c>
      <c r="F28" s="81">
        <f>佐倉市!E10</f>
        <v>10955215</v>
      </c>
      <c r="G28" s="81">
        <f>佐倉市!F10</f>
        <v>348588</v>
      </c>
      <c r="H28" s="81">
        <f>佐倉市!G10</f>
        <v>8050044</v>
      </c>
      <c r="I28" s="81">
        <f>佐倉市!H10</f>
        <v>5370408</v>
      </c>
      <c r="J28" s="81">
        <f>佐倉市!I10</f>
        <v>3089931</v>
      </c>
      <c r="K28" s="81">
        <f>佐倉市!J10</f>
        <v>3669161</v>
      </c>
      <c r="L28" s="81">
        <f>佐倉市!K10</f>
        <v>3348282</v>
      </c>
      <c r="M28" s="81">
        <f>佐倉市!C17</f>
        <v>282873</v>
      </c>
      <c r="N28" s="81">
        <f>佐倉市!D17</f>
        <v>5272150</v>
      </c>
      <c r="O28" s="81">
        <f>佐倉市!E17</f>
        <v>2307827</v>
      </c>
      <c r="P28" s="221">
        <f>佐倉市!F17</f>
        <v>256140</v>
      </c>
    </row>
    <row r="29" spans="2:16" ht="15.75" customHeight="1" x14ac:dyDescent="0.2">
      <c r="B29" s="455" t="s">
        <v>471</v>
      </c>
      <c r="C29" s="456"/>
      <c r="D29" s="233">
        <f>四街道市!C10</f>
        <v>576469</v>
      </c>
      <c r="E29" s="81">
        <f>四街道市!D10</f>
        <v>12239</v>
      </c>
      <c r="F29" s="81">
        <f>四街道市!E10</f>
        <v>5937411</v>
      </c>
      <c r="G29" s="81">
        <f>四街道市!F10</f>
        <v>234434</v>
      </c>
      <c r="H29" s="81">
        <f>四街道市!G10</f>
        <v>3566777</v>
      </c>
      <c r="I29" s="81">
        <f>四街道市!H10</f>
        <v>2398938</v>
      </c>
      <c r="J29" s="81">
        <f>四街道市!I10</f>
        <v>1411952</v>
      </c>
      <c r="K29" s="81">
        <f>四街道市!J10</f>
        <v>1273865</v>
      </c>
      <c r="L29" s="81">
        <f>四街道市!K10</f>
        <v>1588605</v>
      </c>
      <c r="M29" s="81">
        <f>四街道市!C17</f>
        <v>125239</v>
      </c>
      <c r="N29" s="81">
        <f>四街道市!D17</f>
        <v>2693158</v>
      </c>
      <c r="O29" s="81">
        <f>四街道市!E17</f>
        <v>1093942</v>
      </c>
      <c r="P29" s="221">
        <f>四街道市!F17</f>
        <v>164846</v>
      </c>
    </row>
    <row r="30" spans="2:16" ht="15.75" customHeight="1" x14ac:dyDescent="0.2">
      <c r="B30" s="455" t="s">
        <v>472</v>
      </c>
      <c r="C30" s="456"/>
      <c r="D30" s="233">
        <f>八街市!C10</f>
        <v>617062</v>
      </c>
      <c r="E30" s="81">
        <f>八街市!D10</f>
        <v>0</v>
      </c>
      <c r="F30" s="81">
        <f>八街市!E10</f>
        <v>3922488</v>
      </c>
      <c r="G30" s="81">
        <f>八街市!F10</f>
        <v>93817</v>
      </c>
      <c r="H30" s="81">
        <f>八街市!G10</f>
        <v>4428496</v>
      </c>
      <c r="I30" s="81">
        <f>八街市!H10</f>
        <v>3128855</v>
      </c>
      <c r="J30" s="81">
        <f>八街市!I10</f>
        <v>1467344</v>
      </c>
      <c r="K30" s="81">
        <f>八街市!J10</f>
        <v>1415204</v>
      </c>
      <c r="L30" s="81">
        <f>八街市!K10</f>
        <v>1359990</v>
      </c>
      <c r="M30" s="81">
        <f>八街市!C17</f>
        <v>145876</v>
      </c>
      <c r="N30" s="81">
        <f>八街市!D17</f>
        <v>2662268</v>
      </c>
      <c r="O30" s="81">
        <f>八街市!E17</f>
        <v>1124737</v>
      </c>
      <c r="P30" s="221">
        <f>八街市!F17</f>
        <v>90883</v>
      </c>
    </row>
    <row r="31" spans="2:16" ht="15.75" customHeight="1" x14ac:dyDescent="0.2">
      <c r="B31" s="455" t="s">
        <v>473</v>
      </c>
      <c r="C31" s="456"/>
      <c r="D31" s="233">
        <f>酒々井町!C10</f>
        <v>177495</v>
      </c>
      <c r="E31" s="81">
        <f>酒々井町!D10</f>
        <v>320</v>
      </c>
      <c r="F31" s="81">
        <f>酒々井町!E10</f>
        <v>1308690</v>
      </c>
      <c r="G31" s="81">
        <f>酒々井町!F10</f>
        <v>19038</v>
      </c>
      <c r="H31" s="81">
        <f>酒々井町!G10</f>
        <v>888504</v>
      </c>
      <c r="I31" s="81">
        <f>酒々井町!H10</f>
        <v>654180</v>
      </c>
      <c r="J31" s="81">
        <f>酒々井町!I10</f>
        <v>342103</v>
      </c>
      <c r="K31" s="81">
        <f>酒々井町!J10</f>
        <v>498908</v>
      </c>
      <c r="L31" s="81">
        <f>酒々井町!K10</f>
        <v>348992</v>
      </c>
      <c r="M31" s="81">
        <f>酒々井町!C17</f>
        <v>27756</v>
      </c>
      <c r="N31" s="81">
        <f>酒々井町!D17</f>
        <v>502234</v>
      </c>
      <c r="O31" s="81">
        <f>酒々井町!E17</f>
        <v>256710</v>
      </c>
      <c r="P31" s="221">
        <f>酒々井町!F17</f>
        <v>25424</v>
      </c>
    </row>
    <row r="32" spans="2:16" ht="15.75" customHeight="1" x14ac:dyDescent="0.2">
      <c r="B32" s="455" t="s">
        <v>755</v>
      </c>
      <c r="C32" s="456"/>
      <c r="D32" s="233">
        <f>富里市!C10</f>
        <v>570369</v>
      </c>
      <c r="E32" s="81">
        <f>富里市!D10</f>
        <v>828</v>
      </c>
      <c r="F32" s="81">
        <f>富里市!E10</f>
        <v>3627345</v>
      </c>
      <c r="G32" s="81">
        <f>富里市!F10</f>
        <v>62587</v>
      </c>
      <c r="H32" s="81">
        <f>富里市!G10</f>
        <v>2574360</v>
      </c>
      <c r="I32" s="81">
        <f>富里市!H10</f>
        <v>1895975</v>
      </c>
      <c r="J32" s="81">
        <f>富里市!I10</f>
        <v>660884</v>
      </c>
      <c r="K32" s="81">
        <f>富里市!J10</f>
        <v>1036056</v>
      </c>
      <c r="L32" s="81">
        <f>富里市!K10</f>
        <v>688450</v>
      </c>
      <c r="M32" s="81">
        <f>富里市!C17</f>
        <v>79192</v>
      </c>
      <c r="N32" s="81">
        <f>富里市!D17</f>
        <v>2019889</v>
      </c>
      <c r="O32" s="81">
        <f>富里市!E17</f>
        <v>944937</v>
      </c>
      <c r="P32" s="221">
        <f>富里市!F17</f>
        <v>68634</v>
      </c>
    </row>
    <row r="33" spans="2:16" ht="15.75" customHeight="1" x14ac:dyDescent="0.2">
      <c r="B33" s="455" t="s">
        <v>145</v>
      </c>
      <c r="C33" s="456"/>
      <c r="D33" s="233">
        <f>白井市!C10</f>
        <v>469560</v>
      </c>
      <c r="E33" s="81">
        <f>白井市!D10</f>
        <v>0</v>
      </c>
      <c r="F33" s="81">
        <f>白井市!E10</f>
        <v>2892263</v>
      </c>
      <c r="G33" s="81">
        <f>白井市!F10</f>
        <v>72297</v>
      </c>
      <c r="H33" s="81">
        <f>白井市!G10</f>
        <v>2345511</v>
      </c>
      <c r="I33" s="81">
        <f>白井市!H10</f>
        <v>1597278</v>
      </c>
      <c r="J33" s="81">
        <f>白井市!I10</f>
        <v>1056209</v>
      </c>
      <c r="K33" s="81">
        <f>白井市!J10</f>
        <v>902019</v>
      </c>
      <c r="L33" s="81">
        <f>白井市!K10</f>
        <v>1467508</v>
      </c>
      <c r="M33" s="81">
        <f>白井市!C17</f>
        <v>70577</v>
      </c>
      <c r="N33" s="81">
        <f>白井市!D17</f>
        <v>1644163</v>
      </c>
      <c r="O33" s="81">
        <f>白井市!E17</f>
        <v>669329</v>
      </c>
      <c r="P33" s="221">
        <f>白井市!F17</f>
        <v>85470</v>
      </c>
    </row>
    <row r="34" spans="2:16" ht="15.75" customHeight="1" x14ac:dyDescent="0.2">
      <c r="B34" s="455" t="s">
        <v>475</v>
      </c>
      <c r="C34" s="456"/>
      <c r="D34" s="233">
        <f>印西市!C10</f>
        <v>955717</v>
      </c>
      <c r="E34" s="81">
        <f>印西市!D10</f>
        <v>8806</v>
      </c>
      <c r="F34" s="81">
        <f>印西市!E10</f>
        <v>4626358</v>
      </c>
      <c r="G34" s="81">
        <f>印西市!F10</f>
        <v>278364</v>
      </c>
      <c r="H34" s="81">
        <f>印西市!G10</f>
        <v>4451880</v>
      </c>
      <c r="I34" s="81">
        <f>印西市!H10</f>
        <v>2941040</v>
      </c>
      <c r="J34" s="81">
        <f>印西市!I10</f>
        <v>1405940</v>
      </c>
      <c r="K34" s="81">
        <f>印西市!J10</f>
        <v>1955312</v>
      </c>
      <c r="L34" s="81">
        <f>印西市!K10</f>
        <v>2734562</v>
      </c>
      <c r="M34" s="81">
        <f>印西市!C17</f>
        <v>174078</v>
      </c>
      <c r="N34" s="81">
        <f>印西市!D17</f>
        <v>3128645</v>
      </c>
      <c r="O34" s="81">
        <f>印西市!E17</f>
        <v>1453706</v>
      </c>
      <c r="P34" s="221">
        <f>印西市!F17</f>
        <v>173250</v>
      </c>
    </row>
    <row r="35" spans="2:16" ht="15.75" customHeight="1" x14ac:dyDescent="0.2">
      <c r="B35" s="464" t="s">
        <v>477</v>
      </c>
      <c r="C35" s="465"/>
      <c r="D35" s="234">
        <f>栄町!C10</f>
        <v>152274</v>
      </c>
      <c r="E35" s="82">
        <f>栄町!D10</f>
        <v>0</v>
      </c>
      <c r="F35" s="82">
        <f>栄町!E10</f>
        <v>2138592</v>
      </c>
      <c r="G35" s="82">
        <f>栄町!F10</f>
        <v>14376</v>
      </c>
      <c r="H35" s="82">
        <f>栄町!G10</f>
        <v>1136894</v>
      </c>
      <c r="I35" s="82">
        <f>栄町!H10</f>
        <v>787557</v>
      </c>
      <c r="J35" s="82">
        <f>栄町!I10</f>
        <v>366483</v>
      </c>
      <c r="K35" s="82">
        <f>栄町!J10</f>
        <v>444600</v>
      </c>
      <c r="L35" s="82">
        <f>栄町!K10</f>
        <v>466069</v>
      </c>
      <c r="M35" s="82">
        <f>栄町!C17</f>
        <v>46213</v>
      </c>
      <c r="N35" s="82">
        <f>栄町!D17</f>
        <v>935982</v>
      </c>
      <c r="O35" s="82">
        <f>栄町!E17</f>
        <v>481921</v>
      </c>
      <c r="P35" s="222">
        <f>栄町!F17</f>
        <v>44592</v>
      </c>
    </row>
    <row r="36" spans="2:16" ht="15.75" customHeight="1" x14ac:dyDescent="0.2">
      <c r="B36" s="219"/>
      <c r="C36" s="123" t="s">
        <v>435</v>
      </c>
      <c r="D36" s="235">
        <f>SUM(D37:D43)</f>
        <v>1180197</v>
      </c>
      <c r="E36" s="124">
        <f t="shared" ref="E36:P36" si="3">SUM(E37:E43)</f>
        <v>8362</v>
      </c>
      <c r="F36" s="124">
        <f t="shared" si="3"/>
        <v>9003338</v>
      </c>
      <c r="G36" s="124">
        <f t="shared" si="3"/>
        <v>854280</v>
      </c>
      <c r="H36" s="124">
        <f t="shared" si="3"/>
        <v>9463209</v>
      </c>
      <c r="I36" s="124">
        <f t="shared" si="3"/>
        <v>6667980</v>
      </c>
      <c r="J36" s="124">
        <f t="shared" si="3"/>
        <v>2717085</v>
      </c>
      <c r="K36" s="124">
        <f t="shared" si="3"/>
        <v>2846671</v>
      </c>
      <c r="L36" s="124">
        <f t="shared" si="3"/>
        <v>3348411</v>
      </c>
      <c r="M36" s="124">
        <f t="shared" si="3"/>
        <v>299417</v>
      </c>
      <c r="N36" s="124">
        <f t="shared" si="3"/>
        <v>6599423</v>
      </c>
      <c r="O36" s="124">
        <f t="shared" si="3"/>
        <v>2923222</v>
      </c>
      <c r="P36" s="220">
        <f t="shared" si="3"/>
        <v>491541</v>
      </c>
    </row>
    <row r="37" spans="2:16" ht="15.75" customHeight="1" x14ac:dyDescent="0.2">
      <c r="B37" s="455" t="s">
        <v>478</v>
      </c>
      <c r="C37" s="456"/>
      <c r="D37" s="233">
        <f>茂原市!C10</f>
        <v>830036</v>
      </c>
      <c r="E37" s="81">
        <f>茂原市!D10</f>
        <v>6005</v>
      </c>
      <c r="F37" s="81">
        <f>茂原市!E10</f>
        <v>5380669</v>
      </c>
      <c r="G37" s="81">
        <f>茂原市!F10</f>
        <v>587105</v>
      </c>
      <c r="H37" s="81">
        <f>茂原市!G10</f>
        <v>5135226</v>
      </c>
      <c r="I37" s="81">
        <f>茂原市!H10</f>
        <v>3643980</v>
      </c>
      <c r="J37" s="81">
        <f>茂原市!I10</f>
        <v>1767822</v>
      </c>
      <c r="K37" s="81">
        <f>茂原市!J10</f>
        <v>1664616</v>
      </c>
      <c r="L37" s="81">
        <f>茂原市!K10</f>
        <v>1936257</v>
      </c>
      <c r="M37" s="81">
        <f>茂原市!C17</f>
        <v>166148</v>
      </c>
      <c r="N37" s="81">
        <f>茂原市!D17</f>
        <v>3470050</v>
      </c>
      <c r="O37" s="81">
        <f>茂原市!E17</f>
        <v>1554561</v>
      </c>
      <c r="P37" s="221">
        <f>茂原市!F17</f>
        <v>279266</v>
      </c>
    </row>
    <row r="38" spans="2:16" ht="15.75" customHeight="1" x14ac:dyDescent="0.2">
      <c r="B38" s="455" t="s">
        <v>479</v>
      </c>
      <c r="C38" s="456"/>
      <c r="D38" s="233">
        <f>一宮町!C10</f>
        <v>92613</v>
      </c>
      <c r="E38" s="81">
        <f>一宮町!D10</f>
        <v>0</v>
      </c>
      <c r="F38" s="81">
        <f>一宮町!E10</f>
        <v>619072</v>
      </c>
      <c r="G38" s="81">
        <f>一宮町!F10</f>
        <v>103833</v>
      </c>
      <c r="H38" s="81">
        <f>一宮町!G10</f>
        <v>618551</v>
      </c>
      <c r="I38" s="81">
        <f>一宮町!H10</f>
        <v>388373</v>
      </c>
      <c r="J38" s="81">
        <f>一宮町!I10</f>
        <v>194692</v>
      </c>
      <c r="K38" s="81">
        <f>一宮町!J10</f>
        <v>234122</v>
      </c>
      <c r="L38" s="81">
        <f>一宮町!K10</f>
        <v>344803</v>
      </c>
      <c r="M38" s="81">
        <f>一宮町!C17</f>
        <v>20656</v>
      </c>
      <c r="N38" s="81">
        <f>一宮町!D17</f>
        <v>597946</v>
      </c>
      <c r="O38" s="81">
        <f>一宮町!E17</f>
        <v>250969</v>
      </c>
      <c r="P38" s="221">
        <f>一宮町!F17</f>
        <v>43555</v>
      </c>
    </row>
    <row r="39" spans="2:16" ht="15.75" customHeight="1" x14ac:dyDescent="0.2">
      <c r="B39" s="455" t="s">
        <v>480</v>
      </c>
      <c r="C39" s="456"/>
      <c r="D39" s="233">
        <f>睦沢町!C10</f>
        <v>43274</v>
      </c>
      <c r="E39" s="81">
        <f>睦沢町!D10</f>
        <v>0</v>
      </c>
      <c r="F39" s="81">
        <f>睦沢町!E10</f>
        <v>429924</v>
      </c>
      <c r="G39" s="81">
        <f>睦沢町!F10</f>
        <v>18487</v>
      </c>
      <c r="H39" s="81">
        <f>睦沢町!G10</f>
        <v>642570</v>
      </c>
      <c r="I39" s="81">
        <f>睦沢町!H10</f>
        <v>468019</v>
      </c>
      <c r="J39" s="81">
        <f>睦沢町!I10</f>
        <v>134110</v>
      </c>
      <c r="K39" s="81">
        <f>睦沢町!J10</f>
        <v>81398</v>
      </c>
      <c r="L39" s="81">
        <f>睦沢町!K10</f>
        <v>96998</v>
      </c>
      <c r="M39" s="81">
        <f>睦沢町!C17</f>
        <v>12177</v>
      </c>
      <c r="N39" s="81">
        <f>睦沢町!D17</f>
        <v>381762</v>
      </c>
      <c r="O39" s="81">
        <f>睦沢町!E17</f>
        <v>127647</v>
      </c>
      <c r="P39" s="221">
        <f>睦沢町!F17</f>
        <v>39062</v>
      </c>
    </row>
    <row r="40" spans="2:16" ht="15.75" customHeight="1" x14ac:dyDescent="0.2">
      <c r="B40" s="455" t="s">
        <v>481</v>
      </c>
      <c r="C40" s="456"/>
      <c r="D40" s="233">
        <f>長生村!C10</f>
        <v>71420</v>
      </c>
      <c r="E40" s="81">
        <f>長生村!D10</f>
        <v>981</v>
      </c>
      <c r="F40" s="81">
        <f>長生村!E10</f>
        <v>685801</v>
      </c>
      <c r="G40" s="81">
        <f>長生村!F10</f>
        <v>56016</v>
      </c>
      <c r="H40" s="81">
        <f>長生村!G10</f>
        <v>1038290</v>
      </c>
      <c r="I40" s="81">
        <f>長生村!H10</f>
        <v>776358</v>
      </c>
      <c r="J40" s="81">
        <f>長生村!I10</f>
        <v>253954</v>
      </c>
      <c r="K40" s="81">
        <f>長生村!J10</f>
        <v>337563</v>
      </c>
      <c r="L40" s="81">
        <f>長生村!K10</f>
        <v>239300</v>
      </c>
      <c r="M40" s="81">
        <f>長生村!C17</f>
        <v>28094</v>
      </c>
      <c r="N40" s="81">
        <f>長生村!D17</f>
        <v>607399</v>
      </c>
      <c r="O40" s="81">
        <f>長生村!E17</f>
        <v>311351</v>
      </c>
      <c r="P40" s="221">
        <f>長生村!F17</f>
        <v>55969</v>
      </c>
    </row>
    <row r="41" spans="2:16" ht="15.75" customHeight="1" x14ac:dyDescent="0.2">
      <c r="B41" s="455" t="s">
        <v>482</v>
      </c>
      <c r="C41" s="456"/>
      <c r="D41" s="233">
        <f>白子町!C10</f>
        <v>65725</v>
      </c>
      <c r="E41" s="81">
        <f>白子町!D10</f>
        <v>0</v>
      </c>
      <c r="F41" s="81">
        <f>白子町!E10</f>
        <v>870538</v>
      </c>
      <c r="G41" s="81">
        <f>白子町!F10</f>
        <v>85545</v>
      </c>
      <c r="H41" s="81">
        <f>白子町!G10</f>
        <v>916596</v>
      </c>
      <c r="I41" s="81">
        <f>白子町!H10</f>
        <v>653854</v>
      </c>
      <c r="J41" s="81">
        <f>白子町!I10</f>
        <v>194317</v>
      </c>
      <c r="K41" s="81">
        <f>白子町!J10</f>
        <v>275563</v>
      </c>
      <c r="L41" s="81">
        <f>白子町!K10</f>
        <v>332342</v>
      </c>
      <c r="M41" s="81">
        <f>白子町!C17</f>
        <v>30731</v>
      </c>
      <c r="N41" s="81">
        <f>白子町!D17</f>
        <v>744624</v>
      </c>
      <c r="O41" s="81">
        <f>白子町!E17</f>
        <v>301730</v>
      </c>
      <c r="P41" s="221">
        <f>白子町!F17</f>
        <v>45896</v>
      </c>
    </row>
    <row r="42" spans="2:16" ht="15.75" customHeight="1" x14ac:dyDescent="0.2">
      <c r="B42" s="455" t="s">
        <v>483</v>
      </c>
      <c r="C42" s="456"/>
      <c r="D42" s="233">
        <f>長柄町!C10</f>
        <v>41321</v>
      </c>
      <c r="E42" s="81">
        <f>長柄町!D10</f>
        <v>0</v>
      </c>
      <c r="F42" s="81">
        <f>長柄町!E10</f>
        <v>319968</v>
      </c>
      <c r="G42" s="81">
        <f>長柄町!F10</f>
        <v>1633</v>
      </c>
      <c r="H42" s="81">
        <f>長柄町!G10</f>
        <v>491698</v>
      </c>
      <c r="I42" s="81">
        <f>長柄町!H10</f>
        <v>346352</v>
      </c>
      <c r="J42" s="81">
        <f>長柄町!I10</f>
        <v>96854</v>
      </c>
      <c r="K42" s="81">
        <f>長柄町!J10</f>
        <v>106072</v>
      </c>
      <c r="L42" s="81">
        <f>長柄町!K10</f>
        <v>158029</v>
      </c>
      <c r="M42" s="81">
        <f>長柄町!C17</f>
        <v>20320</v>
      </c>
      <c r="N42" s="81">
        <f>長柄町!D17</f>
        <v>373880</v>
      </c>
      <c r="O42" s="81">
        <f>長柄町!E17</f>
        <v>125824</v>
      </c>
      <c r="P42" s="221">
        <f>長柄町!F17</f>
        <v>14113</v>
      </c>
    </row>
    <row r="43" spans="2:16" ht="15.75" customHeight="1" x14ac:dyDescent="0.2">
      <c r="B43" s="464" t="s">
        <v>484</v>
      </c>
      <c r="C43" s="465"/>
      <c r="D43" s="234">
        <f>長南町!C10</f>
        <v>35808</v>
      </c>
      <c r="E43" s="82">
        <f>長南町!D10</f>
        <v>1376</v>
      </c>
      <c r="F43" s="82">
        <f>長南町!E10</f>
        <v>697366</v>
      </c>
      <c r="G43" s="82">
        <f>長南町!F10</f>
        <v>1661</v>
      </c>
      <c r="H43" s="82">
        <f>長南町!G10</f>
        <v>620278</v>
      </c>
      <c r="I43" s="82">
        <f>長南町!H10</f>
        <v>391044</v>
      </c>
      <c r="J43" s="82">
        <f>長南町!I10</f>
        <v>75336</v>
      </c>
      <c r="K43" s="82">
        <f>長南町!J10</f>
        <v>147337</v>
      </c>
      <c r="L43" s="82">
        <f>長南町!K10</f>
        <v>240682</v>
      </c>
      <c r="M43" s="82">
        <f>長南町!C17</f>
        <v>21291</v>
      </c>
      <c r="N43" s="82">
        <f>長南町!D17</f>
        <v>423762</v>
      </c>
      <c r="O43" s="82">
        <f>長南町!E17</f>
        <v>251140</v>
      </c>
      <c r="P43" s="222">
        <f>長南町!F17</f>
        <v>13680</v>
      </c>
    </row>
    <row r="44" spans="2:16" ht="15.75" customHeight="1" x14ac:dyDescent="0.2">
      <c r="B44" s="219"/>
      <c r="C44" s="123" t="s">
        <v>436</v>
      </c>
      <c r="D44" s="235">
        <f>SUM(D45:D50)</f>
        <v>1715726</v>
      </c>
      <c r="E44" s="124">
        <f t="shared" ref="E44:P44" si="4">SUM(E45:E50)</f>
        <v>3808</v>
      </c>
      <c r="F44" s="124">
        <f t="shared" si="4"/>
        <v>12087404</v>
      </c>
      <c r="G44" s="124">
        <f t="shared" si="4"/>
        <v>290737</v>
      </c>
      <c r="H44" s="124">
        <f t="shared" si="4"/>
        <v>12798070</v>
      </c>
      <c r="I44" s="124">
        <f t="shared" si="4"/>
        <v>8924888</v>
      </c>
      <c r="J44" s="124">
        <f t="shared" si="4"/>
        <v>5746340</v>
      </c>
      <c r="K44" s="124">
        <f t="shared" si="4"/>
        <v>4060347</v>
      </c>
      <c r="L44" s="124">
        <f t="shared" si="4"/>
        <v>3712635</v>
      </c>
      <c r="M44" s="124">
        <f t="shared" si="4"/>
        <v>445579</v>
      </c>
      <c r="N44" s="124">
        <f t="shared" si="4"/>
        <v>8863234</v>
      </c>
      <c r="O44" s="124">
        <f t="shared" si="4"/>
        <v>3992299</v>
      </c>
      <c r="P44" s="220">
        <f t="shared" si="4"/>
        <v>410255</v>
      </c>
    </row>
    <row r="45" spans="2:16" ht="15.75" customHeight="1" x14ac:dyDescent="0.2">
      <c r="B45" s="455" t="s">
        <v>485</v>
      </c>
      <c r="C45" s="456"/>
      <c r="D45" s="233">
        <f>東金市!C10</f>
        <v>360177</v>
      </c>
      <c r="E45" s="81">
        <f>東金市!D10</f>
        <v>0</v>
      </c>
      <c r="F45" s="81">
        <f>東金市!E10</f>
        <v>3000294</v>
      </c>
      <c r="G45" s="81">
        <f>東金市!F10</f>
        <v>59152</v>
      </c>
      <c r="H45" s="81">
        <f>東金市!G10</f>
        <v>3341787</v>
      </c>
      <c r="I45" s="81">
        <f>東金市!H10</f>
        <v>2358355</v>
      </c>
      <c r="J45" s="81">
        <f>東金市!I10</f>
        <v>2165788</v>
      </c>
      <c r="K45" s="81">
        <f>東金市!J10</f>
        <v>1184696</v>
      </c>
      <c r="L45" s="81">
        <f>東金市!K10</f>
        <v>907717</v>
      </c>
      <c r="M45" s="81">
        <f>東金市!C17</f>
        <v>114195</v>
      </c>
      <c r="N45" s="81">
        <f>東金市!D17</f>
        <v>2246816</v>
      </c>
      <c r="O45" s="81">
        <f>東金市!E17</f>
        <v>910036</v>
      </c>
      <c r="P45" s="221">
        <f>東金市!F17</f>
        <v>105551</v>
      </c>
    </row>
    <row r="46" spans="2:16" ht="15.75" customHeight="1" x14ac:dyDescent="0.2">
      <c r="B46" s="455" t="s">
        <v>1021</v>
      </c>
      <c r="C46" s="456"/>
      <c r="D46" s="233">
        <f>大網白里市!C10</f>
        <v>414515</v>
      </c>
      <c r="E46" s="81">
        <f>大網白里市!D10</f>
        <v>0</v>
      </c>
      <c r="F46" s="81">
        <f>大網白里市!E10</f>
        <v>2640271</v>
      </c>
      <c r="G46" s="81">
        <f>大網白里市!F10</f>
        <v>56834</v>
      </c>
      <c r="H46" s="81">
        <f>大網白里市!G10</f>
        <v>2958431</v>
      </c>
      <c r="I46" s="81">
        <f>大網白里市!H10</f>
        <v>2051358</v>
      </c>
      <c r="J46" s="81">
        <f>大網白里市!I10</f>
        <v>1049685</v>
      </c>
      <c r="K46" s="81">
        <f>大網白里市!J10</f>
        <v>931938</v>
      </c>
      <c r="L46" s="81">
        <f>大網白里市!K10</f>
        <v>1131416</v>
      </c>
      <c r="M46" s="81">
        <f>大網白里市!C17</f>
        <v>104846</v>
      </c>
      <c r="N46" s="81">
        <f>大網白里市!D17</f>
        <v>1978276</v>
      </c>
      <c r="O46" s="81">
        <f>大網白里市!E17</f>
        <v>848959</v>
      </c>
      <c r="P46" s="221">
        <f>大網白里市!F17</f>
        <v>101763</v>
      </c>
    </row>
    <row r="47" spans="2:16" ht="15.75" customHeight="1" x14ac:dyDescent="0.2">
      <c r="B47" s="455" t="s">
        <v>486</v>
      </c>
      <c r="C47" s="456"/>
      <c r="D47" s="233">
        <f>九十九里町!C10</f>
        <v>110695</v>
      </c>
      <c r="E47" s="81">
        <f>九十九里町!D10</f>
        <v>0</v>
      </c>
      <c r="F47" s="81">
        <f>九十九里町!E10</f>
        <v>1758232</v>
      </c>
      <c r="G47" s="81">
        <f>九十九里町!F10</f>
        <v>0</v>
      </c>
      <c r="H47" s="81">
        <f>九十九里町!G10</f>
        <v>1058210</v>
      </c>
      <c r="I47" s="81">
        <f>九十九里町!H10</f>
        <v>781941</v>
      </c>
      <c r="J47" s="81">
        <f>九十九里町!I10</f>
        <v>602950</v>
      </c>
      <c r="K47" s="81">
        <f>九十九里町!J10</f>
        <v>348318</v>
      </c>
      <c r="L47" s="81">
        <f>九十九里町!K10</f>
        <v>201005</v>
      </c>
      <c r="M47" s="81">
        <f>九十九里町!C17</f>
        <v>47887</v>
      </c>
      <c r="N47" s="81">
        <f>九十九里町!D17</f>
        <v>650621</v>
      </c>
      <c r="O47" s="81">
        <f>九十九里町!E17</f>
        <v>327903</v>
      </c>
      <c r="P47" s="221">
        <f>九十九里町!F17</f>
        <v>21078</v>
      </c>
    </row>
    <row r="48" spans="2:16" ht="15.75" customHeight="1" x14ac:dyDescent="0.2">
      <c r="B48" s="455" t="s">
        <v>492</v>
      </c>
      <c r="C48" s="456"/>
      <c r="D48" s="233">
        <f>芝山町!C10</f>
        <v>131633</v>
      </c>
      <c r="E48" s="81">
        <f>芝山町!D10</f>
        <v>0</v>
      </c>
      <c r="F48" s="81">
        <f>芝山町!E10</f>
        <v>452917</v>
      </c>
      <c r="G48" s="81">
        <f>芝山町!F10</f>
        <v>36622</v>
      </c>
      <c r="H48" s="81">
        <f>芝山町!G10</f>
        <v>664365</v>
      </c>
      <c r="I48" s="81">
        <f>芝山町!H10</f>
        <v>388185</v>
      </c>
      <c r="J48" s="81">
        <f>芝山町!I10</f>
        <v>129886</v>
      </c>
      <c r="K48" s="81">
        <f>芝山町!J10</f>
        <v>156867</v>
      </c>
      <c r="L48" s="81">
        <f>芝山町!K10</f>
        <v>186614</v>
      </c>
      <c r="M48" s="81">
        <f>芝山町!C17</f>
        <v>9775</v>
      </c>
      <c r="N48" s="81">
        <f>芝山町!D17</f>
        <v>331338</v>
      </c>
      <c r="O48" s="81">
        <f>芝山町!E17</f>
        <v>157755</v>
      </c>
      <c r="P48" s="221">
        <f>芝山町!F17</f>
        <v>17861</v>
      </c>
    </row>
    <row r="49" spans="2:16" ht="15.75" customHeight="1" x14ac:dyDescent="0.2">
      <c r="B49" s="455" t="s">
        <v>714</v>
      </c>
      <c r="C49" s="456"/>
      <c r="D49" s="233">
        <f>山武市!C10</f>
        <v>396091</v>
      </c>
      <c r="E49" s="81">
        <f>山武市!D10</f>
        <v>3808</v>
      </c>
      <c r="F49" s="81">
        <f>山武市!E10</f>
        <v>2825421</v>
      </c>
      <c r="G49" s="81">
        <f>山武市!F10</f>
        <v>50232</v>
      </c>
      <c r="H49" s="81">
        <f>山武市!G10</f>
        <v>3277089</v>
      </c>
      <c r="I49" s="81">
        <f>山武市!H10</f>
        <v>2383979</v>
      </c>
      <c r="J49" s="81">
        <f>山武市!I10</f>
        <v>1379088</v>
      </c>
      <c r="K49" s="81">
        <f>山武市!J10</f>
        <v>1052746</v>
      </c>
      <c r="L49" s="81">
        <f>山武市!K10</f>
        <v>870643</v>
      </c>
      <c r="M49" s="81">
        <f>山武市!C17</f>
        <v>124665</v>
      </c>
      <c r="N49" s="81">
        <f>山武市!D17</f>
        <v>2485714</v>
      </c>
      <c r="O49" s="81">
        <f>山武市!E17</f>
        <v>1213944</v>
      </c>
      <c r="P49" s="221">
        <f>山武市!F17</f>
        <v>119577</v>
      </c>
    </row>
    <row r="50" spans="2:16" ht="15.75" customHeight="1" thickBot="1" x14ac:dyDescent="0.25">
      <c r="B50" s="466" t="s">
        <v>543</v>
      </c>
      <c r="C50" s="467"/>
      <c r="D50" s="236">
        <f>横芝光町!C10</f>
        <v>302615</v>
      </c>
      <c r="E50" s="223">
        <f>横芝光町!D10</f>
        <v>0</v>
      </c>
      <c r="F50" s="223">
        <f>横芝光町!E10</f>
        <v>1410269</v>
      </c>
      <c r="G50" s="223">
        <f>横芝光町!F10</f>
        <v>87897</v>
      </c>
      <c r="H50" s="223">
        <f>横芝光町!G10</f>
        <v>1498188</v>
      </c>
      <c r="I50" s="223">
        <f>横芝光町!H10</f>
        <v>961070</v>
      </c>
      <c r="J50" s="223">
        <f>横芝光町!I10</f>
        <v>418943</v>
      </c>
      <c r="K50" s="223">
        <f>横芝光町!J10</f>
        <v>385782</v>
      </c>
      <c r="L50" s="223">
        <f>横芝光町!K10</f>
        <v>415240</v>
      </c>
      <c r="M50" s="223">
        <f>横芝光町!C17</f>
        <v>44211</v>
      </c>
      <c r="N50" s="223">
        <f>横芝光町!D17</f>
        <v>1170469</v>
      </c>
      <c r="O50" s="223">
        <f>横芝光町!E17</f>
        <v>533702</v>
      </c>
      <c r="P50" s="224">
        <f>横芝光町!F17</f>
        <v>44425</v>
      </c>
    </row>
    <row r="51" spans="2:16" ht="5.25" customHeight="1" x14ac:dyDescent="0.2"/>
  </sheetData>
  <mergeCells count="42">
    <mergeCell ref="B50:C50"/>
    <mergeCell ref="B38:C38"/>
    <mergeCell ref="B39:C39"/>
    <mergeCell ref="B40:C40"/>
    <mergeCell ref="B41:C41"/>
    <mergeCell ref="B42:C42"/>
    <mergeCell ref="B43:C43"/>
    <mergeCell ref="B45:C45"/>
    <mergeCell ref="B46:C46"/>
    <mergeCell ref="B47:C47"/>
    <mergeCell ref="B48:C48"/>
    <mergeCell ref="B49:C49"/>
    <mergeCell ref="B37:C37"/>
    <mergeCell ref="B24:C24"/>
    <mergeCell ref="B25:C25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3:C23"/>
    <mergeCell ref="B10:C10"/>
    <mergeCell ref="B12:C12"/>
    <mergeCell ref="B13:C13"/>
    <mergeCell ref="B14:C14"/>
    <mergeCell ref="B15:C15"/>
    <mergeCell ref="B17:C17"/>
    <mergeCell ref="B18:C18"/>
    <mergeCell ref="B19:C19"/>
    <mergeCell ref="B20:C20"/>
    <mergeCell ref="B21:C21"/>
    <mergeCell ref="B22:C22"/>
    <mergeCell ref="B8:C9"/>
    <mergeCell ref="B3:C3"/>
    <mergeCell ref="B4:C4"/>
    <mergeCell ref="B5:C5"/>
    <mergeCell ref="B6:C6"/>
    <mergeCell ref="B7:C7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&amp;C34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35DCF-14DD-4A88-9C24-3DE7268D4C96}">
  <sheetPr codeName="Sheet113">
    <tabColor rgb="FFFF0000"/>
    <pageSetUpPr fitToPage="1"/>
  </sheetPr>
  <dimension ref="B1:P39"/>
  <sheetViews>
    <sheetView zoomScale="70" zoomScaleNormal="70" workbookViewId="0">
      <selection activeCell="X18" sqref="X18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0.88671875" customWidth="1"/>
  </cols>
  <sheetData>
    <row r="1" spans="2:16" ht="5.25" customHeight="1" x14ac:dyDescent="0.2"/>
    <row r="2" spans="2:16" ht="16.8" thickBot="1" x14ac:dyDescent="0.25">
      <c r="B2" s="95"/>
      <c r="C2" s="95"/>
    </row>
    <row r="3" spans="2:16" ht="12.75" customHeight="1" x14ac:dyDescent="0.2">
      <c r="B3" s="457"/>
      <c r="C3" s="458"/>
      <c r="D3" s="3" t="s">
        <v>385</v>
      </c>
      <c r="E3" s="213" t="s">
        <v>556</v>
      </c>
      <c r="F3" s="212" t="s">
        <v>386</v>
      </c>
      <c r="G3" s="212" t="s">
        <v>387</v>
      </c>
      <c r="H3" s="212" t="s">
        <v>388</v>
      </c>
      <c r="I3" s="213" t="s">
        <v>557</v>
      </c>
      <c r="J3" s="212" t="s">
        <v>389</v>
      </c>
      <c r="K3" s="212" t="s">
        <v>390</v>
      </c>
      <c r="L3" s="212" t="s">
        <v>391</v>
      </c>
      <c r="M3" s="212" t="s">
        <v>392</v>
      </c>
      <c r="N3" s="212" t="s">
        <v>393</v>
      </c>
      <c r="O3" s="213" t="s">
        <v>558</v>
      </c>
      <c r="P3" s="214" t="s">
        <v>559</v>
      </c>
    </row>
    <row r="4" spans="2:16" ht="12.75" customHeight="1" x14ac:dyDescent="0.2">
      <c r="B4" s="474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15" t="s">
        <v>560</v>
      </c>
    </row>
    <row r="5" spans="2:16" ht="12.75" customHeight="1" x14ac:dyDescent="0.2">
      <c r="B5" s="474" t="s">
        <v>972</v>
      </c>
      <c r="C5" s="434"/>
      <c r="D5" s="203" t="s">
        <v>561</v>
      </c>
      <c r="E5" s="15"/>
      <c r="F5" s="15"/>
      <c r="G5" s="16" t="s">
        <v>562</v>
      </c>
      <c r="H5" s="15" t="s">
        <v>563</v>
      </c>
      <c r="I5" s="15"/>
      <c r="J5" s="15" t="s">
        <v>564</v>
      </c>
      <c r="K5" s="15"/>
      <c r="L5" s="15" t="s">
        <v>565</v>
      </c>
      <c r="M5" s="15" t="s">
        <v>566</v>
      </c>
      <c r="N5" s="15" t="s">
        <v>567</v>
      </c>
      <c r="O5" s="15"/>
      <c r="P5" s="216" t="s">
        <v>568</v>
      </c>
    </row>
    <row r="6" spans="2:16" ht="12.75" customHeight="1" x14ac:dyDescent="0.2">
      <c r="B6" s="477"/>
      <c r="C6" s="478"/>
      <c r="D6" s="203"/>
      <c r="E6" s="15" t="s">
        <v>975</v>
      </c>
      <c r="F6" s="15" t="s">
        <v>976</v>
      </c>
      <c r="G6" s="16"/>
      <c r="H6" s="15"/>
      <c r="I6" s="15" t="s">
        <v>977</v>
      </c>
      <c r="J6" s="15"/>
      <c r="K6" s="15" t="s">
        <v>399</v>
      </c>
      <c r="L6" s="15"/>
      <c r="M6" s="15"/>
      <c r="N6" s="15"/>
      <c r="O6" s="16" t="s">
        <v>569</v>
      </c>
      <c r="P6" s="217"/>
    </row>
    <row r="7" spans="2:16" ht="12.75" customHeight="1" x14ac:dyDescent="0.2">
      <c r="B7" s="477"/>
      <c r="C7" s="478"/>
      <c r="D7" s="203" t="s">
        <v>570</v>
      </c>
      <c r="E7" s="15"/>
      <c r="F7" s="15"/>
      <c r="G7" s="16" t="s">
        <v>571</v>
      </c>
      <c r="H7" s="15" t="s">
        <v>572</v>
      </c>
      <c r="I7" s="15"/>
      <c r="J7" s="15" t="s">
        <v>573</v>
      </c>
      <c r="K7" s="15"/>
      <c r="L7" s="15" t="s">
        <v>574</v>
      </c>
      <c r="M7" s="15" t="s">
        <v>575</v>
      </c>
      <c r="N7" s="15" t="s">
        <v>576</v>
      </c>
      <c r="O7" s="15"/>
      <c r="P7" s="217" t="s">
        <v>577</v>
      </c>
    </row>
    <row r="8" spans="2:16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/>
      <c r="N8" s="15"/>
      <c r="O8" s="15"/>
      <c r="P8" s="217"/>
    </row>
    <row r="9" spans="2:16" ht="12.75" customHeight="1" x14ac:dyDescent="0.2">
      <c r="B9" s="464"/>
      <c r="C9" s="465"/>
      <c r="D9" s="237"/>
      <c r="E9" s="14"/>
      <c r="F9" s="14"/>
      <c r="G9" s="17" t="s">
        <v>82</v>
      </c>
      <c r="H9" s="14"/>
      <c r="I9" s="14"/>
      <c r="J9" s="14"/>
      <c r="K9" s="14"/>
      <c r="L9" s="14"/>
      <c r="M9" s="14" t="s">
        <v>576</v>
      </c>
      <c r="N9" s="14"/>
      <c r="O9" s="14"/>
      <c r="P9" s="218"/>
    </row>
    <row r="10" spans="2:16" ht="15.75" customHeight="1" x14ac:dyDescent="0.2">
      <c r="B10" s="219"/>
      <c r="C10" s="123" t="s">
        <v>437</v>
      </c>
      <c r="D10" s="235">
        <f t="shared" ref="D10:P10" si="0">SUM(D11:D14)</f>
        <v>771710</v>
      </c>
      <c r="E10" s="124">
        <f t="shared" si="0"/>
        <v>0</v>
      </c>
      <c r="F10" s="124">
        <f t="shared" si="0"/>
        <v>6639980</v>
      </c>
      <c r="G10" s="124">
        <f t="shared" si="0"/>
        <v>978512</v>
      </c>
      <c r="H10" s="124">
        <f t="shared" si="0"/>
        <v>5888489</v>
      </c>
      <c r="I10" s="124">
        <f t="shared" si="0"/>
        <v>4255963</v>
      </c>
      <c r="J10" s="124">
        <f t="shared" si="0"/>
        <v>1668812</v>
      </c>
      <c r="K10" s="124">
        <f t="shared" si="0"/>
        <v>3036257</v>
      </c>
      <c r="L10" s="124">
        <f t="shared" si="0"/>
        <v>2559222</v>
      </c>
      <c r="M10" s="124">
        <f t="shared" si="0"/>
        <v>227254</v>
      </c>
      <c r="N10" s="124">
        <f t="shared" si="0"/>
        <v>4423736</v>
      </c>
      <c r="O10" s="124">
        <f t="shared" si="0"/>
        <v>2016553</v>
      </c>
      <c r="P10" s="220">
        <f t="shared" si="0"/>
        <v>245729</v>
      </c>
    </row>
    <row r="11" spans="2:16" ht="15.75" customHeight="1" x14ac:dyDescent="0.2">
      <c r="B11" s="455" t="s">
        <v>712</v>
      </c>
      <c r="C11" s="456"/>
      <c r="D11" s="233">
        <f>香取市!C10</f>
        <v>442347</v>
      </c>
      <c r="E11" s="81">
        <f>香取市!D10</f>
        <v>0</v>
      </c>
      <c r="F11" s="81">
        <f>香取市!E10</f>
        <v>4741142</v>
      </c>
      <c r="G11" s="81">
        <f>香取市!F10</f>
        <v>921800</v>
      </c>
      <c r="H11" s="81">
        <f>香取市!G10</f>
        <v>3976361</v>
      </c>
      <c r="I11" s="81">
        <f>香取市!H10</f>
        <v>2799449</v>
      </c>
      <c r="J11" s="81">
        <f>香取市!I10</f>
        <v>1140931</v>
      </c>
      <c r="K11" s="81">
        <f>香取市!J10</f>
        <v>2395349</v>
      </c>
      <c r="L11" s="81">
        <f>香取市!K10</f>
        <v>1780297</v>
      </c>
      <c r="M11" s="81">
        <f>香取市!C17</f>
        <v>163041</v>
      </c>
      <c r="N11" s="81">
        <f>香取市!D17</f>
        <v>2983852</v>
      </c>
      <c r="O11" s="81">
        <f>香取市!E17</f>
        <v>1369442</v>
      </c>
      <c r="P11" s="221">
        <f>香取市!F17</f>
        <v>187785</v>
      </c>
    </row>
    <row r="12" spans="2:16" ht="15.75" customHeight="1" x14ac:dyDescent="0.2">
      <c r="B12" s="455" t="s">
        <v>495</v>
      </c>
      <c r="C12" s="456"/>
      <c r="D12" s="233">
        <f>神崎町!C10</f>
        <v>93498</v>
      </c>
      <c r="E12" s="81">
        <f>神崎町!D10</f>
        <v>0</v>
      </c>
      <c r="F12" s="81">
        <f>神崎町!E10</f>
        <v>369238</v>
      </c>
      <c r="G12" s="81">
        <f>神崎町!F10</f>
        <v>23514</v>
      </c>
      <c r="H12" s="81">
        <f>神崎町!G10</f>
        <v>290588</v>
      </c>
      <c r="I12" s="81">
        <f>神崎町!H10</f>
        <v>216933</v>
      </c>
      <c r="J12" s="81">
        <f>神崎町!I10</f>
        <v>62808</v>
      </c>
      <c r="K12" s="81">
        <f>神崎町!J10</f>
        <v>38382</v>
      </c>
      <c r="L12" s="81">
        <f>神崎町!K10</f>
        <v>169919</v>
      </c>
      <c r="M12" s="81">
        <f>神崎町!C17</f>
        <v>12121</v>
      </c>
      <c r="N12" s="81">
        <f>神崎町!D17</f>
        <v>267651</v>
      </c>
      <c r="O12" s="81">
        <f>神崎町!E17</f>
        <v>93504</v>
      </c>
      <c r="P12" s="221">
        <f>神崎町!F17</f>
        <v>12528</v>
      </c>
    </row>
    <row r="13" spans="2:16" ht="15.75" customHeight="1" x14ac:dyDescent="0.2">
      <c r="B13" s="455" t="s">
        <v>499</v>
      </c>
      <c r="C13" s="456"/>
      <c r="D13" s="233">
        <f>多古町!C10</f>
        <v>173333</v>
      </c>
      <c r="E13" s="81">
        <f>多古町!D10</f>
        <v>0</v>
      </c>
      <c r="F13" s="81">
        <f>多古町!E10</f>
        <v>1053458</v>
      </c>
      <c r="G13" s="81">
        <f>多古町!F10</f>
        <v>5071</v>
      </c>
      <c r="H13" s="81">
        <f>多古町!G10</f>
        <v>766724</v>
      </c>
      <c r="I13" s="81">
        <f>多古町!H10</f>
        <v>587477</v>
      </c>
      <c r="J13" s="81">
        <f>多古町!I10</f>
        <v>257795</v>
      </c>
      <c r="K13" s="81">
        <f>多古町!J10</f>
        <v>269274</v>
      </c>
      <c r="L13" s="81">
        <f>多古町!K10</f>
        <v>303300</v>
      </c>
      <c r="M13" s="81">
        <f>多古町!C17</f>
        <v>33082</v>
      </c>
      <c r="N13" s="81">
        <f>多古町!D17</f>
        <v>671197</v>
      </c>
      <c r="O13" s="81">
        <f>多古町!E17</f>
        <v>295951</v>
      </c>
      <c r="P13" s="221">
        <f>多古町!F17</f>
        <v>23132</v>
      </c>
    </row>
    <row r="14" spans="2:16" ht="15.75" customHeight="1" x14ac:dyDescent="0.2">
      <c r="B14" s="464" t="s">
        <v>501</v>
      </c>
      <c r="C14" s="465"/>
      <c r="D14" s="234">
        <f>東庄町!C10</f>
        <v>62532</v>
      </c>
      <c r="E14" s="82">
        <f>東庄町!D10</f>
        <v>0</v>
      </c>
      <c r="F14" s="82">
        <f>東庄町!E10</f>
        <v>476142</v>
      </c>
      <c r="G14" s="82">
        <f>東庄町!F10</f>
        <v>28127</v>
      </c>
      <c r="H14" s="82">
        <f>東庄町!G10</f>
        <v>854816</v>
      </c>
      <c r="I14" s="82">
        <f>東庄町!H10</f>
        <v>652104</v>
      </c>
      <c r="J14" s="82">
        <f>東庄町!I10</f>
        <v>207278</v>
      </c>
      <c r="K14" s="82">
        <f>東庄町!J10</f>
        <v>333252</v>
      </c>
      <c r="L14" s="82">
        <f>東庄町!K10</f>
        <v>305706</v>
      </c>
      <c r="M14" s="82">
        <f>東庄町!C17</f>
        <v>19010</v>
      </c>
      <c r="N14" s="82">
        <f>東庄町!D17</f>
        <v>501036</v>
      </c>
      <c r="O14" s="82">
        <f>東庄町!E17</f>
        <v>257656</v>
      </c>
      <c r="P14" s="222">
        <f>東庄町!F17</f>
        <v>22284</v>
      </c>
    </row>
    <row r="15" spans="2:16" ht="15.75" customHeight="1" x14ac:dyDescent="0.2">
      <c r="B15" s="187"/>
      <c r="C15" s="123" t="s">
        <v>412</v>
      </c>
      <c r="D15" s="235">
        <f t="shared" ref="D15:P15" si="1">SUM(D16:D17)</f>
        <v>1260374</v>
      </c>
      <c r="E15" s="124">
        <f t="shared" si="1"/>
        <v>6196</v>
      </c>
      <c r="F15" s="124">
        <f t="shared" si="1"/>
        <v>8333173</v>
      </c>
      <c r="G15" s="124">
        <f t="shared" si="1"/>
        <v>203374</v>
      </c>
      <c r="H15" s="124">
        <f t="shared" si="1"/>
        <v>7353264</v>
      </c>
      <c r="I15" s="124">
        <f t="shared" si="1"/>
        <v>5027301</v>
      </c>
      <c r="J15" s="124">
        <f t="shared" si="1"/>
        <v>2316386</v>
      </c>
      <c r="K15" s="124">
        <f t="shared" si="1"/>
        <v>3177826</v>
      </c>
      <c r="L15" s="124">
        <f t="shared" si="1"/>
        <v>2441317</v>
      </c>
      <c r="M15" s="124">
        <f t="shared" si="1"/>
        <v>211786</v>
      </c>
      <c r="N15" s="124">
        <f t="shared" si="1"/>
        <v>5857455</v>
      </c>
      <c r="O15" s="124">
        <f t="shared" si="1"/>
        <v>2527050</v>
      </c>
      <c r="P15" s="220">
        <f t="shared" si="1"/>
        <v>321004</v>
      </c>
    </row>
    <row r="16" spans="2:16" ht="15.75" customHeight="1" x14ac:dyDescent="0.2">
      <c r="B16" s="455" t="s">
        <v>502</v>
      </c>
      <c r="C16" s="456"/>
      <c r="D16" s="233">
        <f>銚子市!C10</f>
        <v>808915</v>
      </c>
      <c r="E16" s="81">
        <f>銚子市!D10</f>
        <v>6196</v>
      </c>
      <c r="F16" s="81">
        <f>銚子市!E10</f>
        <v>4287234</v>
      </c>
      <c r="G16" s="81">
        <f>銚子市!F10</f>
        <v>80538</v>
      </c>
      <c r="H16" s="81">
        <f>銚子市!G10</f>
        <v>3662053</v>
      </c>
      <c r="I16" s="81">
        <f>銚子市!H10</f>
        <v>2621066</v>
      </c>
      <c r="J16" s="81">
        <f>銚子市!I10</f>
        <v>873877</v>
      </c>
      <c r="K16" s="81">
        <f>銚子市!J10</f>
        <v>1002441</v>
      </c>
      <c r="L16" s="81">
        <f>銚子市!K10</f>
        <v>1178844</v>
      </c>
      <c r="M16" s="81">
        <f>銚子市!C17</f>
        <v>76724</v>
      </c>
      <c r="N16" s="81">
        <f>銚子市!D17</f>
        <v>2804502</v>
      </c>
      <c r="O16" s="81">
        <f>銚子市!E17</f>
        <v>1399358</v>
      </c>
      <c r="P16" s="221">
        <f>銚子市!F17</f>
        <v>104929</v>
      </c>
    </row>
    <row r="17" spans="2:16" ht="15.75" customHeight="1" x14ac:dyDescent="0.2">
      <c r="B17" s="464" t="s">
        <v>503</v>
      </c>
      <c r="C17" s="465"/>
      <c r="D17" s="234">
        <f>旭市!C10</f>
        <v>451459</v>
      </c>
      <c r="E17" s="82">
        <f>旭市!D10</f>
        <v>0</v>
      </c>
      <c r="F17" s="82">
        <f>旭市!E10</f>
        <v>4045939</v>
      </c>
      <c r="G17" s="82">
        <f>旭市!F10</f>
        <v>122836</v>
      </c>
      <c r="H17" s="82">
        <f>旭市!G10</f>
        <v>3691211</v>
      </c>
      <c r="I17" s="82">
        <f>旭市!H10</f>
        <v>2406235</v>
      </c>
      <c r="J17" s="82">
        <f>旭市!I10</f>
        <v>1442509</v>
      </c>
      <c r="K17" s="82">
        <f>旭市!J10</f>
        <v>2175385</v>
      </c>
      <c r="L17" s="82">
        <f>旭市!K10</f>
        <v>1262473</v>
      </c>
      <c r="M17" s="82">
        <f>旭市!C17</f>
        <v>135062</v>
      </c>
      <c r="N17" s="82">
        <f>旭市!D17</f>
        <v>3052953</v>
      </c>
      <c r="O17" s="82">
        <f>旭市!E17</f>
        <v>1127692</v>
      </c>
      <c r="P17" s="222">
        <f>旭市!F17</f>
        <v>216075</v>
      </c>
    </row>
    <row r="18" spans="2:16" ht="15.75" customHeight="1" x14ac:dyDescent="0.2">
      <c r="B18" s="219"/>
      <c r="C18" s="123" t="s">
        <v>413</v>
      </c>
      <c r="D18" s="235">
        <f t="shared" ref="D18:P18" si="2">SUM(D19:D19)</f>
        <v>200635</v>
      </c>
      <c r="E18" s="124">
        <f t="shared" si="2"/>
        <v>3927</v>
      </c>
      <c r="F18" s="124">
        <f t="shared" si="2"/>
        <v>2086840</v>
      </c>
      <c r="G18" s="124">
        <f t="shared" si="2"/>
        <v>61797</v>
      </c>
      <c r="H18" s="124">
        <f t="shared" si="2"/>
        <v>2117050</v>
      </c>
      <c r="I18" s="124">
        <f t="shared" si="2"/>
        <v>1327463</v>
      </c>
      <c r="J18" s="124">
        <f t="shared" si="2"/>
        <v>663546</v>
      </c>
      <c r="K18" s="124">
        <f t="shared" si="2"/>
        <v>581664</v>
      </c>
      <c r="L18" s="124">
        <f t="shared" si="2"/>
        <v>893423</v>
      </c>
      <c r="M18" s="124">
        <f t="shared" si="2"/>
        <v>76512</v>
      </c>
      <c r="N18" s="124">
        <f t="shared" si="2"/>
        <v>1766598</v>
      </c>
      <c r="O18" s="124">
        <f t="shared" si="2"/>
        <v>764596</v>
      </c>
      <c r="P18" s="220">
        <f t="shared" si="2"/>
        <v>61381</v>
      </c>
    </row>
    <row r="19" spans="2:16" ht="15.75" customHeight="1" x14ac:dyDescent="0.2">
      <c r="B19" s="464" t="s">
        <v>710</v>
      </c>
      <c r="C19" s="465"/>
      <c r="D19" s="234">
        <f>匝瑳市!C10</f>
        <v>200635</v>
      </c>
      <c r="E19" s="82">
        <f>匝瑳市!D10</f>
        <v>3927</v>
      </c>
      <c r="F19" s="82">
        <f>匝瑳市!E10</f>
        <v>2086840</v>
      </c>
      <c r="G19" s="82">
        <f>匝瑳市!F10</f>
        <v>61797</v>
      </c>
      <c r="H19" s="82">
        <f>匝瑳市!G10</f>
        <v>2117050</v>
      </c>
      <c r="I19" s="82">
        <f>匝瑳市!H10</f>
        <v>1327463</v>
      </c>
      <c r="J19" s="82">
        <f>匝瑳市!I10</f>
        <v>663546</v>
      </c>
      <c r="K19" s="82">
        <f>匝瑳市!J10</f>
        <v>581664</v>
      </c>
      <c r="L19" s="82">
        <f>匝瑳市!K10</f>
        <v>893423</v>
      </c>
      <c r="M19" s="82">
        <f>匝瑳市!C17</f>
        <v>76512</v>
      </c>
      <c r="N19" s="82">
        <f>匝瑳市!D17</f>
        <v>1766598</v>
      </c>
      <c r="O19" s="82">
        <f>匝瑳市!E17</f>
        <v>764596</v>
      </c>
      <c r="P19" s="222">
        <f>匝瑳市!F17</f>
        <v>61381</v>
      </c>
    </row>
    <row r="20" spans="2:16" ht="15.75" customHeight="1" x14ac:dyDescent="0.2">
      <c r="B20" s="219"/>
      <c r="C20" s="123" t="s">
        <v>438</v>
      </c>
      <c r="D20" s="235">
        <f>SUM(D21:D24)</f>
        <v>2273675</v>
      </c>
      <c r="E20" s="124">
        <f t="shared" ref="E20:P20" si="3">SUM(E21:E24)</f>
        <v>8469</v>
      </c>
      <c r="F20" s="124">
        <f t="shared" si="3"/>
        <v>15303062</v>
      </c>
      <c r="G20" s="124">
        <f t="shared" si="3"/>
        <v>1692757</v>
      </c>
      <c r="H20" s="124">
        <f t="shared" si="3"/>
        <v>18069222</v>
      </c>
      <c r="I20" s="124">
        <f t="shared" si="3"/>
        <v>11755836</v>
      </c>
      <c r="J20" s="124">
        <f t="shared" si="3"/>
        <v>5472560</v>
      </c>
      <c r="K20" s="124">
        <f t="shared" si="3"/>
        <v>7893431</v>
      </c>
      <c r="L20" s="124">
        <f t="shared" si="3"/>
        <v>5479137</v>
      </c>
      <c r="M20" s="124">
        <f t="shared" si="3"/>
        <v>556737</v>
      </c>
      <c r="N20" s="124">
        <f t="shared" si="3"/>
        <v>10283808</v>
      </c>
      <c r="O20" s="124">
        <f t="shared" si="3"/>
        <v>5297353</v>
      </c>
      <c r="P20" s="220">
        <f t="shared" si="3"/>
        <v>688789</v>
      </c>
    </row>
    <row r="21" spans="2:16" ht="15.75" customHeight="1" x14ac:dyDescent="0.2">
      <c r="B21" s="455" t="s">
        <v>508</v>
      </c>
      <c r="C21" s="456"/>
      <c r="D21" s="233">
        <f>木更津市!C10</f>
        <v>845856</v>
      </c>
      <c r="E21" s="81">
        <f>木更津市!D10</f>
        <v>0</v>
      </c>
      <c r="F21" s="81">
        <f>木更津市!E10</f>
        <v>5555759</v>
      </c>
      <c r="G21" s="81">
        <f>木更津市!F10</f>
        <v>224331</v>
      </c>
      <c r="H21" s="81">
        <f>木更津市!G10</f>
        <v>7842157</v>
      </c>
      <c r="I21" s="81">
        <f>木更津市!H10</f>
        <v>4338624</v>
      </c>
      <c r="J21" s="81">
        <f>木更津市!I10</f>
        <v>2255707</v>
      </c>
      <c r="K21" s="81">
        <f>木更津市!J10</f>
        <v>3501514</v>
      </c>
      <c r="L21" s="81">
        <f>木更津市!K10</f>
        <v>2095220</v>
      </c>
      <c r="M21" s="81">
        <f>木更津市!C17</f>
        <v>235549</v>
      </c>
      <c r="N21" s="81">
        <f>木更津市!D17</f>
        <v>4008108</v>
      </c>
      <c r="O21" s="81">
        <f>木更津市!E17</f>
        <v>2110284</v>
      </c>
      <c r="P21" s="221">
        <f>木更津市!F17</f>
        <v>297472</v>
      </c>
    </row>
    <row r="22" spans="2:16" ht="15.75" customHeight="1" x14ac:dyDescent="0.2">
      <c r="B22" s="455" t="s">
        <v>509</v>
      </c>
      <c r="C22" s="456"/>
      <c r="D22" s="233">
        <f>君津市!C10</f>
        <v>596056</v>
      </c>
      <c r="E22" s="81">
        <f>君津市!D10</f>
        <v>4657</v>
      </c>
      <c r="F22" s="81">
        <f>君津市!E10</f>
        <v>4154707</v>
      </c>
      <c r="G22" s="81">
        <f>君津市!F10</f>
        <v>562971</v>
      </c>
      <c r="H22" s="81">
        <f>君津市!G10</f>
        <v>4550804</v>
      </c>
      <c r="I22" s="81">
        <f>君津市!H10</f>
        <v>3302760</v>
      </c>
      <c r="J22" s="81">
        <f>君津市!I10</f>
        <v>1350449</v>
      </c>
      <c r="K22" s="81">
        <f>君津市!J10</f>
        <v>1529864</v>
      </c>
      <c r="L22" s="81">
        <f>君津市!K10</f>
        <v>1510414</v>
      </c>
      <c r="M22" s="81">
        <f>君津市!C17</f>
        <v>176650</v>
      </c>
      <c r="N22" s="81">
        <f>君津市!D17</f>
        <v>2824744</v>
      </c>
      <c r="O22" s="81">
        <f>君津市!E17</f>
        <v>1426233</v>
      </c>
      <c r="P22" s="221">
        <f>君津市!F17</f>
        <v>190787</v>
      </c>
    </row>
    <row r="23" spans="2:16" ht="15.75" customHeight="1" x14ac:dyDescent="0.2">
      <c r="B23" s="455" t="s">
        <v>510</v>
      </c>
      <c r="C23" s="456"/>
      <c r="D23" s="233">
        <f>富津市!C10</f>
        <v>363381</v>
      </c>
      <c r="E23" s="81">
        <f>富津市!D10</f>
        <v>0</v>
      </c>
      <c r="F23" s="81">
        <f>富津市!E10</f>
        <v>2204732</v>
      </c>
      <c r="G23" s="81">
        <f>富津市!F10</f>
        <v>152550</v>
      </c>
      <c r="H23" s="81">
        <f>富津市!G10</f>
        <v>2754270</v>
      </c>
      <c r="I23" s="81">
        <f>富津市!H10</f>
        <v>2021479</v>
      </c>
      <c r="J23" s="81">
        <f>富津市!I10</f>
        <v>741936</v>
      </c>
      <c r="K23" s="81">
        <f>富津市!J10</f>
        <v>1134812</v>
      </c>
      <c r="L23" s="81">
        <f>富津市!K10</f>
        <v>733550</v>
      </c>
      <c r="M23" s="81">
        <f>富津市!C17</f>
        <v>67626</v>
      </c>
      <c r="N23" s="81">
        <f>富津市!D17</f>
        <v>1591776</v>
      </c>
      <c r="O23" s="81">
        <f>富津市!E17</f>
        <v>867357</v>
      </c>
      <c r="P23" s="221">
        <f>富津市!F17</f>
        <v>74465</v>
      </c>
    </row>
    <row r="24" spans="2:16" ht="15.75" customHeight="1" x14ac:dyDescent="0.2">
      <c r="B24" s="464" t="s">
        <v>804</v>
      </c>
      <c r="C24" s="465"/>
      <c r="D24" s="234">
        <f>袖ケ浦市!C10</f>
        <v>468382</v>
      </c>
      <c r="E24" s="82">
        <f>袖ケ浦市!D10</f>
        <v>3812</v>
      </c>
      <c r="F24" s="82">
        <f>袖ケ浦市!E10</f>
        <v>3387864</v>
      </c>
      <c r="G24" s="82">
        <f>袖ケ浦市!F10</f>
        <v>752905</v>
      </c>
      <c r="H24" s="82">
        <f>袖ケ浦市!G10</f>
        <v>2921991</v>
      </c>
      <c r="I24" s="82">
        <f>袖ケ浦市!H10</f>
        <v>2092973</v>
      </c>
      <c r="J24" s="82">
        <f>袖ケ浦市!I10</f>
        <v>1124468</v>
      </c>
      <c r="K24" s="82">
        <f>袖ケ浦市!J10</f>
        <v>1727241</v>
      </c>
      <c r="L24" s="82">
        <f>袖ケ浦市!K10</f>
        <v>1139953</v>
      </c>
      <c r="M24" s="82">
        <f>袖ケ浦市!C17</f>
        <v>76912</v>
      </c>
      <c r="N24" s="82">
        <f>袖ケ浦市!D17</f>
        <v>1859180</v>
      </c>
      <c r="O24" s="82">
        <f>袖ケ浦市!E17</f>
        <v>893479</v>
      </c>
      <c r="P24" s="222">
        <f>袖ケ浦市!F17</f>
        <v>126065</v>
      </c>
    </row>
    <row r="25" spans="2:16" ht="15.75" customHeight="1" x14ac:dyDescent="0.2">
      <c r="B25" s="219"/>
      <c r="C25" s="123" t="s">
        <v>439</v>
      </c>
      <c r="D25" s="235">
        <f>SUM(D26:D29)</f>
        <v>949997</v>
      </c>
      <c r="E25" s="124">
        <f t="shared" ref="E25:P25" si="4">SUM(E26:E29)</f>
        <v>1645</v>
      </c>
      <c r="F25" s="124">
        <f t="shared" si="4"/>
        <v>5127120</v>
      </c>
      <c r="G25" s="124">
        <f t="shared" si="4"/>
        <v>405450</v>
      </c>
      <c r="H25" s="124">
        <f t="shared" si="4"/>
        <v>4145534</v>
      </c>
      <c r="I25" s="124">
        <f t="shared" si="4"/>
        <v>3024177</v>
      </c>
      <c r="J25" s="124">
        <f t="shared" si="4"/>
        <v>1066800</v>
      </c>
      <c r="K25" s="124">
        <f t="shared" si="4"/>
        <v>1402043</v>
      </c>
      <c r="L25" s="124">
        <f t="shared" si="4"/>
        <v>1547855</v>
      </c>
      <c r="M25" s="124">
        <f t="shared" si="4"/>
        <v>79076</v>
      </c>
      <c r="N25" s="124">
        <f t="shared" si="4"/>
        <v>3906829</v>
      </c>
      <c r="O25" s="124">
        <f t="shared" si="4"/>
        <v>1277402</v>
      </c>
      <c r="P25" s="220">
        <f t="shared" si="4"/>
        <v>188105</v>
      </c>
    </row>
    <row r="26" spans="2:16" ht="15.75" customHeight="1" x14ac:dyDescent="0.2">
      <c r="B26" s="455" t="s">
        <v>512</v>
      </c>
      <c r="C26" s="456"/>
      <c r="D26" s="233">
        <f>勝浦市!C10</f>
        <v>241165</v>
      </c>
      <c r="E26" s="81">
        <f>勝浦市!D10</f>
        <v>0</v>
      </c>
      <c r="F26" s="81">
        <f>勝浦市!E10</f>
        <v>1126979</v>
      </c>
      <c r="G26" s="81">
        <f>勝浦市!F10</f>
        <v>302262</v>
      </c>
      <c r="H26" s="81">
        <f>勝浦市!G10</f>
        <v>929076</v>
      </c>
      <c r="I26" s="81">
        <f>勝浦市!H10</f>
        <v>685460</v>
      </c>
      <c r="J26" s="81">
        <f>勝浦市!I10</f>
        <v>203393</v>
      </c>
      <c r="K26" s="81">
        <f>勝浦市!J10</f>
        <v>363103</v>
      </c>
      <c r="L26" s="81">
        <f>勝浦市!K10</f>
        <v>451556</v>
      </c>
      <c r="M26" s="81">
        <f>勝浦市!C17</f>
        <v>10426</v>
      </c>
      <c r="N26" s="81">
        <f>勝浦市!D17</f>
        <v>1727350</v>
      </c>
      <c r="O26" s="81">
        <f>勝浦市!E17</f>
        <v>340923</v>
      </c>
      <c r="P26" s="221">
        <f>勝浦市!F17</f>
        <v>61897</v>
      </c>
    </row>
    <row r="27" spans="2:16" ht="15.75" customHeight="1" x14ac:dyDescent="0.2">
      <c r="B27" s="455" t="s">
        <v>513</v>
      </c>
      <c r="C27" s="456"/>
      <c r="D27" s="233">
        <f>大多喜町!C10</f>
        <v>101899</v>
      </c>
      <c r="E27" s="81">
        <f>大多喜町!D10</f>
        <v>0</v>
      </c>
      <c r="F27" s="81">
        <f>大多喜町!E10</f>
        <v>652854</v>
      </c>
      <c r="G27" s="81">
        <f>大多喜町!F10</f>
        <v>20317</v>
      </c>
      <c r="H27" s="81">
        <f>大多喜町!G10</f>
        <v>504620</v>
      </c>
      <c r="I27" s="81">
        <f>大多喜町!H10</f>
        <v>393271</v>
      </c>
      <c r="J27" s="81">
        <f>大多喜町!I10</f>
        <v>133776</v>
      </c>
      <c r="K27" s="81">
        <f>大多喜町!J10</f>
        <v>184021</v>
      </c>
      <c r="L27" s="81">
        <f>大多喜町!K10</f>
        <v>150782</v>
      </c>
      <c r="M27" s="81">
        <f>大多喜町!C17</f>
        <v>7844</v>
      </c>
      <c r="N27" s="81">
        <f>大多喜町!D17</f>
        <v>330597</v>
      </c>
      <c r="O27" s="81">
        <f>大多喜町!E17</f>
        <v>147713</v>
      </c>
      <c r="P27" s="221">
        <f>大多喜町!F17</f>
        <v>24396</v>
      </c>
    </row>
    <row r="28" spans="2:16" ht="15.75" customHeight="1" x14ac:dyDescent="0.2">
      <c r="B28" s="477" t="s">
        <v>971</v>
      </c>
      <c r="C28" s="478"/>
      <c r="D28" s="233">
        <f>御宿町!C10</f>
        <v>57057</v>
      </c>
      <c r="E28" s="81">
        <f>御宿町!D10</f>
        <v>1645</v>
      </c>
      <c r="F28" s="81">
        <f>御宿町!E10</f>
        <v>330322</v>
      </c>
      <c r="G28" s="81">
        <f>御宿町!F10</f>
        <v>104</v>
      </c>
      <c r="H28" s="81">
        <f>御宿町!G10</f>
        <v>441612</v>
      </c>
      <c r="I28" s="81">
        <f>御宿町!H10</f>
        <v>311304</v>
      </c>
      <c r="J28" s="81">
        <f>御宿町!I10</f>
        <v>100085</v>
      </c>
      <c r="K28" s="81">
        <f>御宿町!J10</f>
        <v>159700</v>
      </c>
      <c r="L28" s="81">
        <f>御宿町!K10</f>
        <v>125340</v>
      </c>
      <c r="M28" s="81">
        <f>御宿町!C17</f>
        <v>7861</v>
      </c>
      <c r="N28" s="81">
        <f>御宿町!D17</f>
        <v>279535</v>
      </c>
      <c r="O28" s="81">
        <f>御宿町!E17</f>
        <v>130960</v>
      </c>
      <c r="P28" s="221">
        <f>御宿町!F17</f>
        <v>4820</v>
      </c>
    </row>
    <row r="29" spans="2:16" ht="15.75" customHeight="1" x14ac:dyDescent="0.2">
      <c r="B29" s="464" t="s">
        <v>713</v>
      </c>
      <c r="C29" s="465"/>
      <c r="D29" s="234">
        <f>いすみ市!C10</f>
        <v>549876</v>
      </c>
      <c r="E29" s="82">
        <f>いすみ市!D10</f>
        <v>0</v>
      </c>
      <c r="F29" s="82">
        <f>いすみ市!E10</f>
        <v>3016965</v>
      </c>
      <c r="G29" s="82">
        <f>いすみ市!F10</f>
        <v>82767</v>
      </c>
      <c r="H29" s="82">
        <f>いすみ市!G10</f>
        <v>2270226</v>
      </c>
      <c r="I29" s="82">
        <f>いすみ市!H10</f>
        <v>1634142</v>
      </c>
      <c r="J29" s="82">
        <f>いすみ市!I10</f>
        <v>629546</v>
      </c>
      <c r="K29" s="82">
        <f>いすみ市!J10</f>
        <v>695219</v>
      </c>
      <c r="L29" s="82">
        <f>いすみ市!K10</f>
        <v>820177</v>
      </c>
      <c r="M29" s="82">
        <f>いすみ市!C17</f>
        <v>52945</v>
      </c>
      <c r="N29" s="82">
        <f>いすみ市!D17</f>
        <v>1569347</v>
      </c>
      <c r="O29" s="82">
        <f>いすみ市!E17</f>
        <v>657806</v>
      </c>
      <c r="P29" s="222">
        <f>いすみ市!F17</f>
        <v>96992</v>
      </c>
    </row>
    <row r="30" spans="2:16" ht="15.75" customHeight="1" x14ac:dyDescent="0.2">
      <c r="B30" s="219"/>
      <c r="C30" s="123" t="s">
        <v>440</v>
      </c>
      <c r="D30" s="235">
        <f t="shared" ref="D30:P30" si="5">SUM(D31:D34)</f>
        <v>910018</v>
      </c>
      <c r="E30" s="124">
        <f t="shared" si="5"/>
        <v>17865</v>
      </c>
      <c r="F30" s="124">
        <f t="shared" si="5"/>
        <v>9035517</v>
      </c>
      <c r="G30" s="124">
        <f t="shared" si="5"/>
        <v>296494</v>
      </c>
      <c r="H30" s="124">
        <f t="shared" si="5"/>
        <v>8018489</v>
      </c>
      <c r="I30" s="124">
        <f t="shared" si="5"/>
        <v>5448344</v>
      </c>
      <c r="J30" s="124">
        <f t="shared" si="5"/>
        <v>2749275</v>
      </c>
      <c r="K30" s="124">
        <f t="shared" si="5"/>
        <v>3214907</v>
      </c>
      <c r="L30" s="124">
        <f t="shared" si="5"/>
        <v>2345202</v>
      </c>
      <c r="M30" s="124">
        <f t="shared" si="5"/>
        <v>164889</v>
      </c>
      <c r="N30" s="124">
        <f t="shared" si="5"/>
        <v>6082799</v>
      </c>
      <c r="O30" s="124">
        <f t="shared" si="5"/>
        <v>2919515</v>
      </c>
      <c r="P30" s="220">
        <f t="shared" si="5"/>
        <v>180825</v>
      </c>
    </row>
    <row r="31" spans="2:16" ht="15.75" customHeight="1" x14ac:dyDescent="0.2">
      <c r="B31" s="455" t="s">
        <v>518</v>
      </c>
      <c r="C31" s="456"/>
      <c r="D31" s="233">
        <f>館山市!C10</f>
        <v>380315</v>
      </c>
      <c r="E31" s="81">
        <f>館山市!D10</f>
        <v>1326</v>
      </c>
      <c r="F31" s="81">
        <f>館山市!E10</f>
        <v>4231275</v>
      </c>
      <c r="G31" s="81">
        <f>館山市!F10</f>
        <v>75406</v>
      </c>
      <c r="H31" s="81">
        <f>館山市!G10</f>
        <v>2742860</v>
      </c>
      <c r="I31" s="81">
        <f>館山市!H10</f>
        <v>1930142</v>
      </c>
      <c r="J31" s="81">
        <f>館山市!I10</f>
        <v>1222678</v>
      </c>
      <c r="K31" s="81">
        <f>館山市!J10</f>
        <v>989814</v>
      </c>
      <c r="L31" s="81">
        <f>館山市!K10</f>
        <v>757885</v>
      </c>
      <c r="M31" s="81">
        <f>館山市!C17</f>
        <v>65733</v>
      </c>
      <c r="N31" s="81">
        <f>館山市!D17</f>
        <v>2127304</v>
      </c>
      <c r="O31" s="81">
        <f>館山市!E17</f>
        <v>1001291</v>
      </c>
      <c r="P31" s="221">
        <f>館山市!F17</f>
        <v>82200</v>
      </c>
    </row>
    <row r="32" spans="2:16" ht="15.75" customHeight="1" x14ac:dyDescent="0.2">
      <c r="B32" s="455" t="s">
        <v>519</v>
      </c>
      <c r="C32" s="456"/>
      <c r="D32" s="233">
        <f>鴨川市!C10</f>
        <v>144798</v>
      </c>
      <c r="E32" s="81">
        <f>鴨川市!D10</f>
        <v>12237</v>
      </c>
      <c r="F32" s="81">
        <f>鴨川市!E10</f>
        <v>2282959</v>
      </c>
      <c r="G32" s="81">
        <f>鴨川市!F10</f>
        <v>116170</v>
      </c>
      <c r="H32" s="81">
        <f>鴨川市!G10</f>
        <v>1925116</v>
      </c>
      <c r="I32" s="81">
        <f>鴨川市!H10</f>
        <v>1242153</v>
      </c>
      <c r="J32" s="81">
        <f>鴨川市!I10</f>
        <v>523148</v>
      </c>
      <c r="K32" s="81">
        <f>鴨川市!J10</f>
        <v>1373136</v>
      </c>
      <c r="L32" s="81">
        <f>鴨川市!K10</f>
        <v>582212</v>
      </c>
      <c r="M32" s="81">
        <f>鴨川市!C17</f>
        <v>41779</v>
      </c>
      <c r="N32" s="81">
        <f>鴨川市!D17</f>
        <v>1343416</v>
      </c>
      <c r="O32" s="81">
        <f>鴨川市!E17</f>
        <v>554453</v>
      </c>
      <c r="P32" s="221">
        <f>鴨川市!F17</f>
        <v>32067</v>
      </c>
    </row>
    <row r="33" spans="2:16" ht="15.75" customHeight="1" x14ac:dyDescent="0.2">
      <c r="B33" s="455" t="s">
        <v>711</v>
      </c>
      <c r="C33" s="456"/>
      <c r="D33" s="233">
        <f>南房総市!C10</f>
        <v>342796</v>
      </c>
      <c r="E33" s="81">
        <f>南房総市!D10</f>
        <v>1348</v>
      </c>
      <c r="F33" s="81">
        <f>南房総市!E10</f>
        <v>2351632</v>
      </c>
      <c r="G33" s="81">
        <f>南房総市!F10</f>
        <v>81154</v>
      </c>
      <c r="H33" s="81">
        <f>南房総市!G10</f>
        <v>2823951</v>
      </c>
      <c r="I33" s="81">
        <f>南房総市!H10</f>
        <v>1878579</v>
      </c>
      <c r="J33" s="81">
        <f>南房総市!I10</f>
        <v>859092</v>
      </c>
      <c r="K33" s="81">
        <f>南房総市!J10</f>
        <v>750952</v>
      </c>
      <c r="L33" s="81">
        <f>南房総市!K10</f>
        <v>835302</v>
      </c>
      <c r="M33" s="81">
        <f>南房総市!C17</f>
        <v>47500</v>
      </c>
      <c r="N33" s="81">
        <f>南房総市!D17</f>
        <v>2170013</v>
      </c>
      <c r="O33" s="81">
        <f>南房総市!E17</f>
        <v>1114358</v>
      </c>
      <c r="P33" s="221">
        <f>南房総市!F17</f>
        <v>55882</v>
      </c>
    </row>
    <row r="34" spans="2:16" ht="15.75" customHeight="1" thickBot="1" x14ac:dyDescent="0.25">
      <c r="B34" s="466" t="s">
        <v>548</v>
      </c>
      <c r="C34" s="467"/>
      <c r="D34" s="236">
        <f>鋸南町!C10</f>
        <v>42109</v>
      </c>
      <c r="E34" s="223">
        <f>鋸南町!D10</f>
        <v>2954</v>
      </c>
      <c r="F34" s="223">
        <f>鋸南町!E10</f>
        <v>169651</v>
      </c>
      <c r="G34" s="223">
        <f>鋸南町!F10</f>
        <v>23764</v>
      </c>
      <c r="H34" s="223">
        <f>鋸南町!G10</f>
        <v>526562</v>
      </c>
      <c r="I34" s="223">
        <f>鋸南町!H10</f>
        <v>397470</v>
      </c>
      <c r="J34" s="223">
        <f>鋸南町!I10</f>
        <v>144357</v>
      </c>
      <c r="K34" s="223">
        <f>鋸南町!J10</f>
        <v>101005</v>
      </c>
      <c r="L34" s="223">
        <f>鋸南町!K10</f>
        <v>169803</v>
      </c>
      <c r="M34" s="223">
        <f>鋸南町!C17</f>
        <v>9877</v>
      </c>
      <c r="N34" s="223">
        <f>鋸南町!D17</f>
        <v>442066</v>
      </c>
      <c r="O34" s="223">
        <f>鋸南町!E17</f>
        <v>249413</v>
      </c>
      <c r="P34" s="224">
        <f>鋸南町!F17</f>
        <v>10676</v>
      </c>
    </row>
    <row r="39" spans="2:16" ht="5.25" customHeight="1" x14ac:dyDescent="0.2"/>
  </sheetData>
  <mergeCells count="25">
    <mergeCell ref="B34:C34"/>
    <mergeCell ref="B27:C27"/>
    <mergeCell ref="B28:C28"/>
    <mergeCell ref="B29:C29"/>
    <mergeCell ref="B31:C31"/>
    <mergeCell ref="B32:C32"/>
    <mergeCell ref="B33:C33"/>
    <mergeCell ref="B26:C26"/>
    <mergeCell ref="B11:C11"/>
    <mergeCell ref="B12:C12"/>
    <mergeCell ref="B13:C13"/>
    <mergeCell ref="B14:C14"/>
    <mergeCell ref="B16:C16"/>
    <mergeCell ref="B17:C17"/>
    <mergeCell ref="B19:C19"/>
    <mergeCell ref="B21:C21"/>
    <mergeCell ref="B22:C22"/>
    <mergeCell ref="B23:C23"/>
    <mergeCell ref="B24:C24"/>
    <mergeCell ref="B8:C9"/>
    <mergeCell ref="B3:C3"/>
    <mergeCell ref="B4:C4"/>
    <mergeCell ref="B5:C5"/>
    <mergeCell ref="B6:C6"/>
    <mergeCell ref="B7:C7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&amp;C35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60AC6-BDB1-4058-A1BA-9F5054DDE966}">
  <sheetPr codeName="Sheet114">
    <tabColor rgb="FFFF0000"/>
    <pageSetUpPr fitToPage="1"/>
  </sheetPr>
  <dimension ref="B1:Q51"/>
  <sheetViews>
    <sheetView zoomScale="70" zoomScaleNormal="70" workbookViewId="0">
      <selection activeCell="Q9" sqref="Q9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6" width="13" customWidth="1"/>
    <col min="17" max="17" width="14.88671875" customWidth="1"/>
    <col min="18" max="18" width="0.88671875" customWidth="1"/>
  </cols>
  <sheetData>
    <row r="1" spans="2:17" ht="5.25" customHeight="1" x14ac:dyDescent="0.2"/>
    <row r="2" spans="2:17" ht="16.8" thickBot="1" x14ac:dyDescent="0.25">
      <c r="B2" s="95" t="s">
        <v>629</v>
      </c>
      <c r="C2" s="95"/>
    </row>
    <row r="3" spans="2:17" ht="12.75" customHeight="1" x14ac:dyDescent="0.2">
      <c r="B3" s="457"/>
      <c r="C3" s="458"/>
      <c r="D3" s="3" t="s">
        <v>579</v>
      </c>
      <c r="E3" s="212" t="s">
        <v>580</v>
      </c>
      <c r="F3" s="241" t="s">
        <v>581</v>
      </c>
      <c r="G3" s="212" t="s">
        <v>582</v>
      </c>
      <c r="H3" s="212" t="s">
        <v>583</v>
      </c>
      <c r="I3" s="212" t="s">
        <v>584</v>
      </c>
      <c r="J3" s="212" t="s">
        <v>585</v>
      </c>
      <c r="K3" s="212" t="s">
        <v>586</v>
      </c>
      <c r="L3" s="212" t="s">
        <v>587</v>
      </c>
      <c r="M3" s="212" t="s">
        <v>588</v>
      </c>
      <c r="N3" s="212" t="s">
        <v>589</v>
      </c>
      <c r="O3" s="212" t="s">
        <v>544</v>
      </c>
      <c r="P3" s="254" t="s">
        <v>590</v>
      </c>
      <c r="Q3" s="244"/>
    </row>
    <row r="4" spans="2:17" ht="12.75" customHeight="1" x14ac:dyDescent="0.2">
      <c r="B4" s="474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 t="s">
        <v>591</v>
      </c>
      <c r="N4" s="15"/>
      <c r="O4" s="15"/>
      <c r="P4" s="255" t="s">
        <v>592</v>
      </c>
      <c r="Q4" s="245"/>
    </row>
    <row r="5" spans="2:17" ht="12.75" customHeight="1" x14ac:dyDescent="0.2">
      <c r="B5" s="474" t="s">
        <v>972</v>
      </c>
      <c r="C5" s="434"/>
      <c r="D5" s="203" t="s">
        <v>593</v>
      </c>
      <c r="E5" s="15" t="s">
        <v>594</v>
      </c>
      <c r="F5" s="15" t="s">
        <v>595</v>
      </c>
      <c r="G5" s="16" t="s">
        <v>596</v>
      </c>
      <c r="H5" s="15" t="s">
        <v>597</v>
      </c>
      <c r="I5" s="15" t="s">
        <v>414</v>
      </c>
      <c r="J5" s="15" t="s">
        <v>598</v>
      </c>
      <c r="K5" s="15" t="s">
        <v>599</v>
      </c>
      <c r="L5" s="15" t="s">
        <v>600</v>
      </c>
      <c r="M5" s="15" t="s">
        <v>601</v>
      </c>
      <c r="N5" s="15" t="s">
        <v>602</v>
      </c>
      <c r="O5" s="15" t="s">
        <v>545</v>
      </c>
      <c r="P5" s="217" t="s">
        <v>603</v>
      </c>
      <c r="Q5" s="246"/>
    </row>
    <row r="6" spans="2:17" ht="12.75" customHeight="1" x14ac:dyDescent="0.2">
      <c r="B6" s="474"/>
      <c r="C6" s="434"/>
      <c r="D6" s="203"/>
      <c r="E6" s="15"/>
      <c r="F6" s="15"/>
      <c r="G6" s="16"/>
      <c r="H6" s="15"/>
      <c r="I6" s="15"/>
      <c r="J6" s="15"/>
      <c r="K6" s="15"/>
      <c r="L6" s="15"/>
      <c r="M6" s="15" t="s">
        <v>604</v>
      </c>
      <c r="N6" s="15"/>
      <c r="O6" s="15" t="s">
        <v>546</v>
      </c>
      <c r="P6" s="256"/>
      <c r="Q6" s="247" t="s">
        <v>384</v>
      </c>
    </row>
    <row r="7" spans="2:17" ht="12.75" customHeight="1" x14ac:dyDescent="0.2">
      <c r="B7" s="474"/>
      <c r="C7" s="434"/>
      <c r="D7" s="203" t="s">
        <v>605</v>
      </c>
      <c r="E7" s="15" t="s">
        <v>605</v>
      </c>
      <c r="F7" s="15" t="s">
        <v>606</v>
      </c>
      <c r="G7" s="16" t="s">
        <v>607</v>
      </c>
      <c r="H7" s="15" t="s">
        <v>608</v>
      </c>
      <c r="I7" s="15" t="s">
        <v>887</v>
      </c>
      <c r="J7" s="15" t="s">
        <v>609</v>
      </c>
      <c r="K7" s="15" t="s">
        <v>610</v>
      </c>
      <c r="L7" s="15" t="s">
        <v>611</v>
      </c>
      <c r="M7" s="15" t="s">
        <v>612</v>
      </c>
      <c r="N7" s="15" t="s">
        <v>613</v>
      </c>
      <c r="O7" s="15" t="s">
        <v>547</v>
      </c>
      <c r="P7" s="217" t="s">
        <v>614</v>
      </c>
      <c r="Q7" s="247"/>
    </row>
    <row r="8" spans="2:17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 t="s">
        <v>615</v>
      </c>
      <c r="N8" s="15"/>
      <c r="O8" s="15"/>
      <c r="P8" s="217"/>
      <c r="Q8" s="247"/>
    </row>
    <row r="9" spans="2:17" ht="12.75" customHeight="1" thickBot="1" x14ac:dyDescent="0.25">
      <c r="B9" s="455"/>
      <c r="C9" s="456"/>
      <c r="D9" s="203"/>
      <c r="E9" s="15"/>
      <c r="F9" s="15"/>
      <c r="G9" s="16"/>
      <c r="H9" s="15" t="s">
        <v>605</v>
      </c>
      <c r="I9" s="15"/>
      <c r="J9" s="15"/>
      <c r="K9" s="15"/>
      <c r="L9" s="15" t="s">
        <v>616</v>
      </c>
      <c r="M9" s="15" t="s">
        <v>617</v>
      </c>
      <c r="N9" s="15" t="s">
        <v>618</v>
      </c>
      <c r="O9" s="15"/>
      <c r="P9" s="217" t="s">
        <v>619</v>
      </c>
      <c r="Q9" s="247"/>
    </row>
    <row r="10" spans="2:17" ht="15.75" customHeight="1" thickBot="1" x14ac:dyDescent="0.25">
      <c r="B10" s="475" t="s">
        <v>451</v>
      </c>
      <c r="C10" s="476"/>
      <c r="D10" s="231">
        <f>SUM(D11,D16,D26,D36,D44,'表１１（その２－２）'!D10,'表１１（その２－２）'!D15,'表１１（その２－２）'!D18,'表１１（その２－２）'!D20,'表１１（その２－２）'!D25,'表１１（その２－２）'!D30)</f>
        <v>117515441</v>
      </c>
      <c r="E10" s="228">
        <f>SUM(E11,E16,E26,E36,E44,'表１１（その２－２）'!E10,'表１１（その２－２）'!E15,'表１１（その２－２）'!E18,'表１１（その２－２）'!E20,'表１１（その２－２）'!E25,'表１１（その２－２）'!E30)</f>
        <v>112329138</v>
      </c>
      <c r="F10" s="228">
        <f>SUM(F11,F16,F26,F36,F44,'表１１（その２－２）'!F10,'表１１（その２－２）'!F15,'表１１（その２－２）'!F18,'表１１（その２－２）'!F20,'表１１（その２－２）'!F25,'表１１（その２－２）'!F30)</f>
        <v>24864640</v>
      </c>
      <c r="G10" s="228">
        <f>SUM(G11,G16,G26,G36,G44,'表１１（その２－２）'!G10,'表１１（その２－２）'!G15,'表１１（その２－２）'!G18,'表１１（その２－２）'!G20,'表１１（その２－２）'!G25,'表１１（その２－２）'!G30)</f>
        <v>57300464</v>
      </c>
      <c r="H10" s="228">
        <f>SUM(H11,H16,H26,H36,H44,'表１１（その２－２）'!H10,'表１１（その２－２）'!H15,'表１１（その２－２）'!H18,'表１１（その２－２）'!H20,'表１１（その２－２）'!H25,'表１１（その２－２）'!H30)</f>
        <v>170697294</v>
      </c>
      <c r="I10" s="228">
        <f>SUM(I11,I16,I26,I36,I44,'表１１（その２－２）'!I10,'表１１（その２－２）'!I15,'表１１（その２－２）'!I18,'表１１（その２－２）'!I20,'表１１（その２－２）'!I25,'表１１（その２－２）'!I30)</f>
        <v>222518576</v>
      </c>
      <c r="J10" s="228">
        <f>SUM(J11,J16,J26,J36,J44,'表１１（その２－２）'!J10,'表１１（その２－２）'!J15,'表１１（その２－２）'!J18,'表１１（その２－２）'!J20,'表１１（その２－２）'!J25,'表１１（その２－２）'!J30)</f>
        <v>649636</v>
      </c>
      <c r="K10" s="228">
        <f>SUM(K11,K16,K26,K36,K44,'表１１（その２－２）'!K10,'表１１（その２－２）'!K15,'表１１（その２－２）'!K18,'表１１（その２－２）'!K20,'表１１（その２－２）'!K25,'表１１（その２－２）'!K30)</f>
        <v>34453</v>
      </c>
      <c r="L10" s="228">
        <f>SUM(L11,L16,L26,L36,L44,'表１１（その２－２）'!L10,'表１１（その２－２）'!L15,'表１１（その２－２）'!L18,'表１１（その２－２）'!L20,'表１１（その２－２）'!L25,'表１１（その２－２）'!L30)</f>
        <v>3008903</v>
      </c>
      <c r="M10" s="228">
        <f>SUM(M11,M16,M26,M36,M44,'表１１（その２－２）'!M10,'表１１（その２－２）'!M15,'表１１（その２－２）'!M18,'表１１（その２－２）'!M20,'表１１（その２－２）'!M25,'表１１（その２－２）'!M30)</f>
        <v>26822308</v>
      </c>
      <c r="N10" s="228">
        <f>SUM(N11,N16,N26,N36,N44,'表１１（その２－２）'!N10,'表１１（その２－２）'!N15,'表１１（その２－２）'!N18,'表１１（その２－２）'!N20,'表１１（その２－２）'!N25,'表１１（その２－２）'!N30)</f>
        <v>29720405</v>
      </c>
      <c r="O10" s="228">
        <f>SUM(O11,O16,O26,O36,O44,'表１１（その２－２）'!O10,'表１１（その２－２）'!O15,'表１１（その２－２）'!O18,'表１１（その２－２）'!O20,'表１１（その２－２）'!O25,'表１１（その２－２）'!O30)</f>
        <v>1863731</v>
      </c>
      <c r="P10" s="229">
        <f>SUM(P11,P16,P26,P36,P44,'表１１（その２－２）'!P10,'表１１（その２－２）'!P15,'表１１（その２－２）'!P18,'表１１（その２－２）'!P20,'表１１（その２－２）'!P25,'表１１（その２－２）'!P30)</f>
        <v>24388</v>
      </c>
      <c r="Q10" s="248">
        <f>SUM(Q11,Q16,Q26,Q36,Q44,'表１１（その２－２）'!Q10,'表１１（その２－２）'!Q15,'表１１（その２－２）'!Q18,'表１１（その２－２）'!Q20,'表１１（その２－２）'!Q25,'表１１（その２－２）'!Q30)</f>
        <v>1870876532</v>
      </c>
    </row>
    <row r="11" spans="2:17" ht="15.75" customHeight="1" x14ac:dyDescent="0.2">
      <c r="B11" s="225"/>
      <c r="C11" s="202" t="s">
        <v>433</v>
      </c>
      <c r="D11" s="232">
        <f>SUM(D12:D15)</f>
        <v>29501729</v>
      </c>
      <c r="E11" s="226">
        <f t="shared" ref="E11:Q11" si="0">SUM(E12:E15)</f>
        <v>27736106</v>
      </c>
      <c r="F11" s="226">
        <f t="shared" si="0"/>
        <v>6187109</v>
      </c>
      <c r="G11" s="226">
        <f t="shared" si="0"/>
        <v>12564349</v>
      </c>
      <c r="H11" s="226">
        <f t="shared" si="0"/>
        <v>42519861</v>
      </c>
      <c r="I11" s="226">
        <f t="shared" si="0"/>
        <v>53734947</v>
      </c>
      <c r="J11" s="226">
        <f t="shared" si="0"/>
        <v>145858</v>
      </c>
      <c r="K11" s="226">
        <f t="shared" si="0"/>
        <v>10447</v>
      </c>
      <c r="L11" s="226">
        <f t="shared" si="0"/>
        <v>425008</v>
      </c>
      <c r="M11" s="226">
        <f t="shared" si="0"/>
        <v>6284092</v>
      </c>
      <c r="N11" s="226">
        <f t="shared" si="0"/>
        <v>7162088</v>
      </c>
      <c r="O11" s="226">
        <f>SUM(O12:O15)</f>
        <v>467999</v>
      </c>
      <c r="P11" s="227">
        <f t="shared" si="0"/>
        <v>4176</v>
      </c>
      <c r="Q11" s="249">
        <f t="shared" si="0"/>
        <v>444920151</v>
      </c>
    </row>
    <row r="12" spans="2:17" ht="15.75" customHeight="1" x14ac:dyDescent="0.2">
      <c r="B12" s="455" t="s">
        <v>452</v>
      </c>
      <c r="C12" s="456"/>
      <c r="D12" s="233">
        <f>千葉市!G17</f>
        <v>18094092</v>
      </c>
      <c r="E12" s="81">
        <f>千葉市!H17</f>
        <v>16972693</v>
      </c>
      <c r="F12" s="81">
        <f>千葉市!I17</f>
        <v>3890790</v>
      </c>
      <c r="G12" s="81">
        <f>千葉市!J17</f>
        <v>7438638</v>
      </c>
      <c r="H12" s="81">
        <f>千葉市!K17</f>
        <v>26844270</v>
      </c>
      <c r="I12" s="81">
        <f>千葉市!C24</f>
        <v>30036258</v>
      </c>
      <c r="J12" s="81">
        <f>千葉市!D24</f>
        <v>75399</v>
      </c>
      <c r="K12" s="81">
        <f>千葉市!E24</f>
        <v>5429</v>
      </c>
      <c r="L12" s="81">
        <f>千葉市!F24</f>
        <v>280141</v>
      </c>
      <c r="M12" s="81">
        <f>千葉市!G24</f>
        <v>3427057</v>
      </c>
      <c r="N12" s="81">
        <f>千葉市!H24</f>
        <v>3997278</v>
      </c>
      <c r="O12" s="81">
        <f>千葉市!I24</f>
        <v>285413</v>
      </c>
      <c r="P12" s="221">
        <f>千葉市!J24</f>
        <v>3561</v>
      </c>
      <c r="Q12" s="250">
        <f>千葉市!K24</f>
        <v>262452111</v>
      </c>
    </row>
    <row r="13" spans="2:17" ht="15.75" customHeight="1" x14ac:dyDescent="0.2">
      <c r="B13" s="455" t="s">
        <v>453</v>
      </c>
      <c r="C13" s="456"/>
      <c r="D13" s="233">
        <f>習志野市!G17</f>
        <v>2471323</v>
      </c>
      <c r="E13" s="81">
        <f>習志野市!H17</f>
        <v>2653937</v>
      </c>
      <c r="F13" s="81">
        <f>習志野市!I17</f>
        <v>423128</v>
      </c>
      <c r="G13" s="81">
        <f>習志野市!J17</f>
        <v>1439566</v>
      </c>
      <c r="H13" s="81">
        <f>習志野市!K17</f>
        <v>3781017</v>
      </c>
      <c r="I13" s="81">
        <f>習志野市!C24</f>
        <v>5129177</v>
      </c>
      <c r="J13" s="81">
        <f>習志野市!D24</f>
        <v>15923</v>
      </c>
      <c r="K13" s="81">
        <f>習志野市!E24</f>
        <v>1502</v>
      </c>
      <c r="L13" s="81">
        <f>習志野市!F24</f>
        <v>11614</v>
      </c>
      <c r="M13" s="81">
        <f>習志野市!G24</f>
        <v>647099</v>
      </c>
      <c r="N13" s="81">
        <f>習志野市!H24</f>
        <v>722169</v>
      </c>
      <c r="O13" s="81">
        <f>習志野市!I24</f>
        <v>33660</v>
      </c>
      <c r="P13" s="221">
        <f>習志野市!J24</f>
        <v>0</v>
      </c>
      <c r="Q13" s="250">
        <f>習志野市!K24</f>
        <v>41576381</v>
      </c>
    </row>
    <row r="14" spans="2:17" ht="15.75" customHeight="1" x14ac:dyDescent="0.2">
      <c r="B14" s="455" t="s">
        <v>454</v>
      </c>
      <c r="C14" s="456"/>
      <c r="D14" s="233">
        <f>市原市!G17</f>
        <v>5627726</v>
      </c>
      <c r="E14" s="81">
        <f>市原市!H17</f>
        <v>5316724</v>
      </c>
      <c r="F14" s="81">
        <f>市原市!I17</f>
        <v>1317324</v>
      </c>
      <c r="G14" s="81">
        <f>市原市!J17</f>
        <v>2143761</v>
      </c>
      <c r="H14" s="81">
        <f>市原市!K17</f>
        <v>7873267</v>
      </c>
      <c r="I14" s="81">
        <f>市原市!C24</f>
        <v>12459707</v>
      </c>
      <c r="J14" s="81">
        <f>市原市!D24</f>
        <v>29766</v>
      </c>
      <c r="K14" s="81">
        <f>市原市!E24</f>
        <v>2220</v>
      </c>
      <c r="L14" s="81">
        <f>市原市!F24</f>
        <v>111547</v>
      </c>
      <c r="M14" s="81">
        <f>市原市!G24</f>
        <v>1378842</v>
      </c>
      <c r="N14" s="81">
        <f>市原市!H24</f>
        <v>1209614</v>
      </c>
      <c r="O14" s="81">
        <f>市原市!I24</f>
        <v>123639</v>
      </c>
      <c r="P14" s="221">
        <f>市原市!J24</f>
        <v>309</v>
      </c>
      <c r="Q14" s="250">
        <f>市原市!K24</f>
        <v>89217907</v>
      </c>
    </row>
    <row r="15" spans="2:17" ht="15.75" customHeight="1" x14ac:dyDescent="0.2">
      <c r="B15" s="464" t="s">
        <v>455</v>
      </c>
      <c r="C15" s="465"/>
      <c r="D15" s="234">
        <f>八千代市!G17</f>
        <v>3308588</v>
      </c>
      <c r="E15" s="82">
        <f>八千代市!H17</f>
        <v>2792752</v>
      </c>
      <c r="F15" s="82">
        <f>八千代市!I17</f>
        <v>555867</v>
      </c>
      <c r="G15" s="82">
        <f>八千代市!J17</f>
        <v>1542384</v>
      </c>
      <c r="H15" s="82">
        <f>八千代市!K17</f>
        <v>4021307</v>
      </c>
      <c r="I15" s="82">
        <f>八千代市!C24</f>
        <v>6109805</v>
      </c>
      <c r="J15" s="82">
        <f>八千代市!D24</f>
        <v>24770</v>
      </c>
      <c r="K15" s="82">
        <f>八千代市!E24</f>
        <v>1296</v>
      </c>
      <c r="L15" s="82">
        <f>八千代市!F24</f>
        <v>21706</v>
      </c>
      <c r="M15" s="82">
        <f>八千代市!G24</f>
        <v>831094</v>
      </c>
      <c r="N15" s="82">
        <f>八千代市!H24</f>
        <v>1233027</v>
      </c>
      <c r="O15" s="82">
        <f>八千代市!I24</f>
        <v>25287</v>
      </c>
      <c r="P15" s="222">
        <f>八千代市!J24</f>
        <v>306</v>
      </c>
      <c r="Q15" s="251">
        <f>八千代市!K24</f>
        <v>51673752</v>
      </c>
    </row>
    <row r="16" spans="2:17" ht="15.75" customHeight="1" x14ac:dyDescent="0.2">
      <c r="B16" s="219"/>
      <c r="C16" s="230" t="s">
        <v>411</v>
      </c>
      <c r="D16" s="235">
        <f t="shared" ref="D16:Q16" si="1">SUM(D17:D25)</f>
        <v>50064522</v>
      </c>
      <c r="E16" s="124">
        <f t="shared" si="1"/>
        <v>45548127</v>
      </c>
      <c r="F16" s="124">
        <f t="shared" si="1"/>
        <v>9859245</v>
      </c>
      <c r="G16" s="124">
        <f t="shared" si="1"/>
        <v>25910850</v>
      </c>
      <c r="H16" s="124">
        <f t="shared" si="1"/>
        <v>65727750</v>
      </c>
      <c r="I16" s="124">
        <f t="shared" si="1"/>
        <v>84432095</v>
      </c>
      <c r="J16" s="124">
        <f t="shared" si="1"/>
        <v>297016</v>
      </c>
      <c r="K16" s="124">
        <f t="shared" si="1"/>
        <v>18611</v>
      </c>
      <c r="L16" s="124">
        <f t="shared" si="1"/>
        <v>1513259</v>
      </c>
      <c r="M16" s="124">
        <f t="shared" si="1"/>
        <v>11733600</v>
      </c>
      <c r="N16" s="124">
        <f t="shared" si="1"/>
        <v>12209371</v>
      </c>
      <c r="O16" s="124">
        <f>SUM(O17:O25)</f>
        <v>660801</v>
      </c>
      <c r="P16" s="220">
        <f t="shared" si="1"/>
        <v>10772</v>
      </c>
      <c r="Q16" s="252">
        <f t="shared" si="1"/>
        <v>744877932</v>
      </c>
    </row>
    <row r="17" spans="2:17" ht="15.75" customHeight="1" x14ac:dyDescent="0.2">
      <c r="B17" s="455" t="s">
        <v>458</v>
      </c>
      <c r="C17" s="456"/>
      <c r="D17" s="233">
        <f>市川市!G17</f>
        <v>8800954</v>
      </c>
      <c r="E17" s="81">
        <f>市川市!H17</f>
        <v>7860648</v>
      </c>
      <c r="F17" s="81">
        <f>市川市!I17</f>
        <v>1762112</v>
      </c>
      <c r="G17" s="81">
        <f>市川市!J17</f>
        <v>4940509</v>
      </c>
      <c r="H17" s="81">
        <f>市川市!K17</f>
        <v>11392004</v>
      </c>
      <c r="I17" s="81">
        <f>市川市!C24</f>
        <v>14408741</v>
      </c>
      <c r="J17" s="81">
        <f>市川市!D24</f>
        <v>57359</v>
      </c>
      <c r="K17" s="81">
        <f>市川市!E24</f>
        <v>4713</v>
      </c>
      <c r="L17" s="81">
        <f>市川市!F24</f>
        <v>117663</v>
      </c>
      <c r="M17" s="81">
        <f>市川市!G24</f>
        <v>1935211</v>
      </c>
      <c r="N17" s="81">
        <f>市川市!H24</f>
        <v>2008444</v>
      </c>
      <c r="O17" s="81">
        <f>市川市!I24</f>
        <v>87607</v>
      </c>
      <c r="P17" s="221">
        <f>市川市!J24</f>
        <v>738</v>
      </c>
      <c r="Q17" s="250">
        <f>市川市!K24</f>
        <v>125873978</v>
      </c>
    </row>
    <row r="18" spans="2:17" ht="15.75" customHeight="1" x14ac:dyDescent="0.2">
      <c r="B18" s="455" t="s">
        <v>459</v>
      </c>
      <c r="C18" s="456"/>
      <c r="D18" s="233">
        <f>船橋市!G17</f>
        <v>10140879</v>
      </c>
      <c r="E18" s="81">
        <f>船橋市!H17</f>
        <v>9743301</v>
      </c>
      <c r="F18" s="81">
        <f>船橋市!I17</f>
        <v>1947694</v>
      </c>
      <c r="G18" s="81">
        <f>船橋市!J17</f>
        <v>5793668</v>
      </c>
      <c r="H18" s="81">
        <f>船橋市!K17</f>
        <v>14237609</v>
      </c>
      <c r="I18" s="81">
        <f>船橋市!C24</f>
        <v>18968035</v>
      </c>
      <c r="J18" s="81">
        <f>船橋市!D24</f>
        <v>48656</v>
      </c>
      <c r="K18" s="81">
        <f>船橋市!E24</f>
        <v>2204</v>
      </c>
      <c r="L18" s="81">
        <f>船橋市!F24</f>
        <v>313290</v>
      </c>
      <c r="M18" s="81">
        <f>船橋市!G24</f>
        <v>2573751</v>
      </c>
      <c r="N18" s="81">
        <f>船橋市!H24</f>
        <v>2513529</v>
      </c>
      <c r="O18" s="81">
        <f>船橋市!I24</f>
        <v>116897</v>
      </c>
      <c r="P18" s="221">
        <f>船橋市!J24</f>
        <v>4653</v>
      </c>
      <c r="Q18" s="250">
        <f>船橋市!K24</f>
        <v>162718117</v>
      </c>
    </row>
    <row r="19" spans="2:17" ht="15.75" customHeight="1" x14ac:dyDescent="0.2">
      <c r="B19" s="455" t="s">
        <v>460</v>
      </c>
      <c r="C19" s="456"/>
      <c r="D19" s="233">
        <f>松戸市!G17</f>
        <v>8849000</v>
      </c>
      <c r="E19" s="81">
        <f>松戸市!H17</f>
        <v>8762483</v>
      </c>
      <c r="F19" s="81">
        <f>松戸市!I17</f>
        <v>1895390</v>
      </c>
      <c r="G19" s="81">
        <f>松戸市!J17</f>
        <v>4922933</v>
      </c>
      <c r="H19" s="81">
        <f>松戸市!K17</f>
        <v>11895975</v>
      </c>
      <c r="I19" s="81">
        <f>松戸市!C24</f>
        <v>15639729</v>
      </c>
      <c r="J19" s="81">
        <f>松戸市!D24</f>
        <v>58871</v>
      </c>
      <c r="K19" s="81">
        <f>松戸市!E24</f>
        <v>9833</v>
      </c>
      <c r="L19" s="81">
        <f>松戸市!F24</f>
        <v>474385</v>
      </c>
      <c r="M19" s="81">
        <f>松戸市!G24</f>
        <v>1987966</v>
      </c>
      <c r="N19" s="81">
        <f>松戸市!H24</f>
        <v>2602498</v>
      </c>
      <c r="O19" s="81">
        <f>松戸市!I24</f>
        <v>131200</v>
      </c>
      <c r="P19" s="221">
        <f>松戸市!J24</f>
        <v>0</v>
      </c>
      <c r="Q19" s="250">
        <f>松戸市!K24</f>
        <v>136478217</v>
      </c>
    </row>
    <row r="20" spans="2:17" ht="15.75" customHeight="1" x14ac:dyDescent="0.2">
      <c r="B20" s="455" t="s">
        <v>461</v>
      </c>
      <c r="C20" s="456"/>
      <c r="D20" s="233">
        <f>野田市!G17</f>
        <v>3157283</v>
      </c>
      <c r="E20" s="81">
        <f>野田市!H17</f>
        <v>3086458</v>
      </c>
      <c r="F20" s="81">
        <f>野田市!I17</f>
        <v>540494</v>
      </c>
      <c r="G20" s="81">
        <f>野田市!J17</f>
        <v>1693891</v>
      </c>
      <c r="H20" s="81">
        <f>野田市!K17</f>
        <v>4476577</v>
      </c>
      <c r="I20" s="81">
        <f>野田市!C24</f>
        <v>6333465</v>
      </c>
      <c r="J20" s="81">
        <f>野田市!D24</f>
        <v>14789</v>
      </c>
      <c r="K20" s="81">
        <f>野田市!E24</f>
        <v>0</v>
      </c>
      <c r="L20" s="81">
        <f>野田市!F24</f>
        <v>106728</v>
      </c>
      <c r="M20" s="81">
        <f>野田市!G24</f>
        <v>813043</v>
      </c>
      <c r="N20" s="81">
        <f>野田市!H24</f>
        <v>863002</v>
      </c>
      <c r="O20" s="81">
        <f>野田市!I24</f>
        <v>79632</v>
      </c>
      <c r="P20" s="221">
        <f>野田市!J24</f>
        <v>1503</v>
      </c>
      <c r="Q20" s="250">
        <f>野田市!K24</f>
        <v>52645254</v>
      </c>
    </row>
    <row r="21" spans="2:17" ht="15.75" customHeight="1" x14ac:dyDescent="0.2">
      <c r="B21" s="455" t="s">
        <v>462</v>
      </c>
      <c r="C21" s="456"/>
      <c r="D21" s="233">
        <f>柏市!G17</f>
        <v>8085312</v>
      </c>
      <c r="E21" s="81">
        <f>柏市!H17</f>
        <v>7120152</v>
      </c>
      <c r="F21" s="81">
        <f>柏市!I17</f>
        <v>1481140</v>
      </c>
      <c r="G21" s="81">
        <f>柏市!J17</f>
        <v>3519841</v>
      </c>
      <c r="H21" s="81">
        <f>柏市!K17</f>
        <v>10031037</v>
      </c>
      <c r="I21" s="81">
        <f>柏市!C24</f>
        <v>12913034</v>
      </c>
      <c r="J21" s="81">
        <f>柏市!D24</f>
        <v>41206</v>
      </c>
      <c r="K21" s="81">
        <f>柏市!E24</f>
        <v>528</v>
      </c>
      <c r="L21" s="81">
        <f>柏市!F24</f>
        <v>228923</v>
      </c>
      <c r="M21" s="81">
        <f>柏市!G24</f>
        <v>1936328</v>
      </c>
      <c r="N21" s="81">
        <f>柏市!H24</f>
        <v>1837280</v>
      </c>
      <c r="O21" s="81">
        <f>柏市!I24</f>
        <v>101662</v>
      </c>
      <c r="P21" s="221">
        <f>柏市!J24</f>
        <v>1157</v>
      </c>
      <c r="Q21" s="250">
        <f>柏市!K24</f>
        <v>118261775</v>
      </c>
    </row>
    <row r="22" spans="2:17" ht="15.75" customHeight="1" x14ac:dyDescent="0.2">
      <c r="B22" s="455" t="s">
        <v>463</v>
      </c>
      <c r="C22" s="456"/>
      <c r="D22" s="233">
        <f>流山市!G17</f>
        <v>3893636</v>
      </c>
      <c r="E22" s="81">
        <f>流山市!H17</f>
        <v>2764433</v>
      </c>
      <c r="F22" s="81">
        <f>流山市!I17</f>
        <v>760712</v>
      </c>
      <c r="G22" s="81">
        <f>流山市!J17</f>
        <v>1473576</v>
      </c>
      <c r="H22" s="81">
        <f>流山市!K17</f>
        <v>4570629</v>
      </c>
      <c r="I22" s="81">
        <f>流山市!C24</f>
        <v>4977662</v>
      </c>
      <c r="J22" s="81">
        <f>流山市!D24</f>
        <v>40920</v>
      </c>
      <c r="K22" s="81">
        <f>流山市!E24</f>
        <v>979</v>
      </c>
      <c r="L22" s="81">
        <f>流山市!F24</f>
        <v>75615</v>
      </c>
      <c r="M22" s="81">
        <f>流山市!G24</f>
        <v>823067</v>
      </c>
      <c r="N22" s="81">
        <f>流山市!H24</f>
        <v>779139</v>
      </c>
      <c r="O22" s="81">
        <f>流山市!I24</f>
        <v>36378</v>
      </c>
      <c r="P22" s="221">
        <f>流山市!J24</f>
        <v>0</v>
      </c>
      <c r="Q22" s="250">
        <f>流山市!K24</f>
        <v>46190185</v>
      </c>
    </row>
    <row r="23" spans="2:17" ht="15.75" customHeight="1" x14ac:dyDescent="0.2">
      <c r="B23" s="455" t="s">
        <v>464</v>
      </c>
      <c r="C23" s="456"/>
      <c r="D23" s="233">
        <f>我孫子市!G17</f>
        <v>2231999</v>
      </c>
      <c r="E23" s="81">
        <f>我孫子市!H17</f>
        <v>2142563</v>
      </c>
      <c r="F23" s="81">
        <f>我孫子市!I17</f>
        <v>450011</v>
      </c>
      <c r="G23" s="81">
        <f>我孫子市!J17</f>
        <v>1156765</v>
      </c>
      <c r="H23" s="81">
        <f>我孫子市!K17</f>
        <v>2899424</v>
      </c>
      <c r="I23" s="81">
        <f>我孫子市!C24</f>
        <v>4166955</v>
      </c>
      <c r="J23" s="81">
        <f>我孫子市!D24</f>
        <v>8539</v>
      </c>
      <c r="K23" s="81">
        <f>我孫子市!E24</f>
        <v>0</v>
      </c>
      <c r="L23" s="81">
        <f>我孫子市!F24</f>
        <v>141546</v>
      </c>
      <c r="M23" s="81">
        <f>我孫子市!G24</f>
        <v>601586</v>
      </c>
      <c r="N23" s="81">
        <f>我孫子市!H24</f>
        <v>513701</v>
      </c>
      <c r="O23" s="81">
        <f>我孫子市!I24</f>
        <v>39009</v>
      </c>
      <c r="P23" s="221">
        <f>我孫子市!J24</f>
        <v>2721</v>
      </c>
      <c r="Q23" s="250">
        <f>我孫子市!K24</f>
        <v>35480850</v>
      </c>
    </row>
    <row r="24" spans="2:17" ht="15.75" customHeight="1" x14ac:dyDescent="0.2">
      <c r="B24" s="455" t="s">
        <v>805</v>
      </c>
      <c r="C24" s="456"/>
      <c r="D24" s="233">
        <f>鎌ケ谷市!G17</f>
        <v>1734752</v>
      </c>
      <c r="E24" s="81">
        <f>鎌ケ谷市!H17</f>
        <v>1627078</v>
      </c>
      <c r="F24" s="81">
        <f>鎌ケ谷市!I17</f>
        <v>384878</v>
      </c>
      <c r="G24" s="81">
        <f>鎌ケ谷市!J17</f>
        <v>1068265</v>
      </c>
      <c r="H24" s="81">
        <f>鎌ケ谷市!K17</f>
        <v>2810633</v>
      </c>
      <c r="I24" s="81">
        <f>鎌ケ谷市!C24</f>
        <v>3816598</v>
      </c>
      <c r="J24" s="81">
        <f>鎌ケ谷市!D24</f>
        <v>12978</v>
      </c>
      <c r="K24" s="81">
        <f>鎌ケ谷市!E24</f>
        <v>0</v>
      </c>
      <c r="L24" s="81">
        <f>鎌ケ谷市!F24</f>
        <v>41391</v>
      </c>
      <c r="M24" s="81">
        <f>鎌ケ谷市!G24</f>
        <v>448737</v>
      </c>
      <c r="N24" s="81">
        <f>鎌ケ谷市!H24</f>
        <v>475375</v>
      </c>
      <c r="O24" s="81">
        <f>鎌ケ谷市!I24</f>
        <v>18120</v>
      </c>
      <c r="P24" s="221">
        <f>鎌ケ谷市!J24</f>
        <v>0</v>
      </c>
      <c r="Q24" s="250">
        <f>鎌ケ谷市!K24</f>
        <v>30562309</v>
      </c>
    </row>
    <row r="25" spans="2:17" ht="15.75" customHeight="1" x14ac:dyDescent="0.2">
      <c r="B25" s="464" t="s">
        <v>466</v>
      </c>
      <c r="C25" s="465"/>
      <c r="D25" s="234">
        <f>浦安市!G17</f>
        <v>3170707</v>
      </c>
      <c r="E25" s="82">
        <f>浦安市!H17</f>
        <v>2441011</v>
      </c>
      <c r="F25" s="82">
        <f>浦安市!I17</f>
        <v>636814</v>
      </c>
      <c r="G25" s="82">
        <f>浦安市!J17</f>
        <v>1341402</v>
      </c>
      <c r="H25" s="82">
        <f>浦安市!K17</f>
        <v>3413862</v>
      </c>
      <c r="I25" s="82">
        <f>浦安市!C24</f>
        <v>3207876</v>
      </c>
      <c r="J25" s="82">
        <f>浦安市!D24</f>
        <v>13698</v>
      </c>
      <c r="K25" s="82">
        <f>浦安市!E24</f>
        <v>354</v>
      </c>
      <c r="L25" s="82">
        <f>浦安市!F24</f>
        <v>13718</v>
      </c>
      <c r="M25" s="82">
        <f>浦安市!G24</f>
        <v>613911</v>
      </c>
      <c r="N25" s="82">
        <f>浦安市!H24</f>
        <v>616403</v>
      </c>
      <c r="O25" s="82">
        <f>浦安市!I24</f>
        <v>50296</v>
      </c>
      <c r="P25" s="222">
        <f>浦安市!J24</f>
        <v>0</v>
      </c>
      <c r="Q25" s="251">
        <f>浦安市!K24</f>
        <v>36667247</v>
      </c>
    </row>
    <row r="26" spans="2:17" ht="15.75" customHeight="1" x14ac:dyDescent="0.2">
      <c r="B26" s="219"/>
      <c r="C26" s="123" t="s">
        <v>434</v>
      </c>
      <c r="D26" s="235">
        <f t="shared" ref="D26:Q26" si="2">SUM(D27:D35)</f>
        <v>14249573</v>
      </c>
      <c r="E26" s="124">
        <f t="shared" si="2"/>
        <v>13931110</v>
      </c>
      <c r="F26" s="124">
        <f t="shared" si="2"/>
        <v>3173002</v>
      </c>
      <c r="G26" s="124">
        <f t="shared" si="2"/>
        <v>6975343</v>
      </c>
      <c r="H26" s="124">
        <f t="shared" si="2"/>
        <v>22100751</v>
      </c>
      <c r="I26" s="124">
        <f t="shared" si="2"/>
        <v>28425778</v>
      </c>
      <c r="J26" s="124">
        <f t="shared" si="2"/>
        <v>95286</v>
      </c>
      <c r="K26" s="124">
        <f t="shared" si="2"/>
        <v>4329</v>
      </c>
      <c r="L26" s="124">
        <f t="shared" si="2"/>
        <v>402459</v>
      </c>
      <c r="M26" s="124">
        <f t="shared" si="2"/>
        <v>2990894</v>
      </c>
      <c r="N26" s="124">
        <f t="shared" si="2"/>
        <v>3435095</v>
      </c>
      <c r="O26" s="124">
        <f t="shared" si="2"/>
        <v>307943</v>
      </c>
      <c r="P26" s="220">
        <f t="shared" si="2"/>
        <v>0</v>
      </c>
      <c r="Q26" s="252">
        <f t="shared" si="2"/>
        <v>239893929</v>
      </c>
    </row>
    <row r="27" spans="2:17" ht="15.75" customHeight="1" x14ac:dyDescent="0.2">
      <c r="B27" s="455" t="s">
        <v>469</v>
      </c>
      <c r="C27" s="456"/>
      <c r="D27" s="233">
        <f>成田市!G17</f>
        <v>2402567</v>
      </c>
      <c r="E27" s="81">
        <f>成田市!H17</f>
        <v>2451750</v>
      </c>
      <c r="F27" s="81">
        <f>成田市!I17</f>
        <v>616894</v>
      </c>
      <c r="G27" s="81">
        <f>成田市!J17</f>
        <v>1372236</v>
      </c>
      <c r="H27" s="81">
        <f>成田市!K17</f>
        <v>4166884</v>
      </c>
      <c r="I27" s="81">
        <f>成田市!C24</f>
        <v>5198307</v>
      </c>
      <c r="J27" s="81">
        <f>成田市!D24</f>
        <v>13781</v>
      </c>
      <c r="K27" s="81">
        <f>成田市!E24</f>
        <v>0</v>
      </c>
      <c r="L27" s="81">
        <f>成田市!F24</f>
        <v>43545</v>
      </c>
      <c r="M27" s="81">
        <f>成田市!G24</f>
        <v>571586</v>
      </c>
      <c r="N27" s="81">
        <f>成田市!H24</f>
        <v>500432</v>
      </c>
      <c r="O27" s="81">
        <f>成田市!I24</f>
        <v>37610</v>
      </c>
      <c r="P27" s="221">
        <f>成田市!J24</f>
        <v>0</v>
      </c>
      <c r="Q27" s="250">
        <f>成田市!K24</f>
        <v>42028202</v>
      </c>
    </row>
    <row r="28" spans="2:17" ht="15.75" customHeight="1" x14ac:dyDescent="0.2">
      <c r="B28" s="455" t="s">
        <v>470</v>
      </c>
      <c r="C28" s="456"/>
      <c r="D28" s="233">
        <f>佐倉市!G17</f>
        <v>3222845</v>
      </c>
      <c r="E28" s="81">
        <f>佐倉市!H17</f>
        <v>3463793</v>
      </c>
      <c r="F28" s="81">
        <f>佐倉市!I17</f>
        <v>796008</v>
      </c>
      <c r="G28" s="81">
        <f>佐倉市!J17</f>
        <v>1379741</v>
      </c>
      <c r="H28" s="81">
        <f>佐倉市!K17</f>
        <v>5072939</v>
      </c>
      <c r="I28" s="81">
        <f>佐倉市!C24</f>
        <v>6516882</v>
      </c>
      <c r="J28" s="81">
        <f>佐倉市!D24</f>
        <v>9528</v>
      </c>
      <c r="K28" s="81">
        <f>佐倉市!E24</f>
        <v>810</v>
      </c>
      <c r="L28" s="81">
        <f>佐倉市!F24</f>
        <v>51723</v>
      </c>
      <c r="M28" s="81">
        <f>佐倉市!G24</f>
        <v>669376</v>
      </c>
      <c r="N28" s="81">
        <f>佐倉市!H24</f>
        <v>754817</v>
      </c>
      <c r="O28" s="81">
        <f>佐倉市!I24</f>
        <v>75167</v>
      </c>
      <c r="P28" s="221">
        <f>佐倉市!J24</f>
        <v>0</v>
      </c>
      <c r="Q28" s="250">
        <f>佐倉市!K24</f>
        <v>57637732</v>
      </c>
    </row>
    <row r="29" spans="2:17" ht="15.75" customHeight="1" x14ac:dyDescent="0.2">
      <c r="B29" s="455" t="s">
        <v>471</v>
      </c>
      <c r="C29" s="456"/>
      <c r="D29" s="233">
        <f>四街道市!G17</f>
        <v>1719787</v>
      </c>
      <c r="E29" s="81">
        <f>四街道市!H17</f>
        <v>1612439</v>
      </c>
      <c r="F29" s="81">
        <f>四街道市!I17</f>
        <v>394281</v>
      </c>
      <c r="G29" s="81">
        <f>四街道市!J17</f>
        <v>637947</v>
      </c>
      <c r="H29" s="81">
        <f>四街道市!K17</f>
        <v>2640496</v>
      </c>
      <c r="I29" s="81">
        <f>四街道市!C24</f>
        <v>2443547</v>
      </c>
      <c r="J29" s="81">
        <f>四街道市!D24</f>
        <v>5146</v>
      </c>
      <c r="K29" s="81">
        <f>四街道市!E24</f>
        <v>1237</v>
      </c>
      <c r="L29" s="81">
        <f>四街道市!F24</f>
        <v>76389</v>
      </c>
      <c r="M29" s="81">
        <f>四街道市!G24</f>
        <v>390973</v>
      </c>
      <c r="N29" s="81">
        <f>四街道市!H24</f>
        <v>397386</v>
      </c>
      <c r="O29" s="81">
        <f>四街道市!I24</f>
        <v>23261</v>
      </c>
      <c r="P29" s="221">
        <f>四街道市!J24</f>
        <v>0</v>
      </c>
      <c r="Q29" s="250">
        <f>四街道市!K24</f>
        <v>27356518</v>
      </c>
    </row>
    <row r="30" spans="2:17" ht="15.75" customHeight="1" x14ac:dyDescent="0.2">
      <c r="B30" s="455" t="s">
        <v>472</v>
      </c>
      <c r="C30" s="456"/>
      <c r="D30" s="233">
        <f>八街市!G17</f>
        <v>1517940</v>
      </c>
      <c r="E30" s="81">
        <f>八街市!H17</f>
        <v>1264186</v>
      </c>
      <c r="F30" s="81">
        <f>八街市!I17</f>
        <v>204854</v>
      </c>
      <c r="G30" s="81">
        <f>八街市!J17</f>
        <v>733256</v>
      </c>
      <c r="H30" s="81">
        <f>八街市!K17</f>
        <v>2393380</v>
      </c>
      <c r="I30" s="81">
        <f>八街市!C24</f>
        <v>4006383</v>
      </c>
      <c r="J30" s="81">
        <f>八街市!D24</f>
        <v>19205</v>
      </c>
      <c r="K30" s="81">
        <f>八街市!E24</f>
        <v>348</v>
      </c>
      <c r="L30" s="81">
        <f>八街市!F24</f>
        <v>13565</v>
      </c>
      <c r="M30" s="81">
        <f>八街市!G24</f>
        <v>305280</v>
      </c>
      <c r="N30" s="81">
        <f>八街市!H24</f>
        <v>434185</v>
      </c>
      <c r="O30" s="81">
        <f>八街市!I24</f>
        <v>49948</v>
      </c>
      <c r="P30" s="221">
        <f>八街市!J24</f>
        <v>0</v>
      </c>
      <c r="Q30" s="250">
        <f>八街市!K24</f>
        <v>26850221</v>
      </c>
    </row>
    <row r="31" spans="2:17" ht="15.75" customHeight="1" x14ac:dyDescent="0.2">
      <c r="B31" s="455" t="s">
        <v>473</v>
      </c>
      <c r="C31" s="456"/>
      <c r="D31" s="233">
        <f>酒々井町!G17</f>
        <v>464555</v>
      </c>
      <c r="E31" s="81">
        <f>酒々井町!H17</f>
        <v>311670</v>
      </c>
      <c r="F31" s="81">
        <f>酒々井町!I17</f>
        <v>83988</v>
      </c>
      <c r="G31" s="81">
        <f>酒々井町!J17</f>
        <v>153318</v>
      </c>
      <c r="H31" s="81">
        <f>酒々井町!K17</f>
        <v>616259</v>
      </c>
      <c r="I31" s="81">
        <f>酒々井町!C24</f>
        <v>546663</v>
      </c>
      <c r="J31" s="81">
        <f>酒々井町!D24</f>
        <v>5619</v>
      </c>
      <c r="K31" s="81">
        <f>酒々井町!E24</f>
        <v>0</v>
      </c>
      <c r="L31" s="81">
        <f>酒々井町!F24</f>
        <v>5886</v>
      </c>
      <c r="M31" s="81">
        <f>酒々井町!G24</f>
        <v>71531</v>
      </c>
      <c r="N31" s="81">
        <f>酒々井町!H24</f>
        <v>129707</v>
      </c>
      <c r="O31" s="81">
        <f>酒々井町!I24</f>
        <v>12801</v>
      </c>
      <c r="P31" s="221">
        <f>酒々井町!J24</f>
        <v>0</v>
      </c>
      <c r="Q31" s="250">
        <f>酒々井町!K24</f>
        <v>6431729</v>
      </c>
    </row>
    <row r="32" spans="2:17" ht="15.75" customHeight="1" x14ac:dyDescent="0.2">
      <c r="B32" s="455" t="s">
        <v>755</v>
      </c>
      <c r="C32" s="456"/>
      <c r="D32" s="233">
        <f>富里市!G17</f>
        <v>1269185</v>
      </c>
      <c r="E32" s="81">
        <f>富里市!H17</f>
        <v>984584</v>
      </c>
      <c r="F32" s="81">
        <f>富里市!I17</f>
        <v>252446</v>
      </c>
      <c r="G32" s="81">
        <f>富里市!J17</f>
        <v>440746</v>
      </c>
      <c r="H32" s="81">
        <f>富里市!K17</f>
        <v>1415363</v>
      </c>
      <c r="I32" s="81">
        <f>富里市!C24</f>
        <v>2620041</v>
      </c>
      <c r="J32" s="81">
        <f>富里市!D24</f>
        <v>14050</v>
      </c>
      <c r="K32" s="81">
        <f>富里市!E24</f>
        <v>170</v>
      </c>
      <c r="L32" s="81">
        <f>富里市!F24</f>
        <v>115396</v>
      </c>
      <c r="M32" s="81">
        <f>富里市!G24</f>
        <v>218921</v>
      </c>
      <c r="N32" s="81">
        <f>富里市!H24</f>
        <v>306919</v>
      </c>
      <c r="O32" s="81">
        <f>富里市!I24</f>
        <v>17814</v>
      </c>
      <c r="P32" s="221">
        <f>富里市!J24</f>
        <v>0</v>
      </c>
      <c r="Q32" s="250">
        <f>富里市!K24</f>
        <v>18722321</v>
      </c>
    </row>
    <row r="33" spans="2:17" ht="15.75" customHeight="1" x14ac:dyDescent="0.2">
      <c r="B33" s="455" t="s">
        <v>145</v>
      </c>
      <c r="C33" s="456"/>
      <c r="D33" s="233">
        <f>白井市!G17</f>
        <v>1113210</v>
      </c>
      <c r="E33" s="81">
        <f>白井市!H17</f>
        <v>1015119</v>
      </c>
      <c r="F33" s="81">
        <f>白井市!I17</f>
        <v>213219</v>
      </c>
      <c r="G33" s="81">
        <f>白井市!J17</f>
        <v>620573</v>
      </c>
      <c r="H33" s="81">
        <f>白井市!K17</f>
        <v>1500956</v>
      </c>
      <c r="I33" s="81">
        <f>白井市!C24</f>
        <v>2118927</v>
      </c>
      <c r="J33" s="81">
        <f>白井市!D24</f>
        <v>11086</v>
      </c>
      <c r="K33" s="81">
        <f>白井市!E24</f>
        <v>531</v>
      </c>
      <c r="L33" s="81">
        <f>白井市!F24</f>
        <v>69139</v>
      </c>
      <c r="M33" s="81">
        <f>白井市!G24</f>
        <v>289371</v>
      </c>
      <c r="N33" s="81">
        <f>白井市!H24</f>
        <v>281045</v>
      </c>
      <c r="O33" s="81">
        <f>白井市!I24</f>
        <v>33163</v>
      </c>
      <c r="P33" s="221">
        <f>白井市!J24</f>
        <v>0</v>
      </c>
      <c r="Q33" s="250">
        <f>白井市!K24</f>
        <v>17973227</v>
      </c>
    </row>
    <row r="34" spans="2:17" ht="15.75" customHeight="1" x14ac:dyDescent="0.2">
      <c r="B34" s="455" t="s">
        <v>475</v>
      </c>
      <c r="C34" s="456"/>
      <c r="D34" s="233">
        <f>印西市!G17</f>
        <v>2031000</v>
      </c>
      <c r="E34" s="81">
        <f>印西市!H17</f>
        <v>2091769</v>
      </c>
      <c r="F34" s="81">
        <f>印西市!I17</f>
        <v>450838</v>
      </c>
      <c r="G34" s="81">
        <f>印西市!J17</f>
        <v>1411217</v>
      </c>
      <c r="H34" s="81">
        <f>印西市!K17</f>
        <v>3367760</v>
      </c>
      <c r="I34" s="81">
        <f>印西市!C24</f>
        <v>4138831</v>
      </c>
      <c r="J34" s="81">
        <f>印西市!D24</f>
        <v>13752</v>
      </c>
      <c r="K34" s="81">
        <f>印西市!E24</f>
        <v>0</v>
      </c>
      <c r="L34" s="81">
        <f>印西市!F24</f>
        <v>26816</v>
      </c>
      <c r="M34" s="81">
        <f>印西市!G24</f>
        <v>384249</v>
      </c>
      <c r="N34" s="81">
        <f>印西市!H24</f>
        <v>555252</v>
      </c>
      <c r="O34" s="81">
        <f>印西市!I24</f>
        <v>54299</v>
      </c>
      <c r="P34" s="221">
        <f>印西市!J24</f>
        <v>0</v>
      </c>
      <c r="Q34" s="250">
        <f>印西市!K24</f>
        <v>33785801</v>
      </c>
    </row>
    <row r="35" spans="2:17" ht="15.75" customHeight="1" x14ac:dyDescent="0.2">
      <c r="B35" s="464" t="s">
        <v>477</v>
      </c>
      <c r="C35" s="465"/>
      <c r="D35" s="234">
        <f>栄町!G17</f>
        <v>508484</v>
      </c>
      <c r="E35" s="82">
        <f>栄町!H17</f>
        <v>735800</v>
      </c>
      <c r="F35" s="82">
        <f>栄町!I17</f>
        <v>160474</v>
      </c>
      <c r="G35" s="82">
        <f>栄町!J17</f>
        <v>226309</v>
      </c>
      <c r="H35" s="82">
        <f>栄町!K17</f>
        <v>926714</v>
      </c>
      <c r="I35" s="82">
        <f>栄町!C24</f>
        <v>836197</v>
      </c>
      <c r="J35" s="82">
        <f>栄町!D24</f>
        <v>3119</v>
      </c>
      <c r="K35" s="82">
        <f>栄町!E24</f>
        <v>1233</v>
      </c>
      <c r="L35" s="82">
        <f>栄町!F24</f>
        <v>0</v>
      </c>
      <c r="M35" s="82">
        <f>栄町!G24</f>
        <v>89607</v>
      </c>
      <c r="N35" s="82">
        <f>栄町!H24</f>
        <v>75352</v>
      </c>
      <c r="O35" s="82">
        <f>栄町!I24</f>
        <v>3880</v>
      </c>
      <c r="P35" s="222">
        <f>栄町!J24</f>
        <v>0</v>
      </c>
      <c r="Q35" s="251">
        <f>栄町!K24</f>
        <v>9108178</v>
      </c>
    </row>
    <row r="36" spans="2:17" ht="15.75" customHeight="1" x14ac:dyDescent="0.2">
      <c r="B36" s="219"/>
      <c r="C36" s="123" t="s">
        <v>435</v>
      </c>
      <c r="D36" s="235">
        <f>SUM(D37:D43)</f>
        <v>3630241</v>
      </c>
      <c r="E36" s="124">
        <f t="shared" ref="E36:Q36" si="3">SUM(E37:E43)</f>
        <v>4207108</v>
      </c>
      <c r="F36" s="124">
        <f t="shared" si="3"/>
        <v>809042</v>
      </c>
      <c r="G36" s="124">
        <f t="shared" si="3"/>
        <v>1646386</v>
      </c>
      <c r="H36" s="124">
        <f t="shared" si="3"/>
        <v>5249498</v>
      </c>
      <c r="I36" s="124">
        <f t="shared" si="3"/>
        <v>7522542</v>
      </c>
      <c r="J36" s="124">
        <f t="shared" si="3"/>
        <v>15585</v>
      </c>
      <c r="K36" s="124">
        <f t="shared" si="3"/>
        <v>0</v>
      </c>
      <c r="L36" s="124">
        <f t="shared" si="3"/>
        <v>254596</v>
      </c>
      <c r="M36" s="124">
        <f t="shared" si="3"/>
        <v>699339</v>
      </c>
      <c r="N36" s="124">
        <f t="shared" si="3"/>
        <v>801855</v>
      </c>
      <c r="O36" s="124">
        <f>SUM(O37:O43)</f>
        <v>34400</v>
      </c>
      <c r="P36" s="220">
        <f t="shared" si="3"/>
        <v>0</v>
      </c>
      <c r="Q36" s="252">
        <f t="shared" si="3"/>
        <v>60373581</v>
      </c>
    </row>
    <row r="37" spans="2:17" ht="15.75" customHeight="1" x14ac:dyDescent="0.2">
      <c r="B37" s="455" t="s">
        <v>478</v>
      </c>
      <c r="C37" s="456"/>
      <c r="D37" s="233">
        <f>茂原市!G17</f>
        <v>1714246</v>
      </c>
      <c r="E37" s="81">
        <f>茂原市!H17</f>
        <v>2477339</v>
      </c>
      <c r="F37" s="81">
        <f>茂原市!I17</f>
        <v>441219</v>
      </c>
      <c r="G37" s="81">
        <f>茂原市!J17</f>
        <v>981235</v>
      </c>
      <c r="H37" s="81">
        <f>茂原市!K17</f>
        <v>2874731</v>
      </c>
      <c r="I37" s="81">
        <f>茂原市!C24</f>
        <v>4122530</v>
      </c>
      <c r="J37" s="81">
        <f>茂原市!D24</f>
        <v>14498</v>
      </c>
      <c r="K37" s="81">
        <f>茂原市!E24</f>
        <v>0</v>
      </c>
      <c r="L37" s="81">
        <f>茂原市!F24</f>
        <v>80900</v>
      </c>
      <c r="M37" s="81">
        <f>茂原市!G24</f>
        <v>402437</v>
      </c>
      <c r="N37" s="81">
        <f>茂原市!H24</f>
        <v>458428</v>
      </c>
      <c r="O37" s="81">
        <f>茂原市!I24</f>
        <v>17904</v>
      </c>
      <c r="P37" s="221">
        <f>茂原市!J24</f>
        <v>0</v>
      </c>
      <c r="Q37" s="250">
        <f>茂原市!K24</f>
        <v>34082177</v>
      </c>
    </row>
    <row r="38" spans="2:17" ht="15.75" customHeight="1" x14ac:dyDescent="0.2">
      <c r="B38" s="455" t="s">
        <v>479</v>
      </c>
      <c r="C38" s="456"/>
      <c r="D38" s="233">
        <f>一宮町!G17</f>
        <v>449804</v>
      </c>
      <c r="E38" s="81">
        <f>一宮町!H17</f>
        <v>247356</v>
      </c>
      <c r="F38" s="81">
        <f>一宮町!I17</f>
        <v>57246</v>
      </c>
      <c r="G38" s="81">
        <f>一宮町!J17</f>
        <v>210660</v>
      </c>
      <c r="H38" s="81">
        <f>一宮町!K17</f>
        <v>407509</v>
      </c>
      <c r="I38" s="81">
        <f>一宮町!C24</f>
        <v>603138</v>
      </c>
      <c r="J38" s="81">
        <f>一宮町!D24</f>
        <v>1087</v>
      </c>
      <c r="K38" s="81">
        <f>一宮町!E24</f>
        <v>0</v>
      </c>
      <c r="L38" s="81">
        <f>一宮町!F24</f>
        <v>29250</v>
      </c>
      <c r="M38" s="81">
        <f>一宮町!G24</f>
        <v>56927</v>
      </c>
      <c r="N38" s="81">
        <f>一宮町!H24</f>
        <v>95962</v>
      </c>
      <c r="O38" s="81">
        <f>一宮町!I24</f>
        <v>1129</v>
      </c>
      <c r="P38" s="221">
        <f>一宮町!J24</f>
        <v>0</v>
      </c>
      <c r="Q38" s="250">
        <f>一宮町!K24</f>
        <v>4929110</v>
      </c>
    </row>
    <row r="39" spans="2:17" ht="15.75" customHeight="1" x14ac:dyDescent="0.2">
      <c r="B39" s="455" t="s">
        <v>480</v>
      </c>
      <c r="C39" s="456"/>
      <c r="D39" s="233">
        <f>睦沢町!G17</f>
        <v>211848</v>
      </c>
      <c r="E39" s="81">
        <f>睦沢町!H17</f>
        <v>190884</v>
      </c>
      <c r="F39" s="81">
        <f>睦沢町!I17</f>
        <v>43208</v>
      </c>
      <c r="G39" s="81">
        <f>睦沢町!J17</f>
        <v>62082</v>
      </c>
      <c r="H39" s="81">
        <f>睦沢町!K17</f>
        <v>269452</v>
      </c>
      <c r="I39" s="81">
        <f>睦沢町!C24</f>
        <v>498624</v>
      </c>
      <c r="J39" s="81">
        <f>睦沢町!D24</f>
        <v>0</v>
      </c>
      <c r="K39" s="81">
        <f>睦沢町!E24</f>
        <v>0</v>
      </c>
      <c r="L39" s="81">
        <f>睦沢町!F24</f>
        <v>0</v>
      </c>
      <c r="M39" s="81">
        <f>睦沢町!G24</f>
        <v>18455</v>
      </c>
      <c r="N39" s="81">
        <f>睦沢町!H24</f>
        <v>26836</v>
      </c>
      <c r="O39" s="81">
        <f>睦沢町!I24</f>
        <v>0</v>
      </c>
      <c r="P39" s="221">
        <f>睦沢町!J24</f>
        <v>0</v>
      </c>
      <c r="Q39" s="250">
        <f>睦沢町!K24</f>
        <v>3118881</v>
      </c>
    </row>
    <row r="40" spans="2:17" ht="15.75" customHeight="1" x14ac:dyDescent="0.2">
      <c r="B40" s="455" t="s">
        <v>481</v>
      </c>
      <c r="C40" s="456"/>
      <c r="D40" s="233">
        <f>長生村!G17</f>
        <v>377580</v>
      </c>
      <c r="E40" s="81">
        <f>長生村!H17</f>
        <v>300308</v>
      </c>
      <c r="F40" s="81">
        <f>長生村!I17</f>
        <v>49744</v>
      </c>
      <c r="G40" s="81">
        <f>長生村!J17</f>
        <v>145625</v>
      </c>
      <c r="H40" s="81">
        <f>長生村!K17</f>
        <v>503771</v>
      </c>
      <c r="I40" s="81">
        <f>長生村!C24</f>
        <v>617815</v>
      </c>
      <c r="J40" s="81">
        <f>長生村!D24</f>
        <v>0</v>
      </c>
      <c r="K40" s="81">
        <f>長生村!E24</f>
        <v>0</v>
      </c>
      <c r="L40" s="81">
        <f>長生村!F24</f>
        <v>42976</v>
      </c>
      <c r="M40" s="81">
        <f>長生村!G24</f>
        <v>47227</v>
      </c>
      <c r="N40" s="81">
        <f>長生村!H24</f>
        <v>58828</v>
      </c>
      <c r="O40" s="81">
        <f>長生村!I24</f>
        <v>2248</v>
      </c>
      <c r="P40" s="221">
        <f>長生村!J24</f>
        <v>0</v>
      </c>
      <c r="Q40" s="250">
        <f>長生村!K24</f>
        <v>5414215</v>
      </c>
    </row>
    <row r="41" spans="2:17" ht="15.75" customHeight="1" x14ac:dyDescent="0.2">
      <c r="B41" s="455" t="s">
        <v>482</v>
      </c>
      <c r="C41" s="456"/>
      <c r="D41" s="233">
        <f>白子町!G17</f>
        <v>289666</v>
      </c>
      <c r="E41" s="81">
        <f>白子町!H17</f>
        <v>465090</v>
      </c>
      <c r="F41" s="81">
        <f>白子町!I17</f>
        <v>89984</v>
      </c>
      <c r="G41" s="81">
        <f>白子町!J17</f>
        <v>100082</v>
      </c>
      <c r="H41" s="81">
        <f>白子町!K17</f>
        <v>613272</v>
      </c>
      <c r="I41" s="81">
        <f>白子町!C24</f>
        <v>829207</v>
      </c>
      <c r="J41" s="81">
        <f>白子町!D24</f>
        <v>0</v>
      </c>
      <c r="K41" s="81">
        <f>白子町!E24</f>
        <v>0</v>
      </c>
      <c r="L41" s="81">
        <f>白子町!F24</f>
        <v>3846</v>
      </c>
      <c r="M41" s="81">
        <f>白子町!G24</f>
        <v>97783</v>
      </c>
      <c r="N41" s="81">
        <f>白子町!H24</f>
        <v>41754</v>
      </c>
      <c r="O41" s="81">
        <f>白子町!I24</f>
        <v>11405</v>
      </c>
      <c r="P41" s="221">
        <f>白子町!J24</f>
        <v>0</v>
      </c>
      <c r="Q41" s="250">
        <f>白子町!K24</f>
        <v>5968086</v>
      </c>
    </row>
    <row r="42" spans="2:17" ht="15.75" customHeight="1" x14ac:dyDescent="0.2">
      <c r="B42" s="455" t="s">
        <v>483</v>
      </c>
      <c r="C42" s="456"/>
      <c r="D42" s="233">
        <f>長柄町!G17</f>
        <v>196733</v>
      </c>
      <c r="E42" s="81">
        <f>長柄町!H17</f>
        <v>178463</v>
      </c>
      <c r="F42" s="81">
        <f>長柄町!I17</f>
        <v>69358</v>
      </c>
      <c r="G42" s="81">
        <f>長柄町!J17</f>
        <v>36719</v>
      </c>
      <c r="H42" s="81">
        <f>長柄町!K17</f>
        <v>334810</v>
      </c>
      <c r="I42" s="81">
        <f>長柄町!C24</f>
        <v>349165</v>
      </c>
      <c r="J42" s="81">
        <f>長柄町!D24</f>
        <v>0</v>
      </c>
      <c r="K42" s="81">
        <f>長柄町!E24</f>
        <v>0</v>
      </c>
      <c r="L42" s="81">
        <f>長柄町!F24</f>
        <v>56577</v>
      </c>
      <c r="M42" s="81">
        <f>長柄町!G24</f>
        <v>26673</v>
      </c>
      <c r="N42" s="81">
        <f>長柄町!H24</f>
        <v>35345</v>
      </c>
      <c r="O42" s="81">
        <f>長柄町!I24</f>
        <v>1714</v>
      </c>
      <c r="P42" s="221">
        <f>長柄町!J24</f>
        <v>0</v>
      </c>
      <c r="Q42" s="250">
        <f>長柄町!K24</f>
        <v>2825974</v>
      </c>
    </row>
    <row r="43" spans="2:17" ht="15.75" customHeight="1" x14ac:dyDescent="0.2">
      <c r="B43" s="464" t="s">
        <v>484</v>
      </c>
      <c r="C43" s="465"/>
      <c r="D43" s="234">
        <f>長南町!G17</f>
        <v>390364</v>
      </c>
      <c r="E43" s="82">
        <f>長南町!H17</f>
        <v>347668</v>
      </c>
      <c r="F43" s="82">
        <f>長南町!I17</f>
        <v>58283</v>
      </c>
      <c r="G43" s="82">
        <f>長南町!J17</f>
        <v>109983</v>
      </c>
      <c r="H43" s="82">
        <f>長南町!K17</f>
        <v>245953</v>
      </c>
      <c r="I43" s="82">
        <f>長南町!C24</f>
        <v>502063</v>
      </c>
      <c r="J43" s="82">
        <f>長南町!D24</f>
        <v>0</v>
      </c>
      <c r="K43" s="82">
        <f>長南町!E24</f>
        <v>0</v>
      </c>
      <c r="L43" s="82">
        <f>長南町!F24</f>
        <v>41047</v>
      </c>
      <c r="M43" s="82">
        <f>長南町!G24</f>
        <v>49837</v>
      </c>
      <c r="N43" s="82">
        <f>長南町!H24</f>
        <v>84702</v>
      </c>
      <c r="O43" s="82">
        <f>長南町!I24</f>
        <v>0</v>
      </c>
      <c r="P43" s="222">
        <f>長南町!J24</f>
        <v>0</v>
      </c>
      <c r="Q43" s="251">
        <f>長南町!K24</f>
        <v>4035138</v>
      </c>
    </row>
    <row r="44" spans="2:17" ht="15.75" customHeight="1" x14ac:dyDescent="0.2">
      <c r="B44" s="219"/>
      <c r="C44" s="123" t="s">
        <v>436</v>
      </c>
      <c r="D44" s="235">
        <f>SUM(D45:D50)</f>
        <v>4385404</v>
      </c>
      <c r="E44" s="124">
        <f t="shared" ref="E44:Q44" si="4">SUM(E45:E50)</f>
        <v>4646881</v>
      </c>
      <c r="F44" s="124">
        <f t="shared" si="4"/>
        <v>1163007</v>
      </c>
      <c r="G44" s="124">
        <f t="shared" si="4"/>
        <v>1976107</v>
      </c>
      <c r="H44" s="124">
        <f t="shared" si="4"/>
        <v>7377472</v>
      </c>
      <c r="I44" s="124">
        <f t="shared" si="4"/>
        <v>9288126</v>
      </c>
      <c r="J44" s="124">
        <f t="shared" si="4"/>
        <v>18965</v>
      </c>
      <c r="K44" s="124">
        <f t="shared" si="4"/>
        <v>412</v>
      </c>
      <c r="L44" s="124">
        <f t="shared" si="4"/>
        <v>20136</v>
      </c>
      <c r="M44" s="124">
        <f t="shared" si="4"/>
        <v>1077096</v>
      </c>
      <c r="N44" s="124">
        <f t="shared" si="4"/>
        <v>1431510</v>
      </c>
      <c r="O44" s="124">
        <f>SUM(O45:O50)</f>
        <v>65737</v>
      </c>
      <c r="P44" s="220">
        <f t="shared" si="4"/>
        <v>5123</v>
      </c>
      <c r="Q44" s="252">
        <f t="shared" si="4"/>
        <v>80013041</v>
      </c>
    </row>
    <row r="45" spans="2:17" ht="15.75" customHeight="1" x14ac:dyDescent="0.2">
      <c r="B45" s="455" t="s">
        <v>485</v>
      </c>
      <c r="C45" s="456"/>
      <c r="D45" s="233">
        <f>東金市!G17</f>
        <v>1120855</v>
      </c>
      <c r="E45" s="81">
        <f>東金市!H17</f>
        <v>1361229</v>
      </c>
      <c r="F45" s="81">
        <f>東金市!I17</f>
        <v>251941</v>
      </c>
      <c r="G45" s="81">
        <f>東金市!J17</f>
        <v>783595</v>
      </c>
      <c r="H45" s="81">
        <f>東金市!K17</f>
        <v>2139475</v>
      </c>
      <c r="I45" s="81">
        <f>東金市!C24</f>
        <v>2356308</v>
      </c>
      <c r="J45" s="81">
        <f>東金市!D24</f>
        <v>917</v>
      </c>
      <c r="K45" s="81">
        <f>東金市!E24</f>
        <v>412</v>
      </c>
      <c r="L45" s="81">
        <f>東金市!F24</f>
        <v>2966</v>
      </c>
      <c r="M45" s="81">
        <f>東金市!G24</f>
        <v>397767</v>
      </c>
      <c r="N45" s="81">
        <f>東金市!H24</f>
        <v>474946</v>
      </c>
      <c r="O45" s="81">
        <f>東金市!I24</f>
        <v>23257</v>
      </c>
      <c r="P45" s="221">
        <f>東金市!J24</f>
        <v>391</v>
      </c>
      <c r="Q45" s="250">
        <f>東金市!K24</f>
        <v>22042740</v>
      </c>
    </row>
    <row r="46" spans="2:17" ht="15.75" customHeight="1" x14ac:dyDescent="0.2">
      <c r="B46" s="455" t="s">
        <v>1021</v>
      </c>
      <c r="C46" s="456"/>
      <c r="D46" s="233">
        <f>大網白里市!G17</f>
        <v>1301734</v>
      </c>
      <c r="E46" s="81">
        <f>大網白里市!H17</f>
        <v>1188974</v>
      </c>
      <c r="F46" s="81">
        <f>大網白里市!I17</f>
        <v>366160</v>
      </c>
      <c r="G46" s="81">
        <f>大網白里市!J17</f>
        <v>441732</v>
      </c>
      <c r="H46" s="81">
        <f>大網白里市!K17</f>
        <v>1646941</v>
      </c>
      <c r="I46" s="81">
        <f>大網白里市!C24</f>
        <v>2093419</v>
      </c>
      <c r="J46" s="81">
        <f>大網白里市!D24</f>
        <v>3811</v>
      </c>
      <c r="K46" s="81">
        <f>大網白里市!E24</f>
        <v>0</v>
      </c>
      <c r="L46" s="81">
        <f>大網白里市!F24</f>
        <v>4526</v>
      </c>
      <c r="M46" s="81">
        <f>大網白里市!G24</f>
        <v>248412</v>
      </c>
      <c r="N46" s="81">
        <f>大網白里市!H24</f>
        <v>263334</v>
      </c>
      <c r="O46" s="81">
        <f>大網白里市!I24</f>
        <v>25738</v>
      </c>
      <c r="P46" s="221">
        <f>大網白里市!J24</f>
        <v>4423</v>
      </c>
      <c r="Q46" s="250">
        <f>大網白里市!K24</f>
        <v>18489256</v>
      </c>
    </row>
    <row r="47" spans="2:17" ht="15.75" customHeight="1" x14ac:dyDescent="0.2">
      <c r="B47" s="455" t="s">
        <v>486</v>
      </c>
      <c r="C47" s="456"/>
      <c r="D47" s="233">
        <f>九十九里町!G17</f>
        <v>295049</v>
      </c>
      <c r="E47" s="81">
        <f>九十九里町!H17</f>
        <v>365579</v>
      </c>
      <c r="F47" s="81">
        <f>九十九里町!I17</f>
        <v>94208</v>
      </c>
      <c r="G47" s="81">
        <f>九十九里町!J17</f>
        <v>89382</v>
      </c>
      <c r="H47" s="81">
        <f>九十九里町!K17</f>
        <v>595529</v>
      </c>
      <c r="I47" s="81">
        <f>九十九里町!C24</f>
        <v>720321</v>
      </c>
      <c r="J47" s="81">
        <f>九十九里町!D24</f>
        <v>917</v>
      </c>
      <c r="K47" s="81">
        <f>九十九里町!E24</f>
        <v>0</v>
      </c>
      <c r="L47" s="81">
        <f>九十九里町!F24</f>
        <v>0</v>
      </c>
      <c r="M47" s="81">
        <f>九十九里町!G24</f>
        <v>72187</v>
      </c>
      <c r="N47" s="81">
        <f>九十九里町!H24</f>
        <v>78117</v>
      </c>
      <c r="O47" s="81">
        <f>九十九里町!I24</f>
        <v>2604</v>
      </c>
      <c r="P47" s="221">
        <f>九十九里町!J24</f>
        <v>309</v>
      </c>
      <c r="Q47" s="250">
        <f>九十九里町!K24</f>
        <v>6997912</v>
      </c>
    </row>
    <row r="48" spans="2:17" ht="15.75" customHeight="1" x14ac:dyDescent="0.2">
      <c r="B48" s="455" t="s">
        <v>492</v>
      </c>
      <c r="C48" s="456"/>
      <c r="D48" s="233">
        <f>芝山町!G17</f>
        <v>141256</v>
      </c>
      <c r="E48" s="81">
        <f>芝山町!H17</f>
        <v>161648</v>
      </c>
      <c r="F48" s="81">
        <f>芝山町!I17</f>
        <v>30103</v>
      </c>
      <c r="G48" s="81">
        <f>芝山町!J17</f>
        <v>46877</v>
      </c>
      <c r="H48" s="81">
        <f>芝山町!K17</f>
        <v>224330</v>
      </c>
      <c r="I48" s="81">
        <f>芝山町!C24</f>
        <v>488008</v>
      </c>
      <c r="J48" s="81">
        <f>芝山町!D24</f>
        <v>1007</v>
      </c>
      <c r="K48" s="81">
        <f>芝山町!E24</f>
        <v>0</v>
      </c>
      <c r="L48" s="81">
        <f>芝山町!F24</f>
        <v>545</v>
      </c>
      <c r="M48" s="81">
        <f>芝山町!G24</f>
        <v>37951</v>
      </c>
      <c r="N48" s="81">
        <f>芝山町!H24</f>
        <v>27800</v>
      </c>
      <c r="O48" s="81">
        <f>芝山町!I24</f>
        <v>0</v>
      </c>
      <c r="P48" s="221">
        <f>芝山町!J24</f>
        <v>0</v>
      </c>
      <c r="Q48" s="250">
        <f>芝山町!K24</f>
        <v>3229439</v>
      </c>
    </row>
    <row r="49" spans="2:17" ht="15.75" customHeight="1" x14ac:dyDescent="0.2">
      <c r="B49" s="455" t="s">
        <v>714</v>
      </c>
      <c r="C49" s="456"/>
      <c r="D49" s="233">
        <f>山武市!G17</f>
        <v>1106534</v>
      </c>
      <c r="E49" s="81">
        <f>山武市!H17</f>
        <v>1011823</v>
      </c>
      <c r="F49" s="81">
        <f>山武市!I17</f>
        <v>214307</v>
      </c>
      <c r="G49" s="81">
        <f>山武市!J17</f>
        <v>430820</v>
      </c>
      <c r="H49" s="81">
        <f>山武市!K17</f>
        <v>1926491</v>
      </c>
      <c r="I49" s="81">
        <f>山武市!C24</f>
        <v>2574666</v>
      </c>
      <c r="J49" s="81">
        <f>山武市!D24</f>
        <v>9654</v>
      </c>
      <c r="K49" s="81">
        <f>山武市!E24</f>
        <v>0</v>
      </c>
      <c r="L49" s="81">
        <f>山武市!F24</f>
        <v>10513</v>
      </c>
      <c r="M49" s="81">
        <f>山武市!G24</f>
        <v>223473</v>
      </c>
      <c r="N49" s="81">
        <f>山武市!H24</f>
        <v>425415</v>
      </c>
      <c r="O49" s="81">
        <f>山武市!I24</f>
        <v>11658</v>
      </c>
      <c r="P49" s="221">
        <f>山武市!J24</f>
        <v>0</v>
      </c>
      <c r="Q49" s="250">
        <f>山武市!K24</f>
        <v>20192736</v>
      </c>
    </row>
    <row r="50" spans="2:17" ht="15.75" customHeight="1" thickBot="1" x14ac:dyDescent="0.25">
      <c r="B50" s="466" t="s">
        <v>543</v>
      </c>
      <c r="C50" s="467"/>
      <c r="D50" s="236">
        <f>横芝光町!G17</f>
        <v>419976</v>
      </c>
      <c r="E50" s="223">
        <f>横芝光町!H17</f>
        <v>557628</v>
      </c>
      <c r="F50" s="223">
        <f>横芝光町!I17</f>
        <v>206288</v>
      </c>
      <c r="G50" s="223">
        <f>横芝光町!J17</f>
        <v>183701</v>
      </c>
      <c r="H50" s="223">
        <f>横芝光町!K17</f>
        <v>844706</v>
      </c>
      <c r="I50" s="223">
        <f>横芝光町!C24</f>
        <v>1055404</v>
      </c>
      <c r="J50" s="223">
        <f>横芝光町!D24</f>
        <v>2659</v>
      </c>
      <c r="K50" s="223">
        <f>横芝光町!E24</f>
        <v>0</v>
      </c>
      <c r="L50" s="223">
        <f>横芝光町!F24</f>
        <v>1586</v>
      </c>
      <c r="M50" s="223">
        <f>横芝光町!G24</f>
        <v>97306</v>
      </c>
      <c r="N50" s="223">
        <f>横芝光町!H24</f>
        <v>161898</v>
      </c>
      <c r="O50" s="223">
        <f>横芝光町!I24</f>
        <v>2480</v>
      </c>
      <c r="P50" s="224">
        <f>横芝光町!J24</f>
        <v>0</v>
      </c>
      <c r="Q50" s="253">
        <f>横芝光町!K24</f>
        <v>9060958</v>
      </c>
    </row>
    <row r="51" spans="2:17" ht="5.25" customHeight="1" x14ac:dyDescent="0.2"/>
  </sheetData>
  <mergeCells count="42">
    <mergeCell ref="B3:C3"/>
    <mergeCell ref="B4:C4"/>
    <mergeCell ref="B5:C5"/>
    <mergeCell ref="B6:C6"/>
    <mergeCell ref="B7:C7"/>
    <mergeCell ref="B8:C9"/>
    <mergeCell ref="B10:C10"/>
    <mergeCell ref="B12:C12"/>
    <mergeCell ref="B13:C13"/>
    <mergeCell ref="B14:C14"/>
    <mergeCell ref="B15:C15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9:C49"/>
    <mergeCell ref="B50:C50"/>
    <mergeCell ref="B43:C43"/>
    <mergeCell ref="B45:C45"/>
    <mergeCell ref="B46:C46"/>
    <mergeCell ref="B47:C47"/>
    <mergeCell ref="B48:C48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&amp;C36</oddFooter>
  </headerFooter>
  <colBreaks count="1" manualBreakCount="1">
    <brk id="17" max="54" man="1"/>
  </colBreak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09A14-737E-4027-9E99-DD0CEE463C6A}">
  <sheetPr codeName="Sheet115">
    <tabColor rgb="FFFF0000"/>
    <pageSetUpPr fitToPage="1"/>
  </sheetPr>
  <dimension ref="B1:Q39"/>
  <sheetViews>
    <sheetView zoomScale="70" zoomScaleNormal="70" workbookViewId="0">
      <selection activeCell="U14" sqref="U14"/>
    </sheetView>
  </sheetViews>
  <sheetFormatPr defaultRowHeight="13.2" x14ac:dyDescent="0.2"/>
  <cols>
    <col min="1" max="1" width="0.88671875" customWidth="1"/>
    <col min="2" max="2" width="2.109375" customWidth="1"/>
    <col min="3" max="3" width="10" customWidth="1"/>
    <col min="4" max="17" width="13" customWidth="1"/>
    <col min="18" max="18" width="0.88671875" customWidth="1"/>
  </cols>
  <sheetData>
    <row r="1" spans="2:17" ht="5.25" customHeight="1" x14ac:dyDescent="0.2"/>
    <row r="2" spans="2:17" ht="16.8" thickBot="1" x14ac:dyDescent="0.25">
      <c r="B2" s="95"/>
      <c r="C2" s="95"/>
    </row>
    <row r="3" spans="2:17" ht="12.75" customHeight="1" x14ac:dyDescent="0.2">
      <c r="B3" s="457"/>
      <c r="C3" s="458"/>
      <c r="D3" s="3" t="s">
        <v>579</v>
      </c>
      <c r="E3" s="212" t="s">
        <v>580</v>
      </c>
      <c r="F3" s="241" t="s">
        <v>581</v>
      </c>
      <c r="G3" s="212" t="s">
        <v>582</v>
      </c>
      <c r="H3" s="212" t="s">
        <v>583</v>
      </c>
      <c r="I3" s="212" t="s">
        <v>584</v>
      </c>
      <c r="J3" s="212" t="s">
        <v>585</v>
      </c>
      <c r="K3" s="212" t="s">
        <v>586</v>
      </c>
      <c r="L3" s="212" t="s">
        <v>587</v>
      </c>
      <c r="M3" s="212" t="s">
        <v>588</v>
      </c>
      <c r="N3" s="212" t="s">
        <v>589</v>
      </c>
      <c r="O3" s="212" t="s">
        <v>544</v>
      </c>
      <c r="P3" s="254" t="s">
        <v>590</v>
      </c>
      <c r="Q3" s="244"/>
    </row>
    <row r="4" spans="2:17" ht="12.75" customHeight="1" x14ac:dyDescent="0.2">
      <c r="B4" s="474" t="s">
        <v>973</v>
      </c>
      <c r="C4" s="434"/>
      <c r="D4" s="203"/>
      <c r="E4" s="15"/>
      <c r="F4" s="15"/>
      <c r="G4" s="15"/>
      <c r="H4" s="15"/>
      <c r="I4" s="15"/>
      <c r="J4" s="15"/>
      <c r="K4" s="15"/>
      <c r="L4" s="15"/>
      <c r="M4" s="15" t="s">
        <v>591</v>
      </c>
      <c r="N4" s="15"/>
      <c r="O4" s="15"/>
      <c r="P4" s="255" t="s">
        <v>592</v>
      </c>
      <c r="Q4" s="245"/>
    </row>
    <row r="5" spans="2:17" ht="12.75" customHeight="1" x14ac:dyDescent="0.2">
      <c r="B5" s="474" t="s">
        <v>972</v>
      </c>
      <c r="C5" s="434"/>
      <c r="D5" s="203" t="s">
        <v>593</v>
      </c>
      <c r="E5" s="15" t="s">
        <v>594</v>
      </c>
      <c r="F5" s="15" t="s">
        <v>595</v>
      </c>
      <c r="G5" s="16" t="s">
        <v>596</v>
      </c>
      <c r="H5" s="15" t="s">
        <v>597</v>
      </c>
      <c r="I5" s="15" t="s">
        <v>414</v>
      </c>
      <c r="J5" s="15" t="s">
        <v>598</v>
      </c>
      <c r="K5" s="15" t="s">
        <v>599</v>
      </c>
      <c r="L5" s="15" t="s">
        <v>600</v>
      </c>
      <c r="M5" s="15" t="s">
        <v>601</v>
      </c>
      <c r="N5" s="15" t="s">
        <v>602</v>
      </c>
      <c r="O5" s="15" t="s">
        <v>545</v>
      </c>
      <c r="P5" s="217" t="s">
        <v>603</v>
      </c>
      <c r="Q5" s="246"/>
    </row>
    <row r="6" spans="2:17" ht="12.75" customHeight="1" x14ac:dyDescent="0.2">
      <c r="B6" s="477"/>
      <c r="C6" s="478"/>
      <c r="D6" s="203"/>
      <c r="E6" s="15"/>
      <c r="F6" s="15"/>
      <c r="G6" s="16"/>
      <c r="H6" s="15"/>
      <c r="I6" s="15"/>
      <c r="J6" s="15"/>
      <c r="K6" s="15"/>
      <c r="L6" s="15"/>
      <c r="M6" s="15" t="s">
        <v>604</v>
      </c>
      <c r="N6" s="15"/>
      <c r="O6" s="15" t="s">
        <v>546</v>
      </c>
      <c r="P6" s="256"/>
      <c r="Q6" s="247" t="s">
        <v>384</v>
      </c>
    </row>
    <row r="7" spans="2:17" ht="12.75" customHeight="1" x14ac:dyDescent="0.2">
      <c r="B7" s="477"/>
      <c r="C7" s="478"/>
      <c r="D7" s="203" t="s">
        <v>605</v>
      </c>
      <c r="E7" s="15" t="s">
        <v>605</v>
      </c>
      <c r="F7" s="15" t="s">
        <v>606</v>
      </c>
      <c r="G7" s="16" t="s">
        <v>607</v>
      </c>
      <c r="H7" s="15" t="s">
        <v>608</v>
      </c>
      <c r="I7" s="15" t="s">
        <v>887</v>
      </c>
      <c r="J7" s="15" t="s">
        <v>609</v>
      </c>
      <c r="K7" s="15" t="s">
        <v>610</v>
      </c>
      <c r="L7" s="15" t="s">
        <v>611</v>
      </c>
      <c r="M7" s="15" t="s">
        <v>612</v>
      </c>
      <c r="N7" s="15" t="s">
        <v>613</v>
      </c>
      <c r="O7" s="15" t="s">
        <v>547</v>
      </c>
      <c r="P7" s="217" t="s">
        <v>614</v>
      </c>
      <c r="Q7" s="247"/>
    </row>
    <row r="8" spans="2:17" ht="12.75" customHeight="1" x14ac:dyDescent="0.2">
      <c r="B8" s="455" t="s">
        <v>974</v>
      </c>
      <c r="C8" s="456"/>
      <c r="D8" s="203"/>
      <c r="E8" s="15"/>
      <c r="F8" s="15"/>
      <c r="G8" s="16"/>
      <c r="H8" s="15"/>
      <c r="I8" s="15"/>
      <c r="J8" s="15"/>
      <c r="K8" s="15"/>
      <c r="L8" s="15"/>
      <c r="M8" s="15" t="s">
        <v>615</v>
      </c>
      <c r="N8" s="15"/>
      <c r="O8" s="15"/>
      <c r="P8" s="217"/>
      <c r="Q8" s="247"/>
    </row>
    <row r="9" spans="2:17" ht="12.75" customHeight="1" thickBot="1" x14ac:dyDescent="0.25">
      <c r="B9" s="466"/>
      <c r="C9" s="467"/>
      <c r="D9" s="210"/>
      <c r="E9" s="238"/>
      <c r="F9" s="238"/>
      <c r="G9" s="239"/>
      <c r="H9" s="238" t="s">
        <v>605</v>
      </c>
      <c r="I9" s="238"/>
      <c r="J9" s="238"/>
      <c r="K9" s="238"/>
      <c r="L9" s="238" t="s">
        <v>616</v>
      </c>
      <c r="M9" s="238" t="s">
        <v>617</v>
      </c>
      <c r="N9" s="238" t="s">
        <v>618</v>
      </c>
      <c r="O9" s="238"/>
      <c r="P9" s="240" t="s">
        <v>619</v>
      </c>
      <c r="Q9" s="183"/>
    </row>
    <row r="10" spans="2:17" ht="15.75" customHeight="1" x14ac:dyDescent="0.2">
      <c r="B10" s="225"/>
      <c r="C10" s="202" t="s">
        <v>437</v>
      </c>
      <c r="D10" s="232">
        <f t="shared" ref="D10:Q10" si="0">SUM(D11:D14)</f>
        <v>2109038</v>
      </c>
      <c r="E10" s="226">
        <f t="shared" si="0"/>
        <v>2431534</v>
      </c>
      <c r="F10" s="226">
        <f t="shared" si="0"/>
        <v>546115</v>
      </c>
      <c r="G10" s="226">
        <f t="shared" si="0"/>
        <v>1124069</v>
      </c>
      <c r="H10" s="226">
        <f t="shared" si="0"/>
        <v>3625256</v>
      </c>
      <c r="I10" s="226">
        <f t="shared" si="0"/>
        <v>5290273</v>
      </c>
      <c r="J10" s="226">
        <f t="shared" si="0"/>
        <v>8455</v>
      </c>
      <c r="K10" s="226">
        <f t="shared" si="0"/>
        <v>116</v>
      </c>
      <c r="L10" s="226">
        <f t="shared" si="0"/>
        <v>31889</v>
      </c>
      <c r="M10" s="226">
        <f t="shared" si="0"/>
        <v>493110</v>
      </c>
      <c r="N10" s="226">
        <f t="shared" si="0"/>
        <v>955922</v>
      </c>
      <c r="O10" s="226">
        <f t="shared" si="0"/>
        <v>54604</v>
      </c>
      <c r="P10" s="227">
        <f t="shared" si="0"/>
        <v>3903</v>
      </c>
      <c r="Q10" s="249">
        <f t="shared" si="0"/>
        <v>42322141</v>
      </c>
    </row>
    <row r="11" spans="2:17" ht="15.75" customHeight="1" x14ac:dyDescent="0.2">
      <c r="B11" s="455" t="s">
        <v>712</v>
      </c>
      <c r="C11" s="456"/>
      <c r="D11" s="233">
        <f>香取市!G17</f>
        <v>1426493</v>
      </c>
      <c r="E11" s="81">
        <f>香取市!H17</f>
        <v>1696819</v>
      </c>
      <c r="F11" s="81">
        <f>香取市!I17</f>
        <v>398506</v>
      </c>
      <c r="G11" s="81">
        <f>香取市!J17</f>
        <v>844903</v>
      </c>
      <c r="H11" s="81">
        <f>香取市!K17</f>
        <v>2622961</v>
      </c>
      <c r="I11" s="81">
        <f>香取市!C24</f>
        <v>4047212</v>
      </c>
      <c r="J11" s="81">
        <f>香取市!D24</f>
        <v>7448</v>
      </c>
      <c r="K11" s="81">
        <f>香取市!E24</f>
        <v>0</v>
      </c>
      <c r="L11" s="81">
        <f>香取市!F24</f>
        <v>30629</v>
      </c>
      <c r="M11" s="81">
        <f>香取市!G24</f>
        <v>334725</v>
      </c>
      <c r="N11" s="81">
        <f>香取市!H24</f>
        <v>817260</v>
      </c>
      <c r="O11" s="81">
        <f>香取市!I24</f>
        <v>46049</v>
      </c>
      <c r="P11" s="221">
        <f>香取市!J24</f>
        <v>314</v>
      </c>
      <c r="Q11" s="250">
        <f>香取市!K24</f>
        <v>30419933</v>
      </c>
    </row>
    <row r="12" spans="2:17" ht="15.75" customHeight="1" x14ac:dyDescent="0.2">
      <c r="B12" s="455" t="s">
        <v>495</v>
      </c>
      <c r="C12" s="456"/>
      <c r="D12" s="233">
        <f>神崎町!G17</f>
        <v>103065</v>
      </c>
      <c r="E12" s="81">
        <f>神崎町!H17</f>
        <v>119865</v>
      </c>
      <c r="F12" s="81">
        <f>神崎町!I17</f>
        <v>22226</v>
      </c>
      <c r="G12" s="81">
        <f>神崎町!J17</f>
        <v>77753</v>
      </c>
      <c r="H12" s="81">
        <f>神崎町!K17</f>
        <v>133014</v>
      </c>
      <c r="I12" s="81">
        <f>神崎町!C24</f>
        <v>177527</v>
      </c>
      <c r="J12" s="81">
        <f>神崎町!D24</f>
        <v>0</v>
      </c>
      <c r="K12" s="81">
        <f>神崎町!E24</f>
        <v>0</v>
      </c>
      <c r="L12" s="81">
        <f>神崎町!F24</f>
        <v>0</v>
      </c>
      <c r="M12" s="81">
        <f>神崎町!G24</f>
        <v>29087</v>
      </c>
      <c r="N12" s="81">
        <f>神崎町!H24</f>
        <v>8003</v>
      </c>
      <c r="O12" s="81">
        <f>神崎町!I24</f>
        <v>0</v>
      </c>
      <c r="P12" s="221">
        <f>神崎町!J24</f>
        <v>0</v>
      </c>
      <c r="Q12" s="250">
        <f>神崎町!K24</f>
        <v>1976033</v>
      </c>
    </row>
    <row r="13" spans="2:17" ht="15.75" customHeight="1" x14ac:dyDescent="0.2">
      <c r="B13" s="455" t="s">
        <v>499</v>
      </c>
      <c r="C13" s="456"/>
      <c r="D13" s="233">
        <f>多古町!G17</f>
        <v>231279</v>
      </c>
      <c r="E13" s="81">
        <f>多古町!H17</f>
        <v>303228</v>
      </c>
      <c r="F13" s="81">
        <f>多古町!I17</f>
        <v>83399</v>
      </c>
      <c r="G13" s="81">
        <f>多古町!J17</f>
        <v>107628</v>
      </c>
      <c r="H13" s="81">
        <f>多古町!K17</f>
        <v>480292</v>
      </c>
      <c r="I13" s="81">
        <f>多古町!C24</f>
        <v>614736</v>
      </c>
      <c r="J13" s="81">
        <f>多古町!D24</f>
        <v>1007</v>
      </c>
      <c r="K13" s="81">
        <f>多古町!E24</f>
        <v>0</v>
      </c>
      <c r="L13" s="81">
        <f>多古町!F24</f>
        <v>292</v>
      </c>
      <c r="M13" s="81">
        <f>多古町!G24</f>
        <v>59415</v>
      </c>
      <c r="N13" s="81">
        <f>多古町!H24</f>
        <v>62875</v>
      </c>
      <c r="O13" s="81">
        <f>多古町!I24</f>
        <v>6635</v>
      </c>
      <c r="P13" s="221">
        <f>多古町!J24</f>
        <v>3589</v>
      </c>
      <c r="Q13" s="250">
        <f>多古町!K24</f>
        <v>5404210</v>
      </c>
    </row>
    <row r="14" spans="2:17" ht="15.75" customHeight="1" x14ac:dyDescent="0.2">
      <c r="B14" s="464" t="s">
        <v>501</v>
      </c>
      <c r="C14" s="465"/>
      <c r="D14" s="234">
        <f>東庄町!G17</f>
        <v>348201</v>
      </c>
      <c r="E14" s="82">
        <f>東庄町!H17</f>
        <v>311622</v>
      </c>
      <c r="F14" s="82">
        <f>東庄町!I17</f>
        <v>41984</v>
      </c>
      <c r="G14" s="82">
        <f>東庄町!J17</f>
        <v>93785</v>
      </c>
      <c r="H14" s="82">
        <f>東庄町!K17</f>
        <v>388989</v>
      </c>
      <c r="I14" s="82">
        <f>東庄町!C24</f>
        <v>450798</v>
      </c>
      <c r="J14" s="82">
        <f>東庄町!D24</f>
        <v>0</v>
      </c>
      <c r="K14" s="82">
        <f>東庄町!E24</f>
        <v>116</v>
      </c>
      <c r="L14" s="82">
        <f>東庄町!F24</f>
        <v>968</v>
      </c>
      <c r="M14" s="82">
        <f>東庄町!G24</f>
        <v>69883</v>
      </c>
      <c r="N14" s="82">
        <f>東庄町!H24</f>
        <v>67784</v>
      </c>
      <c r="O14" s="82">
        <f>東庄町!I24</f>
        <v>1920</v>
      </c>
      <c r="P14" s="222">
        <f>東庄町!J24</f>
        <v>0</v>
      </c>
      <c r="Q14" s="251">
        <f>東庄町!K24</f>
        <v>4521965</v>
      </c>
    </row>
    <row r="15" spans="2:17" ht="15.75" customHeight="1" x14ac:dyDescent="0.2">
      <c r="B15" s="187"/>
      <c r="C15" s="123" t="s">
        <v>412</v>
      </c>
      <c r="D15" s="235">
        <f t="shared" ref="D15:Q15" si="1">SUM(D16:D17)</f>
        <v>2664244</v>
      </c>
      <c r="E15" s="124">
        <f t="shared" si="1"/>
        <v>2310597</v>
      </c>
      <c r="F15" s="124">
        <f t="shared" si="1"/>
        <v>450444</v>
      </c>
      <c r="G15" s="124">
        <f t="shared" si="1"/>
        <v>1368033</v>
      </c>
      <c r="H15" s="124">
        <f t="shared" si="1"/>
        <v>4801388</v>
      </c>
      <c r="I15" s="124">
        <f t="shared" si="1"/>
        <v>6685781</v>
      </c>
      <c r="J15" s="124">
        <f t="shared" si="1"/>
        <v>16336</v>
      </c>
      <c r="K15" s="124">
        <f t="shared" si="1"/>
        <v>0</v>
      </c>
      <c r="L15" s="124">
        <f t="shared" si="1"/>
        <v>11002</v>
      </c>
      <c r="M15" s="124">
        <f t="shared" si="1"/>
        <v>725428</v>
      </c>
      <c r="N15" s="124">
        <f t="shared" si="1"/>
        <v>752008</v>
      </c>
      <c r="O15" s="124">
        <f t="shared" si="1"/>
        <v>83985</v>
      </c>
      <c r="P15" s="220">
        <f t="shared" si="1"/>
        <v>0</v>
      </c>
      <c r="Q15" s="252">
        <f t="shared" si="1"/>
        <v>50573757</v>
      </c>
    </row>
    <row r="16" spans="2:17" ht="15.75" customHeight="1" x14ac:dyDescent="0.2">
      <c r="B16" s="455" t="s">
        <v>502</v>
      </c>
      <c r="C16" s="456"/>
      <c r="D16" s="233">
        <f>銚子市!G17</f>
        <v>1274893</v>
      </c>
      <c r="E16" s="81">
        <f>銚子市!H17</f>
        <v>1093382</v>
      </c>
      <c r="F16" s="81">
        <f>銚子市!I17</f>
        <v>196589</v>
      </c>
      <c r="G16" s="81">
        <f>銚子市!J17</f>
        <v>676193</v>
      </c>
      <c r="H16" s="81">
        <f>銚子市!K17</f>
        <v>2286983</v>
      </c>
      <c r="I16" s="81">
        <f>銚子市!C24</f>
        <v>3492036</v>
      </c>
      <c r="J16" s="81">
        <f>銚子市!D24</f>
        <v>0</v>
      </c>
      <c r="K16" s="81">
        <f>銚子市!E24</f>
        <v>0</v>
      </c>
      <c r="L16" s="81">
        <f>銚子市!F24</f>
        <v>6937</v>
      </c>
      <c r="M16" s="81">
        <f>銚子市!G24</f>
        <v>399959</v>
      </c>
      <c r="N16" s="81">
        <f>銚子市!H24</f>
        <v>298866</v>
      </c>
      <c r="O16" s="81">
        <f>銚子市!I24</f>
        <v>54194</v>
      </c>
      <c r="P16" s="221">
        <f>銚子市!J24</f>
        <v>0</v>
      </c>
      <c r="Q16" s="250">
        <f>銚子市!K24</f>
        <v>24358571</v>
      </c>
    </row>
    <row r="17" spans="2:17" ht="15.75" customHeight="1" x14ac:dyDescent="0.2">
      <c r="B17" s="464" t="s">
        <v>503</v>
      </c>
      <c r="C17" s="465"/>
      <c r="D17" s="234">
        <f>旭市!G17</f>
        <v>1389351</v>
      </c>
      <c r="E17" s="82">
        <f>旭市!H17</f>
        <v>1217215</v>
      </c>
      <c r="F17" s="82">
        <f>旭市!I17</f>
        <v>253855</v>
      </c>
      <c r="G17" s="82">
        <f>旭市!J17</f>
        <v>691840</v>
      </c>
      <c r="H17" s="82">
        <f>旭市!K17</f>
        <v>2514405</v>
      </c>
      <c r="I17" s="82">
        <f>旭市!C24</f>
        <v>3193745</v>
      </c>
      <c r="J17" s="82">
        <f>旭市!D24</f>
        <v>16336</v>
      </c>
      <c r="K17" s="82">
        <f>旭市!E24</f>
        <v>0</v>
      </c>
      <c r="L17" s="82">
        <f>旭市!F24</f>
        <v>4065</v>
      </c>
      <c r="M17" s="82">
        <f>旭市!G24</f>
        <v>325469</v>
      </c>
      <c r="N17" s="82">
        <f>旭市!H24</f>
        <v>453142</v>
      </c>
      <c r="O17" s="82">
        <f>旭市!I24</f>
        <v>29791</v>
      </c>
      <c r="P17" s="222">
        <f>旭市!J24</f>
        <v>0</v>
      </c>
      <c r="Q17" s="251">
        <f>旭市!K24</f>
        <v>26215186</v>
      </c>
    </row>
    <row r="18" spans="2:17" ht="15.75" customHeight="1" x14ac:dyDescent="0.2">
      <c r="B18" s="219"/>
      <c r="C18" s="123" t="s">
        <v>413</v>
      </c>
      <c r="D18" s="235">
        <f t="shared" ref="D18:Q18" si="2">SUM(D19:D19)</f>
        <v>898962</v>
      </c>
      <c r="E18" s="124">
        <f t="shared" si="2"/>
        <v>675853</v>
      </c>
      <c r="F18" s="124">
        <f t="shared" si="2"/>
        <v>182565</v>
      </c>
      <c r="G18" s="124">
        <f t="shared" si="2"/>
        <v>318824</v>
      </c>
      <c r="H18" s="124">
        <f t="shared" si="2"/>
        <v>1570551</v>
      </c>
      <c r="I18" s="124">
        <f t="shared" si="2"/>
        <v>2005130</v>
      </c>
      <c r="J18" s="124">
        <f t="shared" si="2"/>
        <v>1910</v>
      </c>
      <c r="K18" s="124">
        <f t="shared" si="2"/>
        <v>117</v>
      </c>
      <c r="L18" s="124">
        <f t="shared" si="2"/>
        <v>1303</v>
      </c>
      <c r="M18" s="124">
        <f t="shared" si="2"/>
        <v>268069</v>
      </c>
      <c r="N18" s="124">
        <f t="shared" si="2"/>
        <v>218651</v>
      </c>
      <c r="O18" s="124">
        <f t="shared" si="2"/>
        <v>21393</v>
      </c>
      <c r="P18" s="220">
        <f t="shared" si="2"/>
        <v>0</v>
      </c>
      <c r="Q18" s="252">
        <f t="shared" si="2"/>
        <v>14428828</v>
      </c>
    </row>
    <row r="19" spans="2:17" ht="15.75" customHeight="1" x14ac:dyDescent="0.2">
      <c r="B19" s="464" t="s">
        <v>710</v>
      </c>
      <c r="C19" s="465"/>
      <c r="D19" s="234">
        <f>匝瑳市!G17</f>
        <v>898962</v>
      </c>
      <c r="E19" s="82">
        <f>匝瑳市!H17</f>
        <v>675853</v>
      </c>
      <c r="F19" s="82">
        <f>匝瑳市!I17</f>
        <v>182565</v>
      </c>
      <c r="G19" s="82">
        <f>匝瑳市!J17</f>
        <v>318824</v>
      </c>
      <c r="H19" s="82">
        <f>匝瑳市!K17</f>
        <v>1570551</v>
      </c>
      <c r="I19" s="82">
        <f>匝瑳市!C24</f>
        <v>2005130</v>
      </c>
      <c r="J19" s="82">
        <f>匝瑳市!D24</f>
        <v>1910</v>
      </c>
      <c r="K19" s="82">
        <f>匝瑳市!E24</f>
        <v>117</v>
      </c>
      <c r="L19" s="82">
        <f>匝瑳市!F24</f>
        <v>1303</v>
      </c>
      <c r="M19" s="82">
        <f>匝瑳市!G24</f>
        <v>268069</v>
      </c>
      <c r="N19" s="82">
        <f>匝瑳市!H24</f>
        <v>218651</v>
      </c>
      <c r="O19" s="82">
        <f>匝瑳市!I24</f>
        <v>21393</v>
      </c>
      <c r="P19" s="222">
        <f>匝瑳市!J24</f>
        <v>0</v>
      </c>
      <c r="Q19" s="251">
        <f>匝瑳市!K24</f>
        <v>14428828</v>
      </c>
    </row>
    <row r="20" spans="2:17" ht="15.75" customHeight="1" x14ac:dyDescent="0.2">
      <c r="B20" s="219"/>
      <c r="C20" s="123" t="s">
        <v>438</v>
      </c>
      <c r="D20" s="235">
        <f>SUM(D21:D24)</f>
        <v>5903095</v>
      </c>
      <c r="E20" s="124">
        <f t="shared" ref="E20:Q20" si="3">SUM(E21:E24)</f>
        <v>6234475</v>
      </c>
      <c r="F20" s="124">
        <f t="shared" si="3"/>
        <v>1422960</v>
      </c>
      <c r="G20" s="124">
        <f t="shared" si="3"/>
        <v>3212085</v>
      </c>
      <c r="H20" s="124">
        <f t="shared" si="3"/>
        <v>9742182</v>
      </c>
      <c r="I20" s="124">
        <f t="shared" si="3"/>
        <v>15284266</v>
      </c>
      <c r="J20" s="124">
        <f t="shared" si="3"/>
        <v>32627</v>
      </c>
      <c r="K20" s="124">
        <f t="shared" si="3"/>
        <v>116</v>
      </c>
      <c r="L20" s="124">
        <f t="shared" si="3"/>
        <v>254943</v>
      </c>
      <c r="M20" s="124">
        <f t="shared" si="3"/>
        <v>1553867</v>
      </c>
      <c r="N20" s="124">
        <f t="shared" si="3"/>
        <v>1475020</v>
      </c>
      <c r="O20" s="124">
        <f>SUM(O21:O24)</f>
        <v>102332</v>
      </c>
      <c r="P20" s="220">
        <f t="shared" si="3"/>
        <v>414</v>
      </c>
      <c r="Q20" s="252">
        <f t="shared" si="3"/>
        <v>110819811</v>
      </c>
    </row>
    <row r="21" spans="2:17" ht="15.75" customHeight="1" x14ac:dyDescent="0.2">
      <c r="B21" s="455" t="s">
        <v>508</v>
      </c>
      <c r="C21" s="456"/>
      <c r="D21" s="233">
        <f>木更津市!G17</f>
        <v>2106523</v>
      </c>
      <c r="E21" s="81">
        <f>木更津市!H17</f>
        <v>2297723</v>
      </c>
      <c r="F21" s="81">
        <f>木更津市!I17</f>
        <v>505264</v>
      </c>
      <c r="G21" s="81">
        <f>木更津市!J17</f>
        <v>1564360</v>
      </c>
      <c r="H21" s="81">
        <f>木更津市!K17</f>
        <v>3582970</v>
      </c>
      <c r="I21" s="81">
        <f>木更津市!C24</f>
        <v>5684451</v>
      </c>
      <c r="J21" s="81">
        <f>木更津市!D24</f>
        <v>16586</v>
      </c>
      <c r="K21" s="81">
        <f>木更津市!E24</f>
        <v>116</v>
      </c>
      <c r="L21" s="81">
        <f>木更津市!F24</f>
        <v>35870</v>
      </c>
      <c r="M21" s="81">
        <f>木更津市!G24</f>
        <v>603622</v>
      </c>
      <c r="N21" s="81">
        <f>木更津市!H24</f>
        <v>548676</v>
      </c>
      <c r="O21" s="81">
        <f>木更津市!I24</f>
        <v>31567</v>
      </c>
      <c r="P21" s="221">
        <f>木更津市!J24</f>
        <v>0</v>
      </c>
      <c r="Q21" s="250">
        <f>木更津市!K24</f>
        <v>43036665</v>
      </c>
    </row>
    <row r="22" spans="2:17" ht="15.75" customHeight="1" x14ac:dyDescent="0.2">
      <c r="B22" s="455" t="s">
        <v>509</v>
      </c>
      <c r="C22" s="456"/>
      <c r="D22" s="233">
        <f>君津市!G17</f>
        <v>1712730</v>
      </c>
      <c r="E22" s="81">
        <f>君津市!H17</f>
        <v>1561717</v>
      </c>
      <c r="F22" s="81">
        <f>君津市!I17</f>
        <v>398890</v>
      </c>
      <c r="G22" s="81">
        <f>君津市!J17</f>
        <v>674419</v>
      </c>
      <c r="H22" s="81">
        <f>君津市!K17</f>
        <v>2388680</v>
      </c>
      <c r="I22" s="81">
        <f>君津市!C24</f>
        <v>4464066</v>
      </c>
      <c r="J22" s="81">
        <f>君津市!D24</f>
        <v>6904</v>
      </c>
      <c r="K22" s="81">
        <f>君津市!E24</f>
        <v>0</v>
      </c>
      <c r="L22" s="81">
        <f>君津市!F24</f>
        <v>93124</v>
      </c>
      <c r="M22" s="81">
        <f>君津市!G24</f>
        <v>463852</v>
      </c>
      <c r="N22" s="81">
        <f>君津市!H24</f>
        <v>444946</v>
      </c>
      <c r="O22" s="81">
        <f>君津市!I24</f>
        <v>47189</v>
      </c>
      <c r="P22" s="221">
        <f>君津市!J24</f>
        <v>0</v>
      </c>
      <c r="Q22" s="250">
        <f>君津市!K24</f>
        <v>29114286</v>
      </c>
    </row>
    <row r="23" spans="2:17" ht="15.75" customHeight="1" x14ac:dyDescent="0.2">
      <c r="B23" s="455" t="s">
        <v>510</v>
      </c>
      <c r="C23" s="456"/>
      <c r="D23" s="233">
        <f>富津市!G17</f>
        <v>813845</v>
      </c>
      <c r="E23" s="81">
        <f>富津市!H17</f>
        <v>1083241</v>
      </c>
      <c r="F23" s="81">
        <f>富津市!I17</f>
        <v>214068</v>
      </c>
      <c r="G23" s="81">
        <f>富津市!J17</f>
        <v>380163</v>
      </c>
      <c r="H23" s="81">
        <f>富津市!K17</f>
        <v>1838424</v>
      </c>
      <c r="I23" s="81">
        <f>富津市!C24</f>
        <v>2303863</v>
      </c>
      <c r="J23" s="81">
        <f>富津市!D24</f>
        <v>3777</v>
      </c>
      <c r="K23" s="81">
        <f>富津市!E24</f>
        <v>0</v>
      </c>
      <c r="L23" s="81">
        <f>富津市!F24</f>
        <v>76312</v>
      </c>
      <c r="M23" s="81">
        <f>富津市!G24</f>
        <v>190112</v>
      </c>
      <c r="N23" s="81">
        <f>富津市!H24</f>
        <v>179380</v>
      </c>
      <c r="O23" s="81">
        <f>富津市!I24</f>
        <v>2099</v>
      </c>
      <c r="P23" s="221">
        <f>富津市!J24</f>
        <v>0</v>
      </c>
      <c r="Q23" s="250">
        <f>富津市!K24</f>
        <v>16615849</v>
      </c>
    </row>
    <row r="24" spans="2:17" ht="15.75" customHeight="1" x14ac:dyDescent="0.2">
      <c r="B24" s="464" t="s">
        <v>804</v>
      </c>
      <c r="C24" s="465"/>
      <c r="D24" s="234">
        <f>袖ケ浦市!G17</f>
        <v>1269997</v>
      </c>
      <c r="E24" s="82">
        <f>袖ケ浦市!H17</f>
        <v>1291794</v>
      </c>
      <c r="F24" s="82">
        <f>袖ケ浦市!I17</f>
        <v>304738</v>
      </c>
      <c r="G24" s="82">
        <f>袖ケ浦市!J17</f>
        <v>593143</v>
      </c>
      <c r="H24" s="82">
        <f>袖ケ浦市!K17</f>
        <v>1932108</v>
      </c>
      <c r="I24" s="82">
        <f>袖ケ浦市!C24</f>
        <v>2831886</v>
      </c>
      <c r="J24" s="82">
        <f>袖ケ浦市!D24</f>
        <v>5360</v>
      </c>
      <c r="K24" s="82">
        <f>袖ケ浦市!E24</f>
        <v>0</v>
      </c>
      <c r="L24" s="82">
        <f>袖ケ浦市!F24</f>
        <v>49637</v>
      </c>
      <c r="M24" s="82">
        <f>袖ケ浦市!G24</f>
        <v>296281</v>
      </c>
      <c r="N24" s="82">
        <f>袖ケ浦市!H24</f>
        <v>302018</v>
      </c>
      <c r="O24" s="82">
        <f>袖ケ浦市!I24</f>
        <v>21477</v>
      </c>
      <c r="P24" s="222">
        <f>袖ケ浦市!J24</f>
        <v>414</v>
      </c>
      <c r="Q24" s="251">
        <f>袖ケ浦市!K24</f>
        <v>22053011</v>
      </c>
    </row>
    <row r="25" spans="2:17" ht="15.75" customHeight="1" x14ac:dyDescent="0.2">
      <c r="B25" s="219"/>
      <c r="C25" s="123" t="s">
        <v>439</v>
      </c>
      <c r="D25" s="235">
        <f>SUM(D26:D29)</f>
        <v>1486118</v>
      </c>
      <c r="E25" s="124">
        <f t="shared" ref="E25:Q25" si="4">SUM(E26:E29)</f>
        <v>1644074</v>
      </c>
      <c r="F25" s="124">
        <f t="shared" si="4"/>
        <v>353782</v>
      </c>
      <c r="G25" s="124">
        <f t="shared" si="4"/>
        <v>750237</v>
      </c>
      <c r="H25" s="124">
        <f t="shared" si="4"/>
        <v>2795206</v>
      </c>
      <c r="I25" s="124">
        <f t="shared" si="4"/>
        <v>3938553</v>
      </c>
      <c r="J25" s="124">
        <f t="shared" si="4"/>
        <v>3342</v>
      </c>
      <c r="K25" s="124">
        <f t="shared" si="4"/>
        <v>0</v>
      </c>
      <c r="L25" s="124">
        <f t="shared" si="4"/>
        <v>9895</v>
      </c>
      <c r="M25" s="124">
        <f t="shared" si="4"/>
        <v>328286</v>
      </c>
      <c r="N25" s="124">
        <f t="shared" si="4"/>
        <v>478888</v>
      </c>
      <c r="O25" s="124">
        <f>SUM(O26:O29)</f>
        <v>19364</v>
      </c>
      <c r="P25" s="220">
        <f t="shared" si="4"/>
        <v>0</v>
      </c>
      <c r="Q25" s="252">
        <f t="shared" si="4"/>
        <v>30084667</v>
      </c>
    </row>
    <row r="26" spans="2:17" ht="15.75" customHeight="1" x14ac:dyDescent="0.2">
      <c r="B26" s="455" t="s">
        <v>512</v>
      </c>
      <c r="C26" s="456"/>
      <c r="D26" s="233">
        <f>勝浦市!G17</f>
        <v>372676</v>
      </c>
      <c r="E26" s="81">
        <f>勝浦市!H17</f>
        <v>353506</v>
      </c>
      <c r="F26" s="81">
        <f>勝浦市!I17</f>
        <v>70401</v>
      </c>
      <c r="G26" s="81">
        <f>勝浦市!J17</f>
        <v>100667</v>
      </c>
      <c r="H26" s="81">
        <f>勝浦市!K17</f>
        <v>686665</v>
      </c>
      <c r="I26" s="81">
        <f>勝浦市!C24</f>
        <v>1132665</v>
      </c>
      <c r="J26" s="81">
        <f>勝浦市!D24</f>
        <v>2593</v>
      </c>
      <c r="K26" s="81">
        <f>勝浦市!E24</f>
        <v>0</v>
      </c>
      <c r="L26" s="81">
        <f>勝浦市!F24</f>
        <v>2776</v>
      </c>
      <c r="M26" s="81">
        <f>勝浦市!G24</f>
        <v>88623</v>
      </c>
      <c r="N26" s="81">
        <f>勝浦市!H24</f>
        <v>90409</v>
      </c>
      <c r="O26" s="81">
        <f>勝浦市!I24</f>
        <v>751</v>
      </c>
      <c r="P26" s="221">
        <f>勝浦市!J24</f>
        <v>0</v>
      </c>
      <c r="Q26" s="250">
        <f>勝浦市!K24</f>
        <v>8186641</v>
      </c>
    </row>
    <row r="27" spans="2:17" ht="15.75" customHeight="1" x14ac:dyDescent="0.2">
      <c r="B27" s="455" t="s">
        <v>513</v>
      </c>
      <c r="C27" s="456"/>
      <c r="D27" s="233">
        <f>大多喜町!G17</f>
        <v>174794</v>
      </c>
      <c r="E27" s="81">
        <f>大多喜町!H17</f>
        <v>160473</v>
      </c>
      <c r="F27" s="81">
        <f>大多喜町!I17</f>
        <v>15072</v>
      </c>
      <c r="G27" s="81">
        <f>大多喜町!J17</f>
        <v>106806</v>
      </c>
      <c r="H27" s="81">
        <f>大多喜町!K17</f>
        <v>354616</v>
      </c>
      <c r="I27" s="81">
        <f>大多喜町!C24</f>
        <v>398990</v>
      </c>
      <c r="J27" s="81">
        <f>大多喜町!D24</f>
        <v>0</v>
      </c>
      <c r="K27" s="81">
        <f>大多喜町!E24</f>
        <v>0</v>
      </c>
      <c r="L27" s="81">
        <f>大多喜町!F24</f>
        <v>2412</v>
      </c>
      <c r="M27" s="81">
        <f>大多喜町!G24</f>
        <v>22304</v>
      </c>
      <c r="N27" s="81">
        <f>大多喜町!H24</f>
        <v>80993</v>
      </c>
      <c r="O27" s="81">
        <f>大多喜町!I24</f>
        <v>0</v>
      </c>
      <c r="P27" s="221">
        <f>大多喜町!J24</f>
        <v>0</v>
      </c>
      <c r="Q27" s="250">
        <f>大多喜町!K24</f>
        <v>3388098</v>
      </c>
    </row>
    <row r="28" spans="2:17" ht="15.75" customHeight="1" x14ac:dyDescent="0.2">
      <c r="B28" s="477" t="s">
        <v>971</v>
      </c>
      <c r="C28" s="478"/>
      <c r="D28" s="233">
        <f>御宿町!G17</f>
        <v>124989</v>
      </c>
      <c r="E28" s="81">
        <f>御宿町!H17</f>
        <v>165490</v>
      </c>
      <c r="F28" s="81">
        <f>御宿町!I17</f>
        <v>40132</v>
      </c>
      <c r="G28" s="81">
        <f>御宿町!J17</f>
        <v>144877</v>
      </c>
      <c r="H28" s="81">
        <f>御宿町!K17</f>
        <v>259475</v>
      </c>
      <c r="I28" s="81">
        <f>御宿町!C24</f>
        <v>382529</v>
      </c>
      <c r="J28" s="81">
        <f>御宿町!D24</f>
        <v>0</v>
      </c>
      <c r="K28" s="81">
        <f>御宿町!E24</f>
        <v>0</v>
      </c>
      <c r="L28" s="81">
        <f>御宿町!F24</f>
        <v>0</v>
      </c>
      <c r="M28" s="81">
        <f>御宿町!G24</f>
        <v>41833</v>
      </c>
      <c r="N28" s="81">
        <f>御宿町!H24</f>
        <v>37575</v>
      </c>
      <c r="O28" s="81">
        <f>御宿町!I24</f>
        <v>1360</v>
      </c>
      <c r="P28" s="221">
        <f>御宿町!J24</f>
        <v>0</v>
      </c>
      <c r="Q28" s="250">
        <f>御宿町!K24</f>
        <v>2659744</v>
      </c>
    </row>
    <row r="29" spans="2:17" ht="15.75" customHeight="1" x14ac:dyDescent="0.2">
      <c r="B29" s="464" t="s">
        <v>713</v>
      </c>
      <c r="C29" s="465"/>
      <c r="D29" s="234">
        <f>いすみ市!G17</f>
        <v>813659</v>
      </c>
      <c r="E29" s="82">
        <f>いすみ市!H17</f>
        <v>964605</v>
      </c>
      <c r="F29" s="82">
        <f>いすみ市!I17</f>
        <v>228177</v>
      </c>
      <c r="G29" s="82">
        <f>いすみ市!J17</f>
        <v>397887</v>
      </c>
      <c r="H29" s="82">
        <f>いすみ市!K17</f>
        <v>1494450</v>
      </c>
      <c r="I29" s="82">
        <f>いすみ市!C24</f>
        <v>2024369</v>
      </c>
      <c r="J29" s="82">
        <f>いすみ市!D24</f>
        <v>749</v>
      </c>
      <c r="K29" s="82">
        <f>いすみ市!E24</f>
        <v>0</v>
      </c>
      <c r="L29" s="82">
        <f>いすみ市!F24</f>
        <v>4707</v>
      </c>
      <c r="M29" s="82">
        <f>いすみ市!G24</f>
        <v>175526</v>
      </c>
      <c r="N29" s="82">
        <f>いすみ市!H24</f>
        <v>269911</v>
      </c>
      <c r="O29" s="82">
        <f>いすみ市!I24</f>
        <v>17253</v>
      </c>
      <c r="P29" s="222">
        <f>いすみ市!J24</f>
        <v>0</v>
      </c>
      <c r="Q29" s="251">
        <f>いすみ市!K24</f>
        <v>15850184</v>
      </c>
    </row>
    <row r="30" spans="2:17" ht="15.75" customHeight="1" x14ac:dyDescent="0.2">
      <c r="B30" s="219"/>
      <c r="C30" s="123" t="s">
        <v>440</v>
      </c>
      <c r="D30" s="235">
        <f t="shared" ref="D30:Q30" si="5">SUM(D31:D34)</f>
        <v>2622515</v>
      </c>
      <c r="E30" s="124">
        <f t="shared" si="5"/>
        <v>2963273</v>
      </c>
      <c r="F30" s="124">
        <f t="shared" si="5"/>
        <v>717369</v>
      </c>
      <c r="G30" s="124">
        <f t="shared" si="5"/>
        <v>1454181</v>
      </c>
      <c r="H30" s="124">
        <f t="shared" si="5"/>
        <v>5187379</v>
      </c>
      <c r="I30" s="124">
        <f t="shared" si="5"/>
        <v>5911085</v>
      </c>
      <c r="J30" s="124">
        <f t="shared" si="5"/>
        <v>14256</v>
      </c>
      <c r="K30" s="124">
        <f t="shared" si="5"/>
        <v>305</v>
      </c>
      <c r="L30" s="124">
        <f t="shared" si="5"/>
        <v>84413</v>
      </c>
      <c r="M30" s="124">
        <f t="shared" si="5"/>
        <v>668527</v>
      </c>
      <c r="N30" s="124">
        <f t="shared" si="5"/>
        <v>799997</v>
      </c>
      <c r="O30" s="124">
        <f t="shared" si="5"/>
        <v>45173</v>
      </c>
      <c r="P30" s="220">
        <f t="shared" si="5"/>
        <v>0</v>
      </c>
      <c r="Q30" s="252">
        <f t="shared" si="5"/>
        <v>52568694</v>
      </c>
    </row>
    <row r="31" spans="2:17" ht="15.75" customHeight="1" x14ac:dyDescent="0.2">
      <c r="B31" s="455" t="s">
        <v>518</v>
      </c>
      <c r="C31" s="456"/>
      <c r="D31" s="233">
        <f>館山市!G17</f>
        <v>847706</v>
      </c>
      <c r="E31" s="81">
        <f>館山市!H17</f>
        <v>1147280</v>
      </c>
      <c r="F31" s="81">
        <f>館山市!I17</f>
        <v>257979</v>
      </c>
      <c r="G31" s="81">
        <f>館山市!J17</f>
        <v>389523</v>
      </c>
      <c r="H31" s="81">
        <f>館山市!K17</f>
        <v>1812962</v>
      </c>
      <c r="I31" s="81">
        <f>館山市!C24</f>
        <v>2014648</v>
      </c>
      <c r="J31" s="81">
        <f>館山市!D24</f>
        <v>11193</v>
      </c>
      <c r="K31" s="81">
        <f>館山市!E24</f>
        <v>0</v>
      </c>
      <c r="L31" s="81">
        <f>館山市!F24</f>
        <v>8261</v>
      </c>
      <c r="M31" s="81">
        <f>館山市!G24</f>
        <v>253002</v>
      </c>
      <c r="N31" s="81">
        <f>館山市!H24</f>
        <v>267673</v>
      </c>
      <c r="O31" s="81">
        <f>館山市!I24</f>
        <v>18905</v>
      </c>
      <c r="P31" s="221">
        <f>館山市!J24</f>
        <v>0</v>
      </c>
      <c r="Q31" s="250">
        <f>館山市!K24</f>
        <v>19364423</v>
      </c>
    </row>
    <row r="32" spans="2:17" ht="15.75" customHeight="1" x14ac:dyDescent="0.2">
      <c r="B32" s="455" t="s">
        <v>519</v>
      </c>
      <c r="C32" s="456"/>
      <c r="D32" s="233">
        <f>鴨川市!G17</f>
        <v>788991</v>
      </c>
      <c r="E32" s="81">
        <f>鴨川市!H17</f>
        <v>611869</v>
      </c>
      <c r="F32" s="81">
        <f>鴨川市!I17</f>
        <v>123393</v>
      </c>
      <c r="G32" s="81">
        <f>鴨川市!J17</f>
        <v>633036</v>
      </c>
      <c r="H32" s="81">
        <f>鴨川市!K17</f>
        <v>1514706</v>
      </c>
      <c r="I32" s="81">
        <f>鴨川市!C24</f>
        <v>1692235</v>
      </c>
      <c r="J32" s="81">
        <f>鴨川市!D24</f>
        <v>98</v>
      </c>
      <c r="K32" s="81">
        <f>鴨川市!E24</f>
        <v>0</v>
      </c>
      <c r="L32" s="81">
        <f>鴨川市!F24</f>
        <v>73715</v>
      </c>
      <c r="M32" s="81">
        <f>鴨川市!G24</f>
        <v>158217</v>
      </c>
      <c r="N32" s="81">
        <f>鴨川市!H24</f>
        <v>202198</v>
      </c>
      <c r="O32" s="81">
        <f>鴨川市!I24</f>
        <v>12595</v>
      </c>
      <c r="P32" s="221">
        <f>鴨川市!J24</f>
        <v>0</v>
      </c>
      <c r="Q32" s="250">
        <f>鴨川市!K24</f>
        <v>14020394</v>
      </c>
    </row>
    <row r="33" spans="2:17" ht="15.75" customHeight="1" x14ac:dyDescent="0.2">
      <c r="B33" s="455" t="s">
        <v>711</v>
      </c>
      <c r="C33" s="456"/>
      <c r="D33" s="233">
        <f>南房総市!G17</f>
        <v>753063</v>
      </c>
      <c r="E33" s="81">
        <f>南房総市!H17</f>
        <v>1019284</v>
      </c>
      <c r="F33" s="81">
        <f>南房総市!I17</f>
        <v>309415</v>
      </c>
      <c r="G33" s="81">
        <f>南房総市!J17</f>
        <v>332435</v>
      </c>
      <c r="H33" s="81">
        <f>南房総市!K17</f>
        <v>1447117</v>
      </c>
      <c r="I33" s="81">
        <f>南房総市!C24</f>
        <v>1868796</v>
      </c>
      <c r="J33" s="81">
        <f>南房総市!D24</f>
        <v>2965</v>
      </c>
      <c r="K33" s="81">
        <f>南房総市!E24</f>
        <v>189</v>
      </c>
      <c r="L33" s="81">
        <f>南房総市!F24</f>
        <v>2437</v>
      </c>
      <c r="M33" s="81">
        <f>南房総市!G24</f>
        <v>233511</v>
      </c>
      <c r="N33" s="81">
        <f>南房総市!H24</f>
        <v>266509</v>
      </c>
      <c r="O33" s="81">
        <f>南房総市!I24</f>
        <v>11581</v>
      </c>
      <c r="P33" s="221">
        <f>南房総市!J24</f>
        <v>0</v>
      </c>
      <c r="Q33" s="250">
        <f>南房総市!K24</f>
        <v>16200279</v>
      </c>
    </row>
    <row r="34" spans="2:17" ht="15.75" customHeight="1" thickBot="1" x14ac:dyDescent="0.25">
      <c r="B34" s="466" t="s">
        <v>548</v>
      </c>
      <c r="C34" s="467"/>
      <c r="D34" s="236">
        <f>鋸南町!G17</f>
        <v>232755</v>
      </c>
      <c r="E34" s="223">
        <f>鋸南町!H17</f>
        <v>184840</v>
      </c>
      <c r="F34" s="223">
        <f>鋸南町!I17</f>
        <v>26582</v>
      </c>
      <c r="G34" s="223">
        <f>鋸南町!J17</f>
        <v>99187</v>
      </c>
      <c r="H34" s="223">
        <f>鋸南町!K17</f>
        <v>412594</v>
      </c>
      <c r="I34" s="223">
        <f>鋸南町!C24</f>
        <v>335406</v>
      </c>
      <c r="J34" s="223">
        <f>鋸南町!D24</f>
        <v>0</v>
      </c>
      <c r="K34" s="223">
        <f>鋸南町!E24</f>
        <v>116</v>
      </c>
      <c r="L34" s="223">
        <f>鋸南町!F24</f>
        <v>0</v>
      </c>
      <c r="M34" s="223">
        <f>鋸南町!G24</f>
        <v>23797</v>
      </c>
      <c r="N34" s="223">
        <f>鋸南町!H24</f>
        <v>63617</v>
      </c>
      <c r="O34" s="223">
        <f>鋸南町!I24</f>
        <v>2092</v>
      </c>
      <c r="P34" s="224">
        <f>鋸南町!J24</f>
        <v>0</v>
      </c>
      <c r="Q34" s="253">
        <f>鋸南町!K24</f>
        <v>2983598</v>
      </c>
    </row>
    <row r="39" spans="2:17" ht="5.25" customHeight="1" x14ac:dyDescent="0.2"/>
  </sheetData>
  <mergeCells count="25">
    <mergeCell ref="B3:C3"/>
    <mergeCell ref="B4:C4"/>
    <mergeCell ref="B5:C5"/>
    <mergeCell ref="B6:C6"/>
    <mergeCell ref="B7:C7"/>
    <mergeCell ref="B8:C9"/>
    <mergeCell ref="B11:C11"/>
    <mergeCell ref="B12:C12"/>
    <mergeCell ref="B13:C13"/>
    <mergeCell ref="B14:C14"/>
    <mergeCell ref="B16:C16"/>
    <mergeCell ref="B17:C17"/>
    <mergeCell ref="B19:C19"/>
    <mergeCell ref="B21:C21"/>
    <mergeCell ref="B22:C22"/>
    <mergeCell ref="B23:C23"/>
    <mergeCell ref="B24:C24"/>
    <mergeCell ref="B26:C26"/>
    <mergeCell ref="B34:C34"/>
    <mergeCell ref="B27:C27"/>
    <mergeCell ref="B28:C28"/>
    <mergeCell ref="B29:C29"/>
    <mergeCell ref="B31:C31"/>
    <mergeCell ref="B32:C32"/>
    <mergeCell ref="B33:C3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2" orientation="landscape" r:id="rId1"/>
  <headerFooter alignWithMargins="0">
    <oddFooter>&amp;C37</oddFooter>
  </headerFooter>
  <colBreaks count="1" manualBreakCount="1">
    <brk id="17" max="3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9D7D-D806-40E0-AB99-89980999A7FF}">
  <sheetPr codeName="Sheet140">
    <tabColor rgb="FFFFFF00"/>
  </sheetPr>
  <dimension ref="A1:I40"/>
  <sheetViews>
    <sheetView workbookViewId="0">
      <selection activeCell="G20" sqref="G20"/>
    </sheetView>
  </sheetViews>
  <sheetFormatPr defaultColWidth="11.77734375" defaultRowHeight="13.2" x14ac:dyDescent="0.2"/>
  <cols>
    <col min="1" max="1" width="0.88671875" customWidth="1"/>
    <col min="2" max="2" width="10.109375" customWidth="1"/>
    <col min="3" max="3" width="30.33203125" customWidth="1"/>
    <col min="4" max="4" width="18.6640625" customWidth="1"/>
    <col min="5" max="5" width="2.33203125" customWidth="1"/>
    <col min="6" max="6" width="10.109375" customWidth="1"/>
    <col min="7" max="7" width="30.44140625" customWidth="1"/>
    <col min="8" max="8" width="18.6640625" customWidth="1"/>
    <col min="9" max="9" width="0.88671875" customWidth="1"/>
  </cols>
  <sheetData>
    <row r="1" spans="1:9" ht="5.25" customHeight="1" x14ac:dyDescent="0.2">
      <c r="A1" s="40"/>
      <c r="B1" s="38"/>
      <c r="C1" s="38"/>
      <c r="D1" s="38"/>
      <c r="E1" s="40"/>
      <c r="F1" s="38"/>
      <c r="G1" s="38"/>
      <c r="H1" s="38"/>
      <c r="I1" s="40"/>
    </row>
    <row r="2" spans="1:9" ht="13.5" customHeight="1" x14ac:dyDescent="0.2">
      <c r="A2" s="40"/>
      <c r="B2" s="56" t="s">
        <v>215</v>
      </c>
      <c r="C2" s="57"/>
      <c r="D2" s="53" t="s">
        <v>216</v>
      </c>
      <c r="E2" s="47"/>
      <c r="F2" s="56" t="s">
        <v>215</v>
      </c>
      <c r="G2" s="57"/>
      <c r="H2" s="54" t="s">
        <v>216</v>
      </c>
      <c r="I2" s="40"/>
    </row>
    <row r="3" spans="1:9" ht="13.5" customHeight="1" x14ac:dyDescent="0.2">
      <c r="A3" s="40"/>
      <c r="B3" s="46" t="s">
        <v>217</v>
      </c>
      <c r="C3" s="423" t="s">
        <v>874</v>
      </c>
      <c r="D3" s="47" t="s">
        <v>309</v>
      </c>
      <c r="E3" s="58"/>
      <c r="F3" s="46" t="s">
        <v>218</v>
      </c>
      <c r="G3" s="423" t="s">
        <v>874</v>
      </c>
      <c r="H3" s="51" t="s">
        <v>309</v>
      </c>
      <c r="I3" s="40"/>
    </row>
    <row r="4" spans="1:9" ht="13.5" customHeight="1" x14ac:dyDescent="0.2">
      <c r="A4" s="40"/>
      <c r="B4" s="47" t="s">
        <v>162</v>
      </c>
      <c r="C4" s="424"/>
      <c r="D4" s="86" t="s">
        <v>163</v>
      </c>
      <c r="E4" s="49"/>
      <c r="F4" s="47" t="s">
        <v>162</v>
      </c>
      <c r="G4" s="424"/>
      <c r="H4" s="85" t="s">
        <v>163</v>
      </c>
      <c r="I4" s="40"/>
    </row>
    <row r="5" spans="1:9" ht="13.5" customHeight="1" x14ac:dyDescent="0.2">
      <c r="A5" s="40"/>
      <c r="B5" s="298" t="s">
        <v>219</v>
      </c>
      <c r="C5" s="299" t="s">
        <v>220</v>
      </c>
      <c r="D5" s="300" t="s">
        <v>767</v>
      </c>
      <c r="E5" s="58"/>
      <c r="F5" s="303" t="s">
        <v>221</v>
      </c>
      <c r="G5" s="299" t="s">
        <v>222</v>
      </c>
      <c r="H5" s="300" t="s">
        <v>768</v>
      </c>
      <c r="I5" s="40"/>
    </row>
    <row r="6" spans="1:9" ht="13.5" customHeight="1" x14ac:dyDescent="0.2">
      <c r="A6" s="40"/>
      <c r="B6" s="52" t="s">
        <v>223</v>
      </c>
      <c r="C6" s="47" t="s">
        <v>1137</v>
      </c>
      <c r="D6" s="47" t="s">
        <v>769</v>
      </c>
      <c r="E6" s="47"/>
      <c r="F6" s="304" t="s">
        <v>224</v>
      </c>
      <c r="G6" s="290" t="s">
        <v>225</v>
      </c>
      <c r="H6" s="291" t="s">
        <v>770</v>
      </c>
      <c r="I6" s="40"/>
    </row>
    <row r="7" spans="1:9" ht="13.5" customHeight="1" x14ac:dyDescent="0.2">
      <c r="A7" s="40"/>
      <c r="B7" s="292" t="s">
        <v>226</v>
      </c>
      <c r="C7" s="292" t="s">
        <v>1138</v>
      </c>
      <c r="D7" s="287" t="s">
        <v>693</v>
      </c>
      <c r="E7" s="47"/>
      <c r="F7" s="316" t="s">
        <v>227</v>
      </c>
      <c r="G7" s="310" t="s">
        <v>139</v>
      </c>
      <c r="H7" s="310" t="s">
        <v>771</v>
      </c>
      <c r="I7" s="40"/>
    </row>
    <row r="8" spans="1:9" ht="13.5" customHeight="1" x14ac:dyDescent="0.2">
      <c r="A8" s="40"/>
      <c r="B8" s="301" t="s">
        <v>228</v>
      </c>
      <c r="C8" s="290" t="s">
        <v>229</v>
      </c>
      <c r="D8" s="291" t="s">
        <v>772</v>
      </c>
      <c r="E8" s="47"/>
      <c r="F8" s="319" t="s">
        <v>230</v>
      </c>
      <c r="G8" s="325" t="s">
        <v>231</v>
      </c>
      <c r="H8" s="322" t="s">
        <v>773</v>
      </c>
      <c r="I8" s="40"/>
    </row>
    <row r="9" spans="1:9" ht="13.5" customHeight="1" x14ac:dyDescent="0.2">
      <c r="A9" s="40"/>
      <c r="B9" s="301" t="s">
        <v>232</v>
      </c>
      <c r="C9" s="290" t="s">
        <v>1113</v>
      </c>
      <c r="D9" s="291" t="s">
        <v>233</v>
      </c>
      <c r="E9" s="47"/>
      <c r="F9" s="302" t="s">
        <v>234</v>
      </c>
      <c r="G9" s="292" t="s">
        <v>235</v>
      </c>
      <c r="H9" s="287" t="s">
        <v>774</v>
      </c>
      <c r="I9" s="40"/>
    </row>
    <row r="10" spans="1:9" ht="13.5" customHeight="1" x14ac:dyDescent="0.2">
      <c r="A10" s="40"/>
      <c r="B10" s="314" t="s">
        <v>236</v>
      </c>
      <c r="C10" s="310" t="s">
        <v>237</v>
      </c>
      <c r="D10" s="310" t="s">
        <v>775</v>
      </c>
      <c r="E10" s="47"/>
      <c r="F10" s="301" t="s">
        <v>238</v>
      </c>
      <c r="G10" s="290" t="s">
        <v>239</v>
      </c>
      <c r="H10" s="291" t="s">
        <v>776</v>
      </c>
      <c r="I10" s="40"/>
    </row>
    <row r="11" spans="1:9" ht="13.5" customHeight="1" x14ac:dyDescent="0.2">
      <c r="A11" s="40"/>
      <c r="B11" s="327" t="s">
        <v>777</v>
      </c>
      <c r="C11" s="325" t="s">
        <v>778</v>
      </c>
      <c r="D11" s="322" t="s">
        <v>779</v>
      </c>
      <c r="E11" s="47"/>
      <c r="F11" s="52" t="s">
        <v>240</v>
      </c>
      <c r="G11" s="297" t="s">
        <v>1141</v>
      </c>
      <c r="H11" s="51" t="s">
        <v>780</v>
      </c>
      <c r="I11" s="40"/>
    </row>
    <row r="12" spans="1:9" ht="13.5" customHeight="1" x14ac:dyDescent="0.2">
      <c r="A12" s="40"/>
      <c r="B12" s="302" t="s">
        <v>241</v>
      </c>
      <c r="C12" s="292" t="s">
        <v>242</v>
      </c>
      <c r="D12" s="287" t="s">
        <v>781</v>
      </c>
      <c r="E12" s="47"/>
      <c r="F12" s="51" t="s">
        <v>693</v>
      </c>
      <c r="G12" s="51" t="s">
        <v>1142</v>
      </c>
      <c r="H12" s="51" t="s">
        <v>782</v>
      </c>
      <c r="I12" s="40"/>
    </row>
    <row r="13" spans="1:9" ht="13.5" customHeight="1" x14ac:dyDescent="0.2">
      <c r="A13" s="40"/>
      <c r="B13" s="301" t="s">
        <v>243</v>
      </c>
      <c r="C13" s="290" t="s">
        <v>244</v>
      </c>
      <c r="D13" s="291" t="s">
        <v>783</v>
      </c>
      <c r="E13" s="47"/>
      <c r="F13" s="292" t="s">
        <v>693</v>
      </c>
      <c r="G13" s="292" t="s">
        <v>693</v>
      </c>
      <c r="H13" s="287" t="s">
        <v>784</v>
      </c>
      <c r="I13" s="40"/>
    </row>
    <row r="14" spans="1:9" ht="13.5" customHeight="1" x14ac:dyDescent="0.2">
      <c r="A14" s="40"/>
      <c r="B14" s="52" t="s">
        <v>245</v>
      </c>
      <c r="C14" s="47" t="s">
        <v>246</v>
      </c>
      <c r="D14" s="47" t="s">
        <v>785</v>
      </c>
      <c r="E14" s="47"/>
      <c r="F14" s="301" t="s">
        <v>247</v>
      </c>
      <c r="G14" s="290" t="s">
        <v>140</v>
      </c>
      <c r="H14" s="291" t="s">
        <v>786</v>
      </c>
      <c r="I14" s="40"/>
    </row>
    <row r="15" spans="1:9" ht="13.5" customHeight="1" x14ac:dyDescent="0.2">
      <c r="A15" s="40"/>
      <c r="B15" s="47" t="s">
        <v>693</v>
      </c>
      <c r="C15" s="47" t="s">
        <v>693</v>
      </c>
      <c r="D15" s="47" t="s">
        <v>787</v>
      </c>
      <c r="E15" s="47"/>
      <c r="F15" s="301" t="s">
        <v>248</v>
      </c>
      <c r="G15" s="290" t="s">
        <v>249</v>
      </c>
      <c r="H15" s="291" t="s">
        <v>789</v>
      </c>
      <c r="I15" s="40"/>
    </row>
    <row r="16" spans="1:9" ht="13.5" customHeight="1" x14ac:dyDescent="0.2">
      <c r="A16" s="40"/>
      <c r="B16" s="292" t="s">
        <v>693</v>
      </c>
      <c r="C16" s="292" t="s">
        <v>693</v>
      </c>
      <c r="D16" s="287" t="s">
        <v>788</v>
      </c>
      <c r="E16" s="47"/>
      <c r="F16" s="301" t="s">
        <v>250</v>
      </c>
      <c r="G16" s="290" t="s">
        <v>1115</v>
      </c>
      <c r="H16" s="291" t="s">
        <v>1116</v>
      </c>
      <c r="I16" s="40"/>
    </row>
    <row r="17" spans="1:9" ht="13.5" customHeight="1" x14ac:dyDescent="0.2">
      <c r="A17" s="40"/>
      <c r="B17" s="301" t="s">
        <v>252</v>
      </c>
      <c r="C17" s="290" t="s">
        <v>253</v>
      </c>
      <c r="D17" s="291" t="s">
        <v>790</v>
      </c>
      <c r="E17" s="47"/>
      <c r="F17" s="301" t="s">
        <v>254</v>
      </c>
      <c r="G17" s="290" t="s">
        <v>251</v>
      </c>
      <c r="H17" s="291" t="s">
        <v>791</v>
      </c>
      <c r="I17" s="40"/>
    </row>
    <row r="18" spans="1:9" ht="13.5" customHeight="1" x14ac:dyDescent="0.2">
      <c r="A18" s="40"/>
      <c r="B18" s="301" t="s">
        <v>255</v>
      </c>
      <c r="C18" s="290" t="s">
        <v>256</v>
      </c>
      <c r="D18" s="291" t="s">
        <v>792</v>
      </c>
      <c r="E18" s="47"/>
      <c r="F18" s="52" t="s">
        <v>259</v>
      </c>
      <c r="G18" s="47" t="s">
        <v>1145</v>
      </c>
      <c r="H18" s="51" t="s">
        <v>793</v>
      </c>
      <c r="I18" s="40"/>
    </row>
    <row r="19" spans="1:9" ht="13.5" customHeight="1" x14ac:dyDescent="0.2">
      <c r="A19" s="40"/>
      <c r="B19" s="317" t="s">
        <v>257</v>
      </c>
      <c r="C19" s="296" t="s">
        <v>258</v>
      </c>
      <c r="D19" s="297" t="s">
        <v>794</v>
      </c>
      <c r="E19" s="47"/>
      <c r="F19" s="292" t="s">
        <v>693</v>
      </c>
      <c r="G19" s="305" t="s">
        <v>1146</v>
      </c>
      <c r="H19" s="287"/>
      <c r="I19" s="40"/>
    </row>
    <row r="20" spans="1:9" ht="13.5" customHeight="1" x14ac:dyDescent="0.2">
      <c r="A20" s="40"/>
      <c r="B20" s="315" t="s">
        <v>260</v>
      </c>
      <c r="C20" s="291" t="s">
        <v>261</v>
      </c>
      <c r="D20" s="291" t="s">
        <v>795</v>
      </c>
      <c r="E20" s="47"/>
      <c r="F20" s="52" t="s">
        <v>265</v>
      </c>
      <c r="G20" s="297" t="s">
        <v>1147</v>
      </c>
      <c r="H20" s="297" t="s">
        <v>796</v>
      </c>
      <c r="I20" s="40"/>
    </row>
    <row r="21" spans="1:9" ht="13.5" customHeight="1" x14ac:dyDescent="0.2">
      <c r="A21" s="40"/>
      <c r="B21" s="52" t="s">
        <v>262</v>
      </c>
      <c r="C21" s="47" t="s">
        <v>263</v>
      </c>
      <c r="D21" s="47" t="s">
        <v>264</v>
      </c>
      <c r="E21" s="47"/>
      <c r="F21" s="292" t="s">
        <v>693</v>
      </c>
      <c r="G21" s="287" t="s">
        <v>1148</v>
      </c>
      <c r="H21" s="287"/>
      <c r="I21" s="40"/>
    </row>
    <row r="22" spans="1:9" ht="13.5" customHeight="1" x14ac:dyDescent="0.2">
      <c r="A22" s="40"/>
      <c r="B22" s="47" t="s">
        <v>693</v>
      </c>
      <c r="C22" s="47" t="s">
        <v>693</v>
      </c>
      <c r="D22" s="47" t="s">
        <v>797</v>
      </c>
      <c r="E22" s="47"/>
      <c r="F22" s="52" t="s">
        <v>271</v>
      </c>
      <c r="G22" s="47" t="s">
        <v>266</v>
      </c>
      <c r="H22" s="51" t="s">
        <v>267</v>
      </c>
      <c r="I22" s="40"/>
    </row>
    <row r="23" spans="1:9" ht="13.5" customHeight="1" x14ac:dyDescent="0.2">
      <c r="A23" s="40"/>
      <c r="B23" s="47" t="s">
        <v>693</v>
      </c>
      <c r="C23" s="47" t="s">
        <v>693</v>
      </c>
      <c r="D23" s="47" t="s">
        <v>269</v>
      </c>
      <c r="E23" s="47"/>
      <c r="F23" s="51" t="s">
        <v>693</v>
      </c>
      <c r="G23" s="47" t="s">
        <v>693</v>
      </c>
      <c r="H23" s="51" t="s">
        <v>268</v>
      </c>
      <c r="I23" s="40"/>
    </row>
    <row r="24" spans="1:9" ht="13.5" customHeight="1" x14ac:dyDescent="0.2">
      <c r="A24" s="40"/>
      <c r="B24" s="292" t="s">
        <v>693</v>
      </c>
      <c r="C24" s="292" t="s">
        <v>693</v>
      </c>
      <c r="D24" s="287" t="s">
        <v>270</v>
      </c>
      <c r="E24" s="47"/>
      <c r="F24" s="287" t="s">
        <v>693</v>
      </c>
      <c r="G24" s="287" t="s">
        <v>693</v>
      </c>
      <c r="H24" s="287" t="s">
        <v>798</v>
      </c>
      <c r="I24" s="40"/>
    </row>
    <row r="25" spans="1:9" ht="13.5" customHeight="1" x14ac:dyDescent="0.2">
      <c r="A25" s="40"/>
      <c r="B25" s="301" t="s">
        <v>273</v>
      </c>
      <c r="C25" s="290" t="s">
        <v>274</v>
      </c>
      <c r="D25" s="291" t="s">
        <v>799</v>
      </c>
      <c r="E25" s="47"/>
      <c r="F25" s="301" t="s">
        <v>275</v>
      </c>
      <c r="G25" s="290" t="s">
        <v>272</v>
      </c>
      <c r="H25" s="291" t="s">
        <v>800</v>
      </c>
      <c r="I25" s="40"/>
    </row>
    <row r="26" spans="1:9" ht="13.5" customHeight="1" x14ac:dyDescent="0.2">
      <c r="A26" s="40"/>
      <c r="B26" s="301" t="s">
        <v>278</v>
      </c>
      <c r="C26" s="290" t="s">
        <v>279</v>
      </c>
      <c r="D26" s="291" t="s">
        <v>802</v>
      </c>
      <c r="E26" s="47"/>
      <c r="F26" s="301" t="s">
        <v>277</v>
      </c>
      <c r="G26" s="290" t="s">
        <v>276</v>
      </c>
      <c r="H26" s="291" t="s">
        <v>801</v>
      </c>
      <c r="I26" s="40"/>
    </row>
    <row r="27" spans="1:9" ht="13.5" customHeight="1" x14ac:dyDescent="0.2">
      <c r="A27" s="40"/>
      <c r="B27" s="311" t="s">
        <v>281</v>
      </c>
      <c r="C27" s="309" t="s">
        <v>137</v>
      </c>
      <c r="D27" s="310" t="s">
        <v>807</v>
      </c>
      <c r="E27" s="47"/>
      <c r="F27" s="317" t="s">
        <v>1117</v>
      </c>
      <c r="G27" s="296" t="s">
        <v>141</v>
      </c>
      <c r="H27" s="297" t="s">
        <v>806</v>
      </c>
      <c r="I27" s="40"/>
    </row>
    <row r="28" spans="1:9" ht="13.5" customHeight="1" x14ac:dyDescent="0.2">
      <c r="A28" s="40"/>
      <c r="B28" s="327" t="s">
        <v>810</v>
      </c>
      <c r="C28" s="325" t="s">
        <v>811</v>
      </c>
      <c r="D28" s="322" t="s">
        <v>812</v>
      </c>
      <c r="E28" s="47"/>
      <c r="F28" s="319" t="s">
        <v>280</v>
      </c>
      <c r="G28" s="319" t="s">
        <v>808</v>
      </c>
      <c r="H28" s="319" t="s">
        <v>809</v>
      </c>
      <c r="I28" s="40"/>
    </row>
    <row r="29" spans="1:9" ht="13.5" customHeight="1" x14ac:dyDescent="0.2">
      <c r="A29" s="40"/>
      <c r="B29" s="302" t="s">
        <v>285</v>
      </c>
      <c r="C29" s="292" t="s">
        <v>524</v>
      </c>
      <c r="D29" s="287" t="s">
        <v>814</v>
      </c>
      <c r="E29" s="47"/>
      <c r="F29" s="302" t="s">
        <v>282</v>
      </c>
      <c r="G29" s="292" t="s">
        <v>142</v>
      </c>
      <c r="H29" s="287" t="s">
        <v>813</v>
      </c>
      <c r="I29" s="40"/>
    </row>
    <row r="30" spans="1:9" ht="13.5" customHeight="1" x14ac:dyDescent="0.2">
      <c r="A30" s="40"/>
      <c r="B30" s="301" t="s">
        <v>287</v>
      </c>
      <c r="C30" s="290" t="s">
        <v>1114</v>
      </c>
      <c r="D30" s="291" t="s">
        <v>815</v>
      </c>
      <c r="E30" s="47"/>
      <c r="F30" s="301" t="s">
        <v>283</v>
      </c>
      <c r="G30" s="290" t="s">
        <v>284</v>
      </c>
      <c r="H30" s="291" t="s">
        <v>816</v>
      </c>
      <c r="I30" s="40"/>
    </row>
    <row r="31" spans="1:9" ht="13.5" customHeight="1" x14ac:dyDescent="0.2">
      <c r="A31" s="40"/>
      <c r="B31" s="301" t="s">
        <v>288</v>
      </c>
      <c r="C31" s="290" t="s">
        <v>138</v>
      </c>
      <c r="D31" s="291" t="s">
        <v>818</v>
      </c>
      <c r="E31" s="47"/>
      <c r="F31" s="318" t="s">
        <v>286</v>
      </c>
      <c r="G31" s="297" t="s">
        <v>1143</v>
      </c>
      <c r="H31" s="51" t="s">
        <v>817</v>
      </c>
      <c r="I31" s="40"/>
    </row>
    <row r="32" spans="1:9" ht="13.5" customHeight="1" x14ac:dyDescent="0.2">
      <c r="A32" s="40"/>
      <c r="B32" s="301" t="s">
        <v>290</v>
      </c>
      <c r="C32" s="290" t="s">
        <v>291</v>
      </c>
      <c r="D32" s="291" t="s">
        <v>820</v>
      </c>
      <c r="E32" s="47"/>
      <c r="F32" s="51" t="s">
        <v>693</v>
      </c>
      <c r="G32" s="47" t="s">
        <v>1144</v>
      </c>
      <c r="H32" s="51" t="s">
        <v>1118</v>
      </c>
      <c r="I32" s="40"/>
    </row>
    <row r="33" spans="1:9" ht="13.5" customHeight="1" x14ac:dyDescent="0.2">
      <c r="A33" s="40"/>
      <c r="B33" s="52" t="s">
        <v>294</v>
      </c>
      <c r="C33" s="47" t="s">
        <v>1139</v>
      </c>
      <c r="D33" s="47" t="s">
        <v>821</v>
      </c>
      <c r="E33" s="47"/>
      <c r="F33" s="319" t="s">
        <v>289</v>
      </c>
      <c r="G33" s="319" t="s">
        <v>143</v>
      </c>
      <c r="H33" s="319" t="s">
        <v>819</v>
      </c>
      <c r="I33" s="40"/>
    </row>
    <row r="34" spans="1:9" ht="13.5" customHeight="1" x14ac:dyDescent="0.2">
      <c r="A34" s="40"/>
      <c r="B34" s="47" t="s">
        <v>693</v>
      </c>
      <c r="C34" s="47" t="s">
        <v>1140</v>
      </c>
      <c r="D34" s="51" t="s">
        <v>693</v>
      </c>
      <c r="E34" s="47"/>
      <c r="F34" s="302" t="s">
        <v>292</v>
      </c>
      <c r="G34" s="292" t="s">
        <v>293</v>
      </c>
      <c r="H34" s="287" t="s">
        <v>822</v>
      </c>
      <c r="I34" s="40"/>
    </row>
    <row r="35" spans="1:9" ht="13.5" customHeight="1" x14ac:dyDescent="0.2">
      <c r="A35" s="40"/>
      <c r="B35" s="315" t="s">
        <v>299</v>
      </c>
      <c r="C35" s="291" t="s">
        <v>300</v>
      </c>
      <c r="D35" s="291" t="s">
        <v>824</v>
      </c>
      <c r="E35" s="47"/>
      <c r="F35" s="301" t="s">
        <v>295</v>
      </c>
      <c r="G35" s="290" t="s">
        <v>296</v>
      </c>
      <c r="H35" s="291" t="s">
        <v>823</v>
      </c>
      <c r="I35" s="40"/>
    </row>
    <row r="36" spans="1:9" ht="13.5" customHeight="1" x14ac:dyDescent="0.2">
      <c r="A36" s="40"/>
      <c r="B36" s="301" t="s">
        <v>303</v>
      </c>
      <c r="C36" s="290" t="s">
        <v>304</v>
      </c>
      <c r="D36" s="291" t="s">
        <v>826</v>
      </c>
      <c r="E36" s="47"/>
      <c r="F36" s="317" t="s">
        <v>297</v>
      </c>
      <c r="G36" s="296" t="s">
        <v>298</v>
      </c>
      <c r="H36" s="297" t="s">
        <v>825</v>
      </c>
      <c r="I36" s="40"/>
    </row>
    <row r="37" spans="1:9" ht="13.5" customHeight="1" x14ac:dyDescent="0.2">
      <c r="A37" s="40"/>
      <c r="B37" s="52" t="s">
        <v>307</v>
      </c>
      <c r="C37" s="47" t="s">
        <v>308</v>
      </c>
      <c r="D37" s="47" t="s">
        <v>827</v>
      </c>
      <c r="E37" s="47"/>
      <c r="F37" s="315" t="s">
        <v>301</v>
      </c>
      <c r="G37" s="291" t="s">
        <v>302</v>
      </c>
      <c r="H37" s="291" t="s">
        <v>828</v>
      </c>
      <c r="I37" s="40"/>
    </row>
    <row r="38" spans="1:9" ht="13.5" customHeight="1" x14ac:dyDescent="0.2">
      <c r="A38" s="40"/>
      <c r="B38" s="47" t="s">
        <v>693</v>
      </c>
      <c r="C38" s="47" t="s">
        <v>312</v>
      </c>
      <c r="D38" s="47" t="s">
        <v>693</v>
      </c>
      <c r="E38" s="47"/>
      <c r="F38" s="301" t="s">
        <v>305</v>
      </c>
      <c r="G38" s="290" t="s">
        <v>306</v>
      </c>
      <c r="H38" s="291" t="s">
        <v>829</v>
      </c>
      <c r="I38" s="40"/>
    </row>
    <row r="39" spans="1:9" ht="12.75" customHeight="1" x14ac:dyDescent="0.2">
      <c r="A39" s="40"/>
      <c r="B39" s="47" t="s">
        <v>693</v>
      </c>
      <c r="C39" s="47"/>
      <c r="D39" s="47" t="s">
        <v>693</v>
      </c>
      <c r="E39" s="47"/>
      <c r="F39" s="61" t="s">
        <v>311</v>
      </c>
      <c r="G39" s="49" t="s">
        <v>525</v>
      </c>
      <c r="H39" s="59" t="s">
        <v>830</v>
      </c>
      <c r="I39" s="40"/>
    </row>
    <row r="40" spans="1:9" ht="5.25" customHeight="1" x14ac:dyDescent="0.2">
      <c r="A40" s="40"/>
      <c r="B40" s="84"/>
      <c r="C40" s="84"/>
      <c r="D40" s="84"/>
      <c r="E40" s="38"/>
      <c r="F40" s="63"/>
      <c r="G40" s="63"/>
      <c r="H40" s="63"/>
      <c r="I40" s="40"/>
    </row>
  </sheetData>
  <mergeCells count="2">
    <mergeCell ref="C3:C4"/>
    <mergeCell ref="G3:G4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110" orientation="landscape" r:id="rId1"/>
  <headerFooter alignWithMargins="0">
    <oddFooter>&amp;C2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4F459-8E91-4111-B7F4-57ACA5B27893}">
  <sheetPr codeName="Sheet135"/>
  <dimension ref="B1:BJ65"/>
  <sheetViews>
    <sheetView workbookViewId="0"/>
  </sheetViews>
  <sheetFormatPr defaultColWidth="9" defaultRowHeight="13.2" x14ac:dyDescent="0.2"/>
  <sheetData>
    <row r="1" spans="2:62" ht="13.5" customHeight="1" x14ac:dyDescent="0.2"/>
    <row r="2" spans="2:62" ht="13.5" customHeight="1" x14ac:dyDescent="0.2">
      <c r="S2" s="38"/>
      <c r="T2" s="38"/>
      <c r="U2" s="38"/>
      <c r="V2" s="38"/>
      <c r="X2" s="38"/>
      <c r="Y2" s="38"/>
      <c r="Z2" s="38"/>
      <c r="AA2" s="38"/>
      <c r="AC2" s="38"/>
      <c r="AD2" s="38"/>
      <c r="AE2" s="38"/>
      <c r="AF2" s="38"/>
      <c r="AH2" s="38"/>
      <c r="AI2" s="38"/>
      <c r="AJ2" s="38"/>
      <c r="AK2" s="38"/>
      <c r="AM2" s="38"/>
      <c r="AN2" s="38"/>
      <c r="AO2" s="38"/>
      <c r="AP2" s="38"/>
      <c r="AR2" s="38"/>
      <c r="AS2" s="38"/>
      <c r="AT2" s="38"/>
      <c r="AU2" s="38"/>
      <c r="AW2" s="38"/>
      <c r="AX2" s="38"/>
      <c r="AY2" s="38"/>
      <c r="AZ2" s="38"/>
      <c r="BB2" s="38"/>
      <c r="BC2" s="38"/>
      <c r="BD2" s="38"/>
      <c r="BE2" s="38"/>
      <c r="BG2" s="38"/>
      <c r="BH2" s="38"/>
      <c r="BI2" s="38"/>
      <c r="BJ2" s="38"/>
    </row>
    <row r="3" spans="2:62" ht="13.5" customHeight="1" x14ac:dyDescent="0.2">
      <c r="C3" s="89"/>
      <c r="D3" s="90"/>
      <c r="E3" s="89"/>
      <c r="F3" s="89"/>
      <c r="G3" s="89"/>
      <c r="H3" s="90"/>
      <c r="I3" s="89"/>
      <c r="J3" s="89"/>
      <c r="K3" s="89"/>
      <c r="L3" s="89"/>
      <c r="M3" s="89"/>
      <c r="N3" s="90"/>
      <c r="O3" s="90"/>
      <c r="S3" s="69"/>
      <c r="T3" s="69"/>
      <c r="U3" s="69"/>
      <c r="V3" s="69"/>
      <c r="W3" s="78"/>
      <c r="X3" s="69"/>
      <c r="Y3" s="69"/>
      <c r="Z3" s="69"/>
      <c r="AA3" s="69"/>
      <c r="AB3" s="78"/>
      <c r="AC3" s="69"/>
      <c r="AD3" s="69"/>
      <c r="AE3" s="69"/>
      <c r="AF3" s="69"/>
      <c r="AG3" s="78"/>
      <c r="AH3" s="69"/>
      <c r="AI3" s="69"/>
      <c r="AJ3" s="69"/>
      <c r="AK3" s="69"/>
      <c r="AL3" s="78"/>
      <c r="AM3" s="69"/>
      <c r="AN3" s="69"/>
      <c r="AO3" s="69"/>
      <c r="AP3" s="69"/>
      <c r="AQ3" s="78"/>
      <c r="AR3" s="69"/>
      <c r="AS3" s="69"/>
      <c r="AT3" s="69"/>
      <c r="AU3" s="38"/>
      <c r="AW3" s="38"/>
      <c r="AX3" s="38"/>
      <c r="AY3" s="38"/>
      <c r="AZ3" s="38"/>
      <c r="BB3" s="38"/>
      <c r="BC3" s="38"/>
      <c r="BD3" s="38"/>
      <c r="BE3" s="38"/>
      <c r="BG3" s="38"/>
      <c r="BH3" s="38"/>
      <c r="BI3" s="38"/>
      <c r="BJ3" s="38"/>
    </row>
    <row r="4" spans="2:62" ht="13.5" customHeight="1" x14ac:dyDescent="0.2"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90"/>
      <c r="S4" s="38"/>
      <c r="T4" s="38"/>
      <c r="U4" s="67"/>
      <c r="V4" s="38"/>
      <c r="X4" s="38"/>
      <c r="Y4" s="38"/>
      <c r="Z4" s="67"/>
      <c r="AA4" s="38"/>
      <c r="AC4" s="38"/>
      <c r="AD4" s="38"/>
      <c r="AE4" s="67"/>
      <c r="AF4" s="38"/>
      <c r="AH4" s="38"/>
      <c r="AI4" s="38"/>
      <c r="AJ4" s="67"/>
      <c r="AK4" s="38"/>
      <c r="AM4" s="38"/>
      <c r="AN4" s="38"/>
      <c r="AO4" s="67"/>
      <c r="AP4" s="38"/>
      <c r="AR4" s="38"/>
      <c r="AS4" s="38"/>
      <c r="AT4" s="67"/>
      <c r="AU4" s="38"/>
      <c r="AW4" s="38"/>
      <c r="AX4" s="38"/>
      <c r="AY4" s="67"/>
      <c r="AZ4" s="38"/>
      <c r="BB4" s="38"/>
      <c r="BC4" s="38"/>
      <c r="BD4" s="67"/>
      <c r="BE4" s="38"/>
      <c r="BG4" s="38"/>
      <c r="BH4" s="38"/>
      <c r="BI4" s="67"/>
      <c r="BJ4" s="38"/>
    </row>
    <row r="5" spans="2:62" ht="13.5" customHeight="1" x14ac:dyDescent="0.2">
      <c r="C5" s="89"/>
      <c r="D5" s="89"/>
      <c r="E5" s="89"/>
      <c r="F5" s="91"/>
      <c r="G5" s="89"/>
      <c r="H5" s="89"/>
      <c r="I5" s="89"/>
      <c r="J5" s="89"/>
      <c r="K5" s="89"/>
      <c r="L5" s="89"/>
      <c r="M5" s="89"/>
      <c r="N5" s="89"/>
      <c r="O5" s="92"/>
      <c r="S5" s="38"/>
      <c r="T5" s="38"/>
      <c r="U5" s="67"/>
      <c r="V5" s="38"/>
      <c r="X5" s="38"/>
      <c r="Y5" s="38"/>
      <c r="Z5" s="67"/>
      <c r="AA5" s="38"/>
      <c r="AC5" s="38"/>
      <c r="AD5" s="38"/>
      <c r="AE5" s="67"/>
      <c r="AF5" s="38"/>
      <c r="AH5" s="38"/>
      <c r="AI5" s="38"/>
      <c r="AJ5" s="67"/>
      <c r="AK5" s="38"/>
      <c r="AM5" s="38"/>
      <c r="AN5" s="38"/>
      <c r="AO5" s="67"/>
      <c r="AP5" s="38"/>
      <c r="AR5" s="38"/>
      <c r="AS5" s="38"/>
      <c r="AT5" s="67"/>
      <c r="AU5" s="38"/>
      <c r="AW5" s="38"/>
      <c r="AX5" s="38"/>
      <c r="AY5" s="67"/>
      <c r="AZ5" s="38"/>
      <c r="BB5" s="38"/>
      <c r="BC5" s="38"/>
      <c r="BD5" s="67"/>
      <c r="BE5" s="38"/>
      <c r="BG5" s="38"/>
      <c r="BH5" s="38"/>
      <c r="BI5" s="67"/>
      <c r="BJ5" s="38"/>
    </row>
    <row r="6" spans="2:62" ht="13.5" customHeight="1" x14ac:dyDescent="0.2">
      <c r="C6" s="89"/>
      <c r="D6" s="89"/>
      <c r="E6" s="89"/>
      <c r="F6" s="91"/>
      <c r="G6" s="89"/>
      <c r="H6" s="89"/>
      <c r="I6" s="89"/>
      <c r="J6" s="89"/>
      <c r="K6" s="89"/>
      <c r="L6" s="89"/>
      <c r="M6" s="89"/>
      <c r="N6" s="91"/>
      <c r="O6" s="89"/>
      <c r="S6" s="38"/>
      <c r="T6" s="38"/>
      <c r="U6" s="67"/>
      <c r="V6" s="38"/>
      <c r="X6" s="38"/>
      <c r="Y6" s="38"/>
      <c r="Z6" s="67"/>
      <c r="AA6" s="38"/>
      <c r="AC6" s="38"/>
      <c r="AD6" s="38"/>
      <c r="AE6" s="67"/>
      <c r="AF6" s="38"/>
      <c r="AH6" s="38"/>
      <c r="AI6" s="38"/>
      <c r="AJ6" s="67"/>
      <c r="AK6" s="38"/>
      <c r="AM6" s="38"/>
      <c r="AN6" s="38"/>
      <c r="AO6" s="67"/>
      <c r="AP6" s="38"/>
      <c r="AR6" s="38"/>
      <c r="AS6" s="38"/>
      <c r="AT6" s="67"/>
      <c r="AU6" s="38"/>
      <c r="AW6" s="38"/>
      <c r="AX6" s="38"/>
      <c r="AY6" s="67"/>
      <c r="AZ6" s="38"/>
      <c r="BB6" s="38"/>
      <c r="BC6" s="38"/>
      <c r="BD6" s="67"/>
      <c r="BE6" s="38"/>
      <c r="BG6" s="38"/>
      <c r="BH6" s="38"/>
      <c r="BI6" s="67"/>
      <c r="BJ6" s="38"/>
    </row>
    <row r="7" spans="2:62" ht="13.5" customHeight="1" x14ac:dyDescent="0.2">
      <c r="C7" s="89"/>
      <c r="D7" s="89"/>
      <c r="E7" s="89"/>
      <c r="F7" s="91"/>
      <c r="G7" s="89"/>
      <c r="H7" s="89"/>
      <c r="I7" s="89"/>
      <c r="J7" s="89"/>
      <c r="K7" s="89"/>
      <c r="L7" s="89"/>
      <c r="M7" s="89"/>
      <c r="N7" s="89"/>
      <c r="O7" s="89"/>
      <c r="S7" s="38"/>
      <c r="T7" s="38"/>
      <c r="U7" s="67"/>
      <c r="V7" s="38"/>
      <c r="X7" s="38"/>
      <c r="Y7" s="38"/>
      <c r="Z7" s="67"/>
      <c r="AA7" s="38"/>
      <c r="AC7" s="38"/>
      <c r="AD7" s="38"/>
      <c r="AE7" s="67"/>
      <c r="AF7" s="38"/>
      <c r="AH7" s="38"/>
      <c r="AI7" s="38"/>
      <c r="AJ7" s="67"/>
      <c r="AK7" s="38"/>
      <c r="AM7" s="38"/>
      <c r="AN7" s="38"/>
      <c r="AO7" s="67"/>
      <c r="AP7" s="38"/>
      <c r="AR7" s="38"/>
      <c r="AS7" s="38"/>
      <c r="AT7" s="67"/>
      <c r="AU7" s="38"/>
      <c r="AW7" s="38"/>
      <c r="AX7" s="38"/>
      <c r="AY7" s="67"/>
      <c r="AZ7" s="38"/>
      <c r="BB7" s="38"/>
      <c r="BC7" s="38"/>
      <c r="BD7" s="67"/>
      <c r="BE7" s="38"/>
      <c r="BG7" s="38"/>
      <c r="BH7" s="38"/>
      <c r="BI7" s="67"/>
      <c r="BJ7" s="38"/>
    </row>
    <row r="8" spans="2:62" ht="13.5" customHeight="1" x14ac:dyDescent="0.2">
      <c r="C8" s="89"/>
      <c r="D8" s="89"/>
      <c r="E8" s="89"/>
      <c r="F8" s="91"/>
      <c r="G8" s="89"/>
      <c r="H8" s="89"/>
      <c r="I8" s="89"/>
      <c r="J8" s="89"/>
      <c r="K8" s="89"/>
      <c r="L8" s="89"/>
      <c r="M8" s="89"/>
      <c r="N8" s="89"/>
      <c r="O8" s="89"/>
      <c r="S8" s="38"/>
      <c r="T8" s="38"/>
      <c r="U8" s="67"/>
      <c r="V8" s="38"/>
      <c r="X8" s="38"/>
      <c r="Y8" s="38"/>
      <c r="Z8" s="67"/>
      <c r="AA8" s="38"/>
      <c r="AC8" s="38"/>
      <c r="AD8" s="38"/>
      <c r="AE8" s="67"/>
      <c r="AF8" s="38"/>
      <c r="AH8" s="38"/>
      <c r="AI8" s="38"/>
      <c r="AJ8" s="67"/>
      <c r="AK8" s="38"/>
      <c r="AM8" s="38"/>
      <c r="AN8" s="38"/>
      <c r="AO8" s="67"/>
      <c r="AP8" s="38"/>
      <c r="AR8" s="38"/>
      <c r="AS8" s="38"/>
      <c r="AT8" s="67"/>
      <c r="AU8" s="38"/>
      <c r="AW8" s="38"/>
      <c r="AX8" s="38"/>
      <c r="AY8" s="67"/>
      <c r="AZ8" s="38"/>
      <c r="BB8" s="38"/>
      <c r="BC8" s="38"/>
      <c r="BD8" s="67"/>
      <c r="BE8" s="38"/>
      <c r="BG8" s="38"/>
      <c r="BH8" s="38"/>
      <c r="BI8" s="67"/>
      <c r="BJ8" s="38"/>
    </row>
    <row r="9" spans="2:62" ht="13.5" customHeight="1" x14ac:dyDescent="0.2">
      <c r="C9" s="89"/>
      <c r="D9" s="89"/>
      <c r="E9" s="89"/>
      <c r="F9" s="91"/>
      <c r="G9" s="89"/>
      <c r="H9" s="89"/>
      <c r="I9" s="89"/>
      <c r="J9" s="89"/>
      <c r="K9" s="89"/>
      <c r="L9" s="89"/>
      <c r="M9" s="89"/>
      <c r="N9" s="89"/>
      <c r="O9" s="89"/>
      <c r="S9" s="38"/>
      <c r="T9" s="38"/>
      <c r="U9" s="67"/>
      <c r="V9" s="38"/>
      <c r="X9" s="38"/>
      <c r="Y9" s="38"/>
      <c r="Z9" s="67"/>
      <c r="AA9" s="38"/>
      <c r="AC9" s="38"/>
      <c r="AD9" s="38"/>
      <c r="AE9" s="67"/>
      <c r="AF9" s="38"/>
      <c r="AH9" s="38"/>
      <c r="AI9" s="38"/>
      <c r="AJ9" s="67"/>
      <c r="AK9" s="38"/>
      <c r="AM9" s="38"/>
      <c r="AN9" s="38"/>
      <c r="AO9" s="67"/>
      <c r="AP9" s="38"/>
      <c r="AR9" s="38"/>
      <c r="AS9" s="38"/>
      <c r="AT9" s="67"/>
      <c r="AU9" s="38"/>
      <c r="AW9" s="38"/>
      <c r="AX9" s="38"/>
      <c r="AY9" s="67"/>
      <c r="AZ9" s="38"/>
      <c r="BB9" s="38"/>
      <c r="BC9" s="38"/>
      <c r="BD9" s="67"/>
      <c r="BE9" s="38"/>
      <c r="BG9" s="38"/>
      <c r="BH9" s="38"/>
      <c r="BI9" s="67"/>
      <c r="BJ9" s="38"/>
    </row>
    <row r="10" spans="2:62" ht="13.5" customHeight="1" x14ac:dyDescent="0.2"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S10" s="38"/>
      <c r="T10" s="38"/>
      <c r="U10" s="67"/>
      <c r="V10" s="38"/>
      <c r="X10" s="38"/>
      <c r="Y10" s="38"/>
      <c r="Z10" s="67"/>
      <c r="AA10" s="38"/>
      <c r="AC10" s="38"/>
      <c r="AD10" s="38"/>
      <c r="AE10" s="67"/>
      <c r="AF10" s="38"/>
      <c r="AH10" s="38"/>
      <c r="AI10" s="38"/>
      <c r="AJ10" s="67"/>
      <c r="AK10" s="38"/>
      <c r="AM10" s="38"/>
      <c r="AN10" s="38"/>
      <c r="AO10" s="67"/>
      <c r="AP10" s="38"/>
      <c r="AR10" s="38"/>
      <c r="AS10" s="38"/>
      <c r="AT10" s="67"/>
      <c r="AU10" s="38"/>
      <c r="AW10" s="38"/>
      <c r="AX10" s="38"/>
      <c r="AY10" s="67"/>
      <c r="AZ10" s="38"/>
      <c r="BB10" s="38"/>
      <c r="BC10" s="38"/>
      <c r="BD10" s="67"/>
      <c r="BE10" s="38"/>
      <c r="BG10" s="38"/>
      <c r="BH10" s="38"/>
      <c r="BI10" s="67"/>
      <c r="BJ10" s="38"/>
    </row>
    <row r="11" spans="2:62" ht="13.5" customHeight="1" x14ac:dyDescent="0.2">
      <c r="B11" s="89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S11" s="38"/>
      <c r="T11" s="38"/>
      <c r="U11" s="67"/>
      <c r="V11" s="38"/>
      <c r="X11" s="38"/>
      <c r="Y11" s="38"/>
      <c r="Z11" s="67"/>
      <c r="AA11" s="38"/>
      <c r="AC11" s="38"/>
      <c r="AD11" s="38"/>
      <c r="AE11" s="67"/>
      <c r="AF11" s="38"/>
      <c r="AH11" s="38"/>
      <c r="AI11" s="38"/>
      <c r="AJ11" s="67"/>
      <c r="AK11" s="38"/>
      <c r="AM11" s="38"/>
      <c r="AN11" s="38"/>
      <c r="AO11" s="67"/>
      <c r="AP11" s="38"/>
      <c r="AR11" s="38"/>
      <c r="AS11" s="38"/>
      <c r="AT11" s="67"/>
      <c r="AU11" s="38"/>
      <c r="AW11" s="38"/>
      <c r="AX11" s="38"/>
      <c r="AY11" s="67"/>
      <c r="AZ11" s="38"/>
      <c r="BB11" s="38"/>
      <c r="BC11" s="38"/>
      <c r="BD11" s="67"/>
      <c r="BE11" s="38"/>
      <c r="BG11" s="38"/>
      <c r="BH11" s="38"/>
      <c r="BI11" s="67"/>
      <c r="BJ11" s="38"/>
    </row>
    <row r="12" spans="2:62" ht="13.5" customHeight="1" x14ac:dyDescent="0.2">
      <c r="B12" s="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S12" s="38"/>
      <c r="T12" s="38"/>
      <c r="U12" s="67"/>
      <c r="V12" s="38"/>
      <c r="X12" s="38"/>
      <c r="Y12" s="38"/>
      <c r="Z12" s="67"/>
      <c r="AA12" s="38"/>
      <c r="AC12" s="38"/>
      <c r="AD12" s="38"/>
      <c r="AE12" s="67"/>
      <c r="AF12" s="38"/>
      <c r="AH12" s="38"/>
      <c r="AI12" s="38"/>
      <c r="AJ12" s="67"/>
      <c r="AK12" s="38"/>
      <c r="AM12" s="38"/>
      <c r="AN12" s="38"/>
      <c r="AO12" s="67"/>
      <c r="AP12" s="38"/>
      <c r="AR12" s="38"/>
      <c r="AS12" s="38"/>
      <c r="AT12" s="67"/>
      <c r="AU12" s="38"/>
      <c r="AW12" s="38"/>
      <c r="AX12" s="38"/>
      <c r="AY12" s="67"/>
      <c r="AZ12" s="38"/>
      <c r="BB12" s="38"/>
      <c r="BC12" s="38"/>
      <c r="BD12" s="67"/>
      <c r="BE12" s="38"/>
      <c r="BG12" s="38"/>
      <c r="BH12" s="38"/>
      <c r="BI12" s="67"/>
      <c r="BJ12" s="38"/>
    </row>
    <row r="13" spans="2:62" ht="13.5" customHeight="1" x14ac:dyDescent="0.2">
      <c r="B13" s="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S13" s="38"/>
      <c r="T13" s="38"/>
      <c r="U13" s="67"/>
      <c r="V13" s="38"/>
      <c r="X13" s="38"/>
      <c r="Y13" s="38"/>
      <c r="Z13" s="67"/>
      <c r="AA13" s="38"/>
      <c r="AC13" s="38"/>
      <c r="AD13" s="38"/>
      <c r="AE13" s="67"/>
      <c r="AF13" s="38"/>
      <c r="AH13" s="38"/>
      <c r="AI13" s="38"/>
      <c r="AJ13" s="67"/>
      <c r="AK13" s="38"/>
      <c r="AM13" s="38"/>
      <c r="AN13" s="38"/>
      <c r="AO13" s="67"/>
      <c r="AP13" s="38"/>
      <c r="AR13" s="38"/>
      <c r="AS13" s="38"/>
      <c r="AT13" s="67"/>
      <c r="AU13" s="38"/>
      <c r="AW13" s="38"/>
      <c r="AX13" s="38"/>
      <c r="AY13" s="67"/>
      <c r="AZ13" s="38"/>
      <c r="BB13" s="38"/>
      <c r="BC13" s="38"/>
      <c r="BD13" s="67"/>
      <c r="BE13" s="38"/>
      <c r="BG13" s="38"/>
      <c r="BH13" s="38"/>
      <c r="BI13" s="67"/>
      <c r="BJ13" s="38"/>
    </row>
    <row r="14" spans="2:62" ht="13.5" customHeight="1" x14ac:dyDescent="0.2">
      <c r="B14" s="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S14" s="38"/>
      <c r="T14" s="38"/>
      <c r="U14" s="67"/>
      <c r="V14" s="38"/>
      <c r="X14" s="38"/>
      <c r="Y14" s="38"/>
      <c r="Z14" s="67"/>
      <c r="AA14" s="38"/>
      <c r="AC14" s="38"/>
      <c r="AD14" s="38"/>
      <c r="AE14" s="67"/>
      <c r="AF14" s="38"/>
      <c r="AH14" s="38"/>
      <c r="AI14" s="38"/>
      <c r="AJ14" s="67"/>
      <c r="AK14" s="38"/>
      <c r="AM14" s="38"/>
      <c r="AN14" s="38"/>
      <c r="AO14" s="67"/>
      <c r="AP14" s="38"/>
      <c r="AR14" s="38"/>
      <c r="AS14" s="38"/>
      <c r="AT14" s="67"/>
      <c r="AU14" s="38"/>
      <c r="AW14" s="38"/>
      <c r="AX14" s="38"/>
      <c r="AY14" s="67"/>
      <c r="AZ14" s="38"/>
      <c r="BB14" s="38"/>
      <c r="BC14" s="38"/>
      <c r="BD14" s="67"/>
      <c r="BE14" s="38"/>
      <c r="BG14" s="38"/>
      <c r="BH14" s="38"/>
      <c r="BI14" s="67"/>
      <c r="BJ14" s="38"/>
    </row>
    <row r="15" spans="2:62" ht="13.5" customHeight="1" x14ac:dyDescent="0.2">
      <c r="B15" s="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S15" s="38"/>
      <c r="T15" s="38"/>
      <c r="U15" s="67"/>
      <c r="V15" s="38"/>
      <c r="X15" s="38"/>
      <c r="Y15" s="38"/>
      <c r="Z15" s="67"/>
      <c r="AA15" s="38"/>
      <c r="AC15" s="38"/>
      <c r="AD15" s="38"/>
      <c r="AE15" s="67"/>
      <c r="AF15" s="38"/>
      <c r="AH15" s="38"/>
      <c r="AI15" s="38"/>
      <c r="AJ15" s="67"/>
      <c r="AK15" s="38"/>
      <c r="AM15" s="38"/>
      <c r="AN15" s="38"/>
      <c r="AO15" s="67"/>
      <c r="AP15" s="38"/>
      <c r="AR15" s="38"/>
      <c r="AS15" s="38"/>
      <c r="AT15" s="67"/>
      <c r="AU15" s="38"/>
      <c r="AW15" s="38"/>
      <c r="AX15" s="38"/>
      <c r="AY15" s="67"/>
      <c r="AZ15" s="38"/>
      <c r="BB15" s="38"/>
      <c r="BC15" s="38"/>
      <c r="BD15" s="67"/>
      <c r="BE15" s="38"/>
      <c r="BG15" s="38"/>
      <c r="BH15" s="38"/>
      <c r="BI15" s="67"/>
      <c r="BJ15" s="38"/>
    </row>
    <row r="16" spans="2:62" ht="13.5" customHeight="1" x14ac:dyDescent="0.2">
      <c r="B16" s="89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S16" s="38"/>
      <c r="T16" s="38"/>
      <c r="U16" s="67"/>
      <c r="V16" s="38"/>
      <c r="X16" s="38"/>
      <c r="Y16" s="38"/>
      <c r="Z16" s="67"/>
      <c r="AA16" s="38"/>
      <c r="AC16" s="38"/>
      <c r="AD16" s="38"/>
      <c r="AE16" s="67"/>
      <c r="AF16" s="38"/>
      <c r="AH16" s="38"/>
      <c r="AI16" s="38"/>
      <c r="AJ16" s="67"/>
      <c r="AK16" s="38"/>
      <c r="AM16" s="38"/>
      <c r="AN16" s="38"/>
      <c r="AO16" s="67"/>
      <c r="AP16" s="38"/>
      <c r="AR16" s="38"/>
      <c r="AS16" s="38"/>
      <c r="AT16" s="67"/>
      <c r="AU16" s="38"/>
      <c r="AW16" s="38"/>
      <c r="AX16" s="38"/>
      <c r="AY16" s="67"/>
      <c r="AZ16" s="38"/>
      <c r="BB16" s="38"/>
      <c r="BC16" s="38"/>
      <c r="BD16" s="67"/>
      <c r="BE16" s="38"/>
      <c r="BG16" s="38"/>
      <c r="BH16" s="38"/>
      <c r="BI16" s="67"/>
      <c r="BJ16" s="38"/>
    </row>
    <row r="17" spans="2:62" ht="13.5" customHeight="1" x14ac:dyDescent="0.2">
      <c r="B17" s="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S17" s="38"/>
      <c r="T17" s="38"/>
      <c r="U17" s="67"/>
      <c r="V17" s="38"/>
      <c r="X17" s="38"/>
      <c r="Y17" s="38"/>
      <c r="Z17" s="67"/>
      <c r="AA17" s="38"/>
      <c r="AC17" s="38"/>
      <c r="AD17" s="38"/>
      <c r="AE17" s="67"/>
      <c r="AF17" s="38"/>
      <c r="AH17" s="38"/>
      <c r="AI17" s="38"/>
      <c r="AJ17" s="67"/>
      <c r="AK17" s="38"/>
      <c r="AM17" s="38"/>
      <c r="AN17" s="38"/>
      <c r="AO17" s="67"/>
      <c r="AP17" s="38"/>
      <c r="AR17" s="38"/>
      <c r="AS17" s="38"/>
      <c r="AT17" s="67"/>
      <c r="AU17" s="38"/>
      <c r="AW17" s="38"/>
      <c r="AX17" s="38"/>
      <c r="AY17" s="67"/>
      <c r="AZ17" s="38"/>
      <c r="BB17" s="38"/>
      <c r="BC17" s="38"/>
      <c r="BD17" s="67"/>
      <c r="BE17" s="38"/>
      <c r="BG17" s="38"/>
      <c r="BH17" s="38"/>
      <c r="BI17" s="67"/>
      <c r="BJ17" s="38"/>
    </row>
    <row r="18" spans="2:62" ht="13.5" customHeight="1" x14ac:dyDescent="0.2">
      <c r="B18" s="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S18" s="38"/>
      <c r="T18" s="38"/>
      <c r="U18" s="67"/>
      <c r="V18" s="38"/>
      <c r="X18" s="38"/>
      <c r="Y18" s="38"/>
      <c r="Z18" s="67"/>
      <c r="AA18" s="38"/>
      <c r="AC18" s="38"/>
      <c r="AD18" s="38"/>
      <c r="AE18" s="67"/>
      <c r="AF18" s="38"/>
      <c r="AH18" s="38"/>
      <c r="AI18" s="38"/>
      <c r="AJ18" s="67"/>
      <c r="AK18" s="38"/>
      <c r="AM18" s="38"/>
      <c r="AN18" s="38"/>
      <c r="AO18" s="67"/>
      <c r="AP18" s="38"/>
      <c r="AR18" s="38"/>
      <c r="AS18" s="38"/>
      <c r="AT18" s="67"/>
      <c r="AU18" s="38"/>
      <c r="AW18" s="38"/>
      <c r="AX18" s="38"/>
      <c r="AY18" s="67"/>
      <c r="AZ18" s="38"/>
      <c r="BB18" s="38"/>
      <c r="BC18" s="38"/>
      <c r="BD18" s="67"/>
      <c r="BE18" s="38"/>
      <c r="BG18" s="38"/>
      <c r="BH18" s="38"/>
      <c r="BI18" s="67"/>
      <c r="BJ18" s="38"/>
    </row>
    <row r="19" spans="2:62" ht="13.5" customHeight="1" x14ac:dyDescent="0.2">
      <c r="B19" s="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S19" s="38"/>
      <c r="T19" s="38"/>
      <c r="U19" s="67"/>
      <c r="V19" s="38"/>
      <c r="X19" s="38"/>
      <c r="Y19" s="38"/>
      <c r="Z19" s="67"/>
      <c r="AA19" s="38"/>
      <c r="AC19" s="38"/>
      <c r="AD19" s="38"/>
      <c r="AE19" s="67"/>
      <c r="AF19" s="38"/>
      <c r="AH19" s="38"/>
      <c r="AI19" s="38"/>
      <c r="AJ19" s="67"/>
      <c r="AK19" s="38"/>
      <c r="AM19" s="38"/>
      <c r="AN19" s="38"/>
      <c r="AO19" s="67"/>
      <c r="AP19" s="38"/>
      <c r="AR19" s="38"/>
      <c r="AS19" s="38"/>
      <c r="AT19" s="67"/>
      <c r="AU19" s="38"/>
      <c r="AW19" s="38"/>
      <c r="AX19" s="38"/>
      <c r="AY19" s="67"/>
      <c r="AZ19" s="38"/>
      <c r="BB19" s="38"/>
      <c r="BC19" s="38"/>
      <c r="BD19" s="67"/>
      <c r="BE19" s="38"/>
      <c r="BG19" s="38"/>
      <c r="BH19" s="38"/>
      <c r="BI19" s="67"/>
      <c r="BJ19" s="38"/>
    </row>
    <row r="20" spans="2:62" ht="13.5" customHeight="1" x14ac:dyDescent="0.2">
      <c r="B20" s="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S20" s="38"/>
      <c r="T20" s="38"/>
      <c r="U20" s="67"/>
      <c r="V20" s="38"/>
      <c r="X20" s="38"/>
      <c r="Y20" s="38"/>
      <c r="Z20" s="67"/>
      <c r="AA20" s="38"/>
      <c r="AC20" s="38"/>
      <c r="AD20" s="38"/>
      <c r="AE20" s="67"/>
      <c r="AF20" s="38"/>
      <c r="AH20" s="38"/>
      <c r="AI20" s="38"/>
      <c r="AJ20" s="67"/>
      <c r="AK20" s="38"/>
      <c r="AM20" s="38"/>
      <c r="AN20" s="38"/>
      <c r="AO20" s="67"/>
      <c r="AP20" s="38"/>
      <c r="AR20" s="38"/>
      <c r="AS20" s="38"/>
      <c r="AT20" s="67"/>
      <c r="AU20" s="38"/>
      <c r="AW20" s="38"/>
      <c r="AX20" s="38"/>
      <c r="AY20" s="67"/>
      <c r="AZ20" s="38"/>
      <c r="BB20" s="38"/>
      <c r="BC20" s="38"/>
      <c r="BD20" s="67"/>
      <c r="BE20" s="38"/>
      <c r="BG20" s="38"/>
      <c r="BH20" s="38"/>
      <c r="BI20" s="67"/>
      <c r="BJ20" s="38"/>
    </row>
    <row r="21" spans="2:62" ht="13.5" customHeight="1" x14ac:dyDescent="0.2">
      <c r="B21" s="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S21" s="38"/>
      <c r="T21" s="68"/>
      <c r="U21" s="67"/>
      <c r="V21" s="38"/>
      <c r="X21" s="38"/>
      <c r="Y21" s="68"/>
      <c r="Z21" s="67"/>
      <c r="AA21" s="38"/>
      <c r="AC21" s="38"/>
      <c r="AD21" s="68"/>
      <c r="AE21" s="67"/>
      <c r="AF21" s="38"/>
      <c r="AH21" s="38"/>
      <c r="AI21" s="68"/>
      <c r="AJ21" s="67"/>
      <c r="AK21" s="38"/>
      <c r="AM21" s="38"/>
      <c r="AN21" s="68"/>
      <c r="AO21" s="67"/>
      <c r="AP21" s="38"/>
      <c r="AR21" s="38"/>
      <c r="AS21" s="68"/>
      <c r="AT21" s="67"/>
      <c r="AU21" s="38"/>
      <c r="AW21" s="38"/>
      <c r="AX21" s="68"/>
      <c r="AY21" s="67"/>
      <c r="AZ21" s="38"/>
      <c r="BB21" s="38"/>
      <c r="BC21" s="68"/>
      <c r="BD21" s="67"/>
      <c r="BE21" s="38"/>
      <c r="BG21" s="38"/>
      <c r="BH21" s="68"/>
      <c r="BI21" s="67"/>
      <c r="BJ21" s="38"/>
    </row>
    <row r="22" spans="2:62" ht="13.5" customHeight="1" x14ac:dyDescent="0.2">
      <c r="B22" s="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S22" s="38"/>
      <c r="T22" s="38"/>
      <c r="U22" s="67"/>
      <c r="V22" s="38"/>
      <c r="X22" s="38"/>
      <c r="Y22" s="38"/>
      <c r="Z22" s="67"/>
      <c r="AA22" s="38"/>
      <c r="AC22" s="38"/>
      <c r="AD22" s="38"/>
      <c r="AE22" s="67"/>
      <c r="AF22" s="38"/>
      <c r="AH22" s="38"/>
      <c r="AI22" s="38"/>
      <c r="AJ22" s="67"/>
      <c r="AK22" s="38"/>
      <c r="AM22" s="38"/>
      <c r="AN22" s="38"/>
      <c r="AO22" s="67"/>
      <c r="AP22" s="38"/>
      <c r="AR22" s="38"/>
      <c r="AS22" s="38"/>
      <c r="AT22" s="67"/>
      <c r="AU22" s="38"/>
      <c r="AW22" s="38"/>
      <c r="AX22" s="38"/>
      <c r="AY22" s="67"/>
      <c r="AZ22" s="38"/>
      <c r="BB22" s="38"/>
      <c r="BC22" s="38"/>
      <c r="BD22" s="67"/>
      <c r="BE22" s="38"/>
      <c r="BG22" s="38"/>
      <c r="BH22" s="38"/>
      <c r="BI22" s="67"/>
      <c r="BJ22" s="38"/>
    </row>
    <row r="23" spans="2:62" ht="13.5" customHeight="1" x14ac:dyDescent="0.2">
      <c r="B23" s="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S23" s="69"/>
      <c r="T23" s="69"/>
      <c r="U23" s="67"/>
      <c r="V23" s="38"/>
      <c r="X23" s="69"/>
      <c r="Y23" s="69"/>
      <c r="Z23" s="38"/>
      <c r="AA23" s="38"/>
      <c r="AC23" s="69"/>
      <c r="AD23" s="69"/>
      <c r="AE23" s="38"/>
      <c r="AF23" s="38"/>
      <c r="AH23" s="69"/>
      <c r="AI23" s="69"/>
      <c r="AJ23" s="38"/>
      <c r="AK23" s="38"/>
      <c r="AM23" s="69"/>
      <c r="AN23" s="69"/>
      <c r="AO23" s="38"/>
      <c r="AP23" s="38"/>
      <c r="AR23" s="69"/>
      <c r="AS23" s="69"/>
      <c r="AT23" s="38"/>
      <c r="AU23" s="38"/>
      <c r="AW23" s="69"/>
      <c r="AX23" s="69"/>
      <c r="AY23" s="38"/>
      <c r="AZ23" s="38"/>
      <c r="BB23" s="69"/>
      <c r="BC23" s="69"/>
      <c r="BD23" s="38"/>
      <c r="BE23" s="38"/>
      <c r="BG23" s="69"/>
      <c r="BH23" s="69"/>
      <c r="BI23" s="38"/>
      <c r="BJ23" s="38"/>
    </row>
    <row r="24" spans="2:62" ht="13.5" customHeight="1" x14ac:dyDescent="0.2">
      <c r="B24" s="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S24" s="38"/>
      <c r="T24" s="38"/>
      <c r="U24" s="38"/>
      <c r="V24" s="38"/>
      <c r="X24" s="38"/>
      <c r="Y24" s="38"/>
      <c r="Z24" s="38"/>
      <c r="AA24" s="38"/>
      <c r="AC24" s="38"/>
      <c r="AD24" s="38"/>
      <c r="AE24" s="38"/>
      <c r="AF24" s="38"/>
      <c r="AH24" s="38"/>
      <c r="AI24" s="38"/>
      <c r="AJ24" s="38"/>
      <c r="AK24" s="38"/>
      <c r="AM24" s="38"/>
      <c r="AN24" s="38"/>
      <c r="AO24" s="38"/>
      <c r="AP24" s="38"/>
      <c r="AR24" s="38"/>
      <c r="AS24" s="38"/>
      <c r="AT24" s="38"/>
      <c r="AU24" s="38"/>
      <c r="AW24" s="38"/>
      <c r="AX24" s="38"/>
      <c r="AY24" s="38"/>
      <c r="AZ24" s="38"/>
      <c r="BB24" s="38"/>
      <c r="BC24" s="38"/>
      <c r="BD24" s="38"/>
      <c r="BE24" s="38"/>
      <c r="BG24" s="38"/>
      <c r="BH24" s="38"/>
      <c r="BI24" s="38"/>
      <c r="BJ24" s="38"/>
    </row>
    <row r="25" spans="2:62" ht="13.5" customHeight="1" x14ac:dyDescent="0.2">
      <c r="B25" s="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S25" s="38"/>
      <c r="T25" s="38"/>
      <c r="U25" s="38"/>
      <c r="V25" s="38"/>
      <c r="X25" s="38"/>
      <c r="Y25" s="38"/>
      <c r="Z25" s="38"/>
      <c r="AA25" s="38"/>
      <c r="AC25" s="38"/>
      <c r="AD25" s="38"/>
      <c r="AE25" s="38"/>
      <c r="AF25" s="38"/>
      <c r="AH25" s="38"/>
      <c r="AI25" s="38"/>
      <c r="AJ25" s="38"/>
      <c r="AK25" s="38"/>
      <c r="AM25" s="38"/>
      <c r="AN25" s="38"/>
      <c r="AO25" s="38"/>
      <c r="AP25" s="38"/>
      <c r="AR25" s="38"/>
      <c r="AS25" s="38"/>
      <c r="AT25" s="38"/>
      <c r="AU25" s="38"/>
      <c r="AW25" s="38"/>
      <c r="AX25" s="38"/>
      <c r="AY25" s="38"/>
      <c r="AZ25" s="38"/>
      <c r="BB25" s="38"/>
      <c r="BC25" s="38"/>
      <c r="BD25" s="38"/>
      <c r="BE25" s="38"/>
      <c r="BG25" s="38"/>
      <c r="BH25" s="38"/>
      <c r="BI25" s="38"/>
      <c r="BJ25" s="38"/>
    </row>
    <row r="26" spans="2:62" ht="13.5" customHeight="1" x14ac:dyDescent="0.2">
      <c r="B26" s="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S26" s="38"/>
      <c r="T26" s="69"/>
      <c r="U26" s="69"/>
      <c r="V26" s="69"/>
      <c r="W26" s="78"/>
      <c r="X26" s="69"/>
      <c r="Y26" s="69"/>
      <c r="Z26" s="69"/>
      <c r="AA26" s="69"/>
      <c r="AB26" s="78"/>
      <c r="AC26" s="69"/>
      <c r="AD26" s="69"/>
      <c r="AE26" s="69"/>
      <c r="AF26" s="69"/>
      <c r="AG26" s="78"/>
      <c r="AH26" s="69"/>
      <c r="AI26" s="69"/>
      <c r="AJ26" s="69"/>
      <c r="AK26" s="69"/>
      <c r="AL26" s="78"/>
      <c r="AM26" s="69"/>
      <c r="AN26" s="69"/>
      <c r="AO26" s="69"/>
      <c r="AP26" s="69"/>
      <c r="AQ26" s="78"/>
      <c r="AR26" s="69"/>
      <c r="AS26" s="69"/>
      <c r="AT26" s="69"/>
      <c r="AU26" s="38"/>
      <c r="AW26" s="38"/>
      <c r="AX26" s="38"/>
      <c r="AY26" s="38"/>
      <c r="AZ26" s="38"/>
      <c r="BB26" s="38"/>
      <c r="BC26" s="38"/>
      <c r="BD26" s="38"/>
      <c r="BE26" s="38"/>
      <c r="BG26" s="38"/>
      <c r="BH26" s="38"/>
      <c r="BI26" s="38"/>
      <c r="BJ26" s="38"/>
    </row>
    <row r="27" spans="2:62" ht="13.5" customHeight="1" x14ac:dyDescent="0.2">
      <c r="B27" s="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S27" s="38"/>
      <c r="T27" s="38"/>
      <c r="U27" s="38"/>
      <c r="V27" s="38"/>
      <c r="X27" s="38"/>
      <c r="Y27" s="38"/>
      <c r="Z27" s="38"/>
      <c r="AA27" s="38"/>
      <c r="AC27" s="38"/>
      <c r="AD27" s="38"/>
      <c r="AE27" s="38"/>
      <c r="AF27" s="38"/>
      <c r="AH27" s="38"/>
      <c r="AI27" s="38"/>
      <c r="AJ27" s="38"/>
      <c r="AK27" s="38"/>
      <c r="AM27" s="38"/>
      <c r="AN27" s="38"/>
      <c r="AO27" s="38"/>
      <c r="AP27" s="38"/>
      <c r="AR27" s="38"/>
      <c r="AS27" s="38"/>
      <c r="AT27" s="38"/>
      <c r="AU27" s="38"/>
      <c r="AW27" s="38"/>
      <c r="AX27" s="38"/>
      <c r="AY27" s="38"/>
      <c r="AZ27" s="38"/>
      <c r="BB27" s="38"/>
      <c r="BC27" s="38"/>
      <c r="BD27" s="38"/>
      <c r="BE27" s="38"/>
      <c r="BG27" s="38"/>
      <c r="BH27" s="38"/>
      <c r="BI27" s="38"/>
      <c r="BJ27" s="38"/>
    </row>
    <row r="28" spans="2:62" ht="13.5" customHeight="1" x14ac:dyDescent="0.2">
      <c r="B28" s="89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38"/>
      <c r="T28" s="38"/>
      <c r="U28" s="38"/>
      <c r="V28" s="38"/>
      <c r="X28" s="38"/>
      <c r="Y28" s="38"/>
      <c r="Z28" s="38"/>
      <c r="AA28" s="38"/>
      <c r="AC28" s="38"/>
      <c r="AD28" s="38"/>
      <c r="AE28" s="38"/>
      <c r="AF28" s="38"/>
      <c r="AH28" s="38"/>
      <c r="AI28" s="38"/>
      <c r="AJ28" s="38"/>
      <c r="AK28" s="38"/>
      <c r="AM28" s="38"/>
      <c r="AN28" s="38"/>
      <c r="AO28" s="38"/>
      <c r="AP28" s="38"/>
      <c r="AR28" s="38"/>
      <c r="AS28" s="38"/>
      <c r="AT28" s="38"/>
      <c r="AU28" s="38"/>
      <c r="AW28" s="38"/>
      <c r="AX28" s="38"/>
      <c r="AY28" s="38"/>
      <c r="AZ28" s="38"/>
      <c r="BB28" s="38"/>
      <c r="BC28" s="38"/>
      <c r="BD28" s="38"/>
      <c r="BE28" s="38"/>
      <c r="BG28" s="38"/>
      <c r="BH28" s="38"/>
      <c r="BI28" s="38"/>
      <c r="BJ28" s="38"/>
    </row>
    <row r="29" spans="2:62" ht="13.5" customHeight="1" x14ac:dyDescent="0.2">
      <c r="B29" s="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S29" s="38"/>
      <c r="T29" s="38"/>
      <c r="U29" s="38"/>
      <c r="V29" s="38"/>
      <c r="X29" s="38"/>
      <c r="Y29" s="38"/>
      <c r="Z29" s="38"/>
      <c r="AA29" s="38"/>
      <c r="AC29" s="38"/>
      <c r="AD29" s="38"/>
      <c r="AE29" s="38"/>
      <c r="AF29" s="38"/>
      <c r="AH29" s="38"/>
      <c r="AI29" s="38"/>
      <c r="AJ29" s="38"/>
      <c r="AK29" s="38"/>
      <c r="AM29" s="38"/>
      <c r="AN29" s="38"/>
      <c r="AO29" s="38"/>
      <c r="AP29" s="38"/>
      <c r="AR29" s="38"/>
      <c r="AS29" s="38"/>
      <c r="AT29" s="38"/>
      <c r="AU29" s="38"/>
      <c r="AW29" s="38"/>
      <c r="AX29" s="38"/>
      <c r="AY29" s="38"/>
      <c r="AZ29" s="38"/>
      <c r="BB29" s="38"/>
      <c r="BC29" s="38"/>
      <c r="BD29" s="38"/>
      <c r="BE29" s="38"/>
      <c r="BG29" s="38"/>
      <c r="BH29" s="38"/>
      <c r="BI29" s="38"/>
      <c r="BJ29" s="38"/>
    </row>
    <row r="30" spans="2:62" ht="13.5" customHeight="1" x14ac:dyDescent="0.2">
      <c r="B30" s="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S30" s="38"/>
      <c r="T30" s="38"/>
      <c r="U30" s="38"/>
      <c r="V30" s="38"/>
      <c r="X30" s="38"/>
      <c r="Y30" s="38"/>
      <c r="Z30" s="38"/>
      <c r="AA30" s="38"/>
      <c r="AC30" s="38"/>
      <c r="AD30" s="38"/>
      <c r="AE30" s="38"/>
      <c r="AF30" s="38"/>
      <c r="AH30" s="38"/>
      <c r="AI30" s="38"/>
      <c r="AJ30" s="38"/>
      <c r="AK30" s="38"/>
      <c r="AM30" s="38"/>
      <c r="AN30" s="38"/>
      <c r="AO30" s="38"/>
      <c r="AP30" s="38"/>
      <c r="AR30" s="38"/>
      <c r="AS30" s="38"/>
      <c r="AT30" s="38"/>
      <c r="AU30" s="38"/>
      <c r="AW30" s="38"/>
      <c r="AX30" s="38"/>
      <c r="AY30" s="38"/>
      <c r="AZ30" s="38"/>
      <c r="BB30" s="38"/>
      <c r="BC30" s="38"/>
      <c r="BD30" s="38"/>
      <c r="BE30" s="38"/>
      <c r="BG30" s="38"/>
      <c r="BH30" s="38"/>
      <c r="BI30" s="38"/>
      <c r="BJ30" s="38"/>
    </row>
    <row r="31" spans="2:62" ht="13.5" customHeight="1" x14ac:dyDescent="0.2">
      <c r="B31" s="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S31" s="38"/>
      <c r="T31" s="38"/>
      <c r="U31" s="38"/>
      <c r="V31" s="38"/>
      <c r="X31" s="38"/>
      <c r="Y31" s="38"/>
      <c r="Z31" s="38"/>
      <c r="AA31" s="38"/>
      <c r="AC31" s="38"/>
      <c r="AD31" s="38"/>
      <c r="AE31" s="38"/>
      <c r="AF31" s="38"/>
      <c r="AH31" s="38"/>
      <c r="AI31" s="38"/>
      <c r="AJ31" s="38"/>
      <c r="AK31" s="38"/>
      <c r="AM31" s="38"/>
      <c r="AN31" s="38"/>
      <c r="AO31" s="38"/>
      <c r="AP31" s="38"/>
      <c r="AR31" s="38"/>
      <c r="AS31" s="38"/>
      <c r="AT31" s="38"/>
      <c r="AU31" s="38"/>
      <c r="AW31" s="38"/>
      <c r="AX31" s="38"/>
      <c r="AY31" s="38"/>
      <c r="AZ31" s="38"/>
      <c r="BB31" s="38"/>
      <c r="BC31" s="38"/>
      <c r="BD31" s="38"/>
      <c r="BE31" s="38"/>
      <c r="BG31" s="38"/>
      <c r="BH31" s="38"/>
      <c r="BI31" s="38"/>
      <c r="BJ31" s="38"/>
    </row>
    <row r="32" spans="2:62" ht="13.5" customHeight="1" x14ac:dyDescent="0.2">
      <c r="B32" s="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S32" s="38"/>
      <c r="T32" s="38"/>
      <c r="U32" s="38"/>
      <c r="V32" s="38"/>
      <c r="X32" s="38"/>
      <c r="Y32" s="38"/>
      <c r="Z32" s="38"/>
      <c r="AA32" s="38"/>
      <c r="AC32" s="38"/>
      <c r="AD32" s="38"/>
      <c r="AE32" s="38"/>
      <c r="AF32" s="38"/>
      <c r="AH32" s="38"/>
      <c r="AI32" s="38"/>
      <c r="AJ32" s="38"/>
      <c r="AK32" s="38"/>
      <c r="AM32" s="38"/>
      <c r="AN32" s="38"/>
      <c r="AO32" s="38"/>
      <c r="AP32" s="38"/>
      <c r="AR32" s="38"/>
      <c r="AS32" s="38"/>
      <c r="AT32" s="38"/>
      <c r="AU32" s="38"/>
      <c r="AW32" s="38"/>
      <c r="AX32" s="38"/>
      <c r="AY32" s="38"/>
      <c r="AZ32" s="38"/>
      <c r="BB32" s="38"/>
      <c r="BC32" s="38"/>
      <c r="BD32" s="38"/>
      <c r="BE32" s="38"/>
      <c r="BG32" s="38"/>
      <c r="BH32" s="38"/>
      <c r="BI32" s="38"/>
      <c r="BJ32" s="38"/>
    </row>
    <row r="33" spans="2:62" ht="13.5" customHeight="1" x14ac:dyDescent="0.2">
      <c r="B33" s="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S33" s="38"/>
      <c r="T33" s="38"/>
      <c r="U33" s="38"/>
      <c r="V33" s="38"/>
      <c r="X33" s="38"/>
      <c r="Y33" s="38"/>
      <c r="Z33" s="38"/>
      <c r="AA33" s="38"/>
      <c r="AC33" s="38"/>
      <c r="AD33" s="38"/>
      <c r="AE33" s="38"/>
      <c r="AF33" s="38"/>
      <c r="AH33" s="38"/>
      <c r="AI33" s="38"/>
      <c r="AJ33" s="38"/>
      <c r="AK33" s="38"/>
      <c r="AM33" s="38"/>
      <c r="AN33" s="38"/>
      <c r="AO33" s="38"/>
      <c r="AP33" s="38"/>
      <c r="AR33" s="38"/>
      <c r="AS33" s="38"/>
      <c r="AT33" s="38"/>
      <c r="AU33" s="38"/>
      <c r="AW33" s="38"/>
      <c r="AX33" s="38"/>
      <c r="AY33" s="38"/>
      <c r="AZ33" s="38"/>
      <c r="BB33" s="38"/>
      <c r="BC33" s="38"/>
      <c r="BD33" s="38"/>
      <c r="BE33" s="38"/>
      <c r="BG33" s="38"/>
      <c r="BH33" s="38"/>
      <c r="BI33" s="38"/>
      <c r="BJ33" s="38"/>
    </row>
    <row r="34" spans="2:62" ht="13.5" customHeight="1" x14ac:dyDescent="0.2">
      <c r="B34" s="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S34" s="38"/>
      <c r="T34" s="38"/>
      <c r="U34" s="38"/>
      <c r="V34" s="38"/>
      <c r="X34" s="38"/>
      <c r="Y34" s="38"/>
      <c r="Z34" s="38"/>
      <c r="AA34" s="38"/>
      <c r="AC34" s="38"/>
      <c r="AD34" s="38"/>
      <c r="AE34" s="38"/>
      <c r="AF34" s="38"/>
      <c r="AH34" s="38"/>
      <c r="AI34" s="38"/>
      <c r="AJ34" s="38"/>
      <c r="AK34" s="38"/>
      <c r="AM34" s="38"/>
      <c r="AN34" s="38"/>
      <c r="AO34" s="38"/>
      <c r="AP34" s="38"/>
      <c r="AR34" s="38"/>
      <c r="AS34" s="38"/>
      <c r="AT34" s="38"/>
      <c r="AU34" s="38"/>
      <c r="AW34" s="38"/>
      <c r="AX34" s="38"/>
      <c r="AY34" s="38"/>
      <c r="AZ34" s="38"/>
      <c r="BB34" s="38"/>
      <c r="BC34" s="38"/>
      <c r="BD34" s="38"/>
      <c r="BE34" s="38"/>
      <c r="BG34" s="38"/>
      <c r="BH34" s="38"/>
      <c r="BI34" s="38"/>
      <c r="BJ34" s="38"/>
    </row>
    <row r="35" spans="2:62" ht="13.5" customHeight="1" x14ac:dyDescent="0.2">
      <c r="B35" s="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S35" s="38"/>
      <c r="T35" s="38"/>
      <c r="U35" s="38"/>
      <c r="V35" s="38"/>
      <c r="X35" s="38"/>
      <c r="Y35" s="38"/>
      <c r="Z35" s="38"/>
      <c r="AA35" s="38"/>
      <c r="AC35" s="38"/>
      <c r="AD35" s="38"/>
      <c r="AE35" s="38"/>
      <c r="AF35" s="38"/>
      <c r="AH35" s="38"/>
      <c r="AI35" s="38"/>
      <c r="AJ35" s="38"/>
      <c r="AK35" s="38"/>
      <c r="AM35" s="38"/>
      <c r="AN35" s="38"/>
      <c r="AO35" s="38"/>
      <c r="AP35" s="38"/>
      <c r="AR35" s="38"/>
      <c r="AS35" s="38"/>
      <c r="AT35" s="38"/>
      <c r="AU35" s="38"/>
      <c r="AW35" s="38"/>
      <c r="AX35" s="38"/>
      <c r="AY35" s="38"/>
      <c r="AZ35" s="38"/>
      <c r="BB35" s="38"/>
      <c r="BC35" s="38"/>
      <c r="BD35" s="38"/>
      <c r="BE35" s="38"/>
      <c r="BG35" s="38"/>
      <c r="BH35" s="38"/>
      <c r="BI35" s="38"/>
      <c r="BJ35" s="38"/>
    </row>
    <row r="36" spans="2:62" ht="13.5" customHeight="1" x14ac:dyDescent="0.2">
      <c r="B36" s="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S36" s="38"/>
      <c r="T36" s="38"/>
      <c r="U36" s="38"/>
      <c r="V36" s="38"/>
      <c r="X36" s="38"/>
      <c r="Y36" s="38"/>
      <c r="Z36" s="38"/>
      <c r="AA36" s="38"/>
      <c r="AC36" s="38"/>
      <c r="AD36" s="38"/>
      <c r="AE36" s="38"/>
      <c r="AF36" s="38"/>
      <c r="AH36" s="38"/>
      <c r="AI36" s="38"/>
      <c r="AJ36" s="38"/>
      <c r="AK36" s="38"/>
      <c r="AM36" s="38"/>
      <c r="AN36" s="38"/>
      <c r="AO36" s="38"/>
      <c r="AP36" s="38"/>
      <c r="AR36" s="38"/>
      <c r="AS36" s="38"/>
      <c r="AT36" s="38"/>
      <c r="AU36" s="38"/>
      <c r="AW36" s="38"/>
      <c r="AX36" s="38"/>
      <c r="AY36" s="38"/>
      <c r="AZ36" s="38"/>
      <c r="BB36" s="38"/>
      <c r="BC36" s="38"/>
      <c r="BD36" s="38"/>
      <c r="BE36" s="38"/>
      <c r="BG36" s="38"/>
      <c r="BH36" s="38"/>
      <c r="BI36" s="38"/>
      <c r="BJ36" s="38"/>
    </row>
    <row r="37" spans="2:62" ht="13.5" customHeight="1" x14ac:dyDescent="0.2">
      <c r="B37" s="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S37" s="38"/>
      <c r="T37" s="38"/>
      <c r="U37" s="38"/>
      <c r="V37" s="38"/>
      <c r="X37" s="38"/>
      <c r="Y37" s="38"/>
      <c r="Z37" s="38"/>
      <c r="AA37" s="38"/>
      <c r="AC37" s="38"/>
      <c r="AD37" s="38"/>
      <c r="AE37" s="38"/>
      <c r="AF37" s="38"/>
      <c r="AH37" s="38"/>
      <c r="AI37" s="38"/>
      <c r="AJ37" s="38"/>
      <c r="AK37" s="38"/>
      <c r="AM37" s="38"/>
      <c r="AN37" s="38"/>
      <c r="AO37" s="38"/>
      <c r="AP37" s="38"/>
      <c r="AR37" s="38"/>
      <c r="AS37" s="38"/>
      <c r="AT37" s="38"/>
      <c r="AU37" s="38"/>
      <c r="AW37" s="38"/>
      <c r="AX37" s="38"/>
      <c r="AY37" s="38"/>
      <c r="AZ37" s="38"/>
      <c r="BB37" s="38"/>
      <c r="BC37" s="38"/>
      <c r="BD37" s="38"/>
      <c r="BE37" s="38"/>
      <c r="BG37" s="38"/>
      <c r="BH37" s="38"/>
      <c r="BI37" s="38"/>
      <c r="BJ37" s="38"/>
    </row>
    <row r="38" spans="2:62" ht="13.5" customHeight="1" x14ac:dyDescent="0.2">
      <c r="B38" s="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S38" s="38"/>
      <c r="T38" s="38"/>
      <c r="U38" s="38"/>
      <c r="V38" s="38"/>
      <c r="X38" s="38"/>
      <c r="Y38" s="38"/>
      <c r="Z38" s="38"/>
      <c r="AA38" s="38"/>
      <c r="AC38" s="38"/>
      <c r="AD38" s="38"/>
      <c r="AE38" s="38"/>
      <c r="AF38" s="38"/>
      <c r="AH38" s="38"/>
      <c r="AI38" s="38"/>
      <c r="AJ38" s="38"/>
      <c r="AK38" s="38"/>
      <c r="AM38" s="38"/>
      <c r="AN38" s="38"/>
      <c r="AO38" s="38"/>
      <c r="AP38" s="38"/>
      <c r="AR38" s="38"/>
      <c r="AS38" s="38"/>
      <c r="AT38" s="38"/>
      <c r="AU38" s="38"/>
      <c r="AW38" s="38"/>
      <c r="AX38" s="38"/>
      <c r="AY38" s="38"/>
      <c r="AZ38" s="38"/>
      <c r="BB38" s="38"/>
      <c r="BC38" s="38"/>
      <c r="BD38" s="38"/>
      <c r="BE38" s="38"/>
      <c r="BG38" s="38"/>
      <c r="BH38" s="38"/>
      <c r="BI38" s="38"/>
      <c r="BJ38" s="38"/>
    </row>
    <row r="39" spans="2:62" ht="13.5" customHeight="1" x14ac:dyDescent="0.2">
      <c r="B39" s="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S39" s="38"/>
      <c r="T39" s="38"/>
      <c r="U39" s="38"/>
      <c r="V39" s="38"/>
      <c r="X39" s="38"/>
      <c r="Y39" s="38"/>
      <c r="Z39" s="38"/>
      <c r="AA39" s="38"/>
      <c r="AC39" s="38"/>
      <c r="AD39" s="38"/>
      <c r="AE39" s="38"/>
      <c r="AF39" s="38"/>
      <c r="AH39" s="38"/>
      <c r="AI39" s="38"/>
      <c r="AJ39" s="38"/>
      <c r="AK39" s="38"/>
      <c r="AM39" s="38"/>
      <c r="AN39" s="38"/>
      <c r="AO39" s="38"/>
      <c r="AP39" s="38"/>
      <c r="AR39" s="38"/>
      <c r="AS39" s="38"/>
      <c r="AT39" s="38"/>
      <c r="AU39" s="38"/>
      <c r="AW39" s="38"/>
      <c r="AX39" s="38"/>
      <c r="AY39" s="38"/>
      <c r="AZ39" s="38"/>
      <c r="BB39" s="38"/>
      <c r="BC39" s="38"/>
      <c r="BD39" s="38"/>
      <c r="BE39" s="38"/>
      <c r="BG39" s="38"/>
      <c r="BH39" s="38"/>
      <c r="BI39" s="38"/>
      <c r="BJ39" s="38"/>
    </row>
    <row r="40" spans="2:62" ht="13.5" customHeight="1" x14ac:dyDescent="0.2">
      <c r="B40" s="89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S40" s="38"/>
      <c r="T40" s="38"/>
      <c r="U40" s="38"/>
      <c r="V40" s="38"/>
      <c r="X40" s="38"/>
      <c r="Y40" s="38"/>
      <c r="Z40" s="38"/>
      <c r="AA40" s="38"/>
      <c r="AC40" s="38"/>
      <c r="AD40" s="38"/>
      <c r="AE40" s="38"/>
      <c r="AF40" s="38"/>
      <c r="AH40" s="38"/>
      <c r="AI40" s="38"/>
      <c r="AJ40" s="38"/>
      <c r="AK40" s="38"/>
      <c r="AM40" s="38"/>
      <c r="AN40" s="38"/>
      <c r="AO40" s="38"/>
      <c r="AP40" s="38"/>
      <c r="AR40" s="38"/>
      <c r="AS40" s="38"/>
      <c r="AT40" s="38"/>
      <c r="AU40" s="38"/>
      <c r="AW40" s="38"/>
      <c r="AX40" s="38"/>
      <c r="AY40" s="38"/>
      <c r="AZ40" s="38"/>
      <c r="BB40" s="38"/>
      <c r="BC40" s="38"/>
      <c r="BD40" s="38"/>
      <c r="BE40" s="38"/>
      <c r="BG40" s="38"/>
      <c r="BH40" s="38"/>
      <c r="BI40" s="38"/>
      <c r="BJ40" s="38"/>
    </row>
    <row r="41" spans="2:62" ht="13.5" customHeight="1" x14ac:dyDescent="0.2">
      <c r="B41" s="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S41" s="38"/>
      <c r="T41" s="38"/>
      <c r="U41" s="38"/>
      <c r="V41" s="38"/>
      <c r="X41" s="38"/>
      <c r="Y41" s="38"/>
      <c r="Z41" s="38"/>
      <c r="AA41" s="38"/>
      <c r="AC41" s="38"/>
      <c r="AD41" s="38"/>
      <c r="AE41" s="38"/>
      <c r="AF41" s="38"/>
      <c r="AH41" s="38"/>
      <c r="AI41" s="38"/>
      <c r="AJ41" s="38"/>
      <c r="AK41" s="38"/>
      <c r="AM41" s="38"/>
      <c r="AN41" s="38"/>
      <c r="AO41" s="38"/>
      <c r="AP41" s="38"/>
      <c r="AR41" s="38"/>
      <c r="AS41" s="38"/>
      <c r="AT41" s="38"/>
      <c r="AU41" s="38"/>
      <c r="AW41" s="38"/>
      <c r="AX41" s="38"/>
      <c r="AY41" s="38"/>
      <c r="AZ41" s="38"/>
      <c r="BB41" s="38"/>
      <c r="BC41" s="38"/>
      <c r="BD41" s="38"/>
      <c r="BE41" s="38"/>
      <c r="BG41" s="38"/>
      <c r="BH41" s="38"/>
      <c r="BI41" s="38"/>
      <c r="BJ41" s="38"/>
    </row>
    <row r="42" spans="2:62" ht="13.5" customHeight="1" x14ac:dyDescent="0.2">
      <c r="B42" s="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S42" s="38"/>
      <c r="T42" s="38"/>
      <c r="U42" s="38"/>
      <c r="V42" s="38"/>
      <c r="X42" s="38"/>
      <c r="Y42" s="38"/>
      <c r="Z42" s="38"/>
      <c r="AA42" s="38"/>
      <c r="AC42" s="38"/>
      <c r="AD42" s="38"/>
      <c r="AE42" s="38"/>
      <c r="AF42" s="38"/>
      <c r="AH42" s="38"/>
      <c r="AI42" s="38"/>
      <c r="AJ42" s="38"/>
      <c r="AK42" s="38"/>
      <c r="AM42" s="38"/>
      <c r="AN42" s="38"/>
      <c r="AO42" s="38"/>
      <c r="AP42" s="38"/>
      <c r="AR42" s="38"/>
      <c r="AS42" s="38"/>
      <c r="AT42" s="38"/>
      <c r="AU42" s="38"/>
      <c r="AW42" s="38"/>
      <c r="AX42" s="38"/>
      <c r="AY42" s="38"/>
      <c r="AZ42" s="38"/>
      <c r="BB42" s="38"/>
      <c r="BC42" s="38"/>
      <c r="BD42" s="38"/>
      <c r="BE42" s="38"/>
      <c r="BG42" s="38"/>
      <c r="BH42" s="38"/>
      <c r="BI42" s="38"/>
      <c r="BJ42" s="38"/>
    </row>
    <row r="43" spans="2:62" ht="13.5" customHeight="1" x14ac:dyDescent="0.2">
      <c r="B43" s="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S43" s="38"/>
      <c r="T43" s="38"/>
      <c r="U43" s="38"/>
      <c r="V43" s="38"/>
      <c r="X43" s="38"/>
      <c r="Y43" s="38"/>
      <c r="Z43" s="38"/>
      <c r="AA43" s="38"/>
      <c r="AC43" s="38"/>
      <c r="AD43" s="38"/>
      <c r="AE43" s="38"/>
      <c r="AF43" s="38"/>
      <c r="AH43" s="38"/>
      <c r="AI43" s="38"/>
      <c r="AJ43" s="38"/>
      <c r="AK43" s="38"/>
      <c r="AM43" s="38"/>
      <c r="AN43" s="38"/>
      <c r="AO43" s="38"/>
      <c r="AP43" s="38"/>
      <c r="AR43" s="38"/>
      <c r="AS43" s="38"/>
      <c r="AT43" s="38"/>
      <c r="AU43" s="38"/>
      <c r="AW43" s="38"/>
      <c r="AX43" s="38"/>
      <c r="AY43" s="38"/>
      <c r="AZ43" s="38"/>
      <c r="BB43" s="38"/>
      <c r="BC43" s="38"/>
      <c r="BD43" s="38"/>
      <c r="BE43" s="38"/>
      <c r="BG43" s="38"/>
      <c r="BH43" s="38"/>
      <c r="BI43" s="38"/>
      <c r="BJ43" s="38"/>
    </row>
    <row r="44" spans="2:62" ht="13.5" customHeight="1" x14ac:dyDescent="0.2">
      <c r="B44" s="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S44" s="38"/>
      <c r="T44" s="38"/>
      <c r="U44" s="38"/>
      <c r="V44" s="38"/>
      <c r="X44" s="38"/>
      <c r="Y44" s="38"/>
      <c r="Z44" s="38"/>
      <c r="AA44" s="38"/>
      <c r="AC44" s="38"/>
      <c r="AD44" s="38"/>
      <c r="AE44" s="38"/>
      <c r="AF44" s="38"/>
      <c r="AH44" s="38"/>
      <c r="AI44" s="38"/>
      <c r="AJ44" s="38"/>
      <c r="AK44" s="38"/>
      <c r="AM44" s="38"/>
      <c r="AN44" s="38"/>
      <c r="AO44" s="38"/>
      <c r="AP44" s="38"/>
      <c r="AR44" s="38"/>
      <c r="AS44" s="38"/>
      <c r="AT44" s="38"/>
      <c r="AU44" s="38"/>
      <c r="AW44" s="38"/>
      <c r="AX44" s="38"/>
      <c r="AY44" s="38"/>
      <c r="AZ44" s="38"/>
      <c r="BB44" s="38"/>
      <c r="BC44" s="38"/>
      <c r="BD44" s="38"/>
      <c r="BE44" s="38"/>
      <c r="BG44" s="38"/>
      <c r="BH44" s="38"/>
      <c r="BI44" s="38"/>
      <c r="BJ44" s="38"/>
    </row>
    <row r="45" spans="2:62" ht="13.5" customHeight="1" x14ac:dyDescent="0.2">
      <c r="B45" s="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S45" s="38"/>
      <c r="T45" s="38"/>
      <c r="U45" s="38"/>
      <c r="V45" s="38"/>
      <c r="X45" s="38"/>
      <c r="Y45" s="38"/>
      <c r="Z45" s="38"/>
      <c r="AA45" s="38"/>
      <c r="AC45" s="38"/>
      <c r="AD45" s="38"/>
      <c r="AE45" s="38"/>
      <c r="AF45" s="38"/>
      <c r="AH45" s="38"/>
      <c r="AI45" s="38"/>
      <c r="AJ45" s="38"/>
      <c r="AK45" s="38"/>
      <c r="AM45" s="38"/>
      <c r="AN45" s="38"/>
      <c r="AO45" s="38"/>
      <c r="AP45" s="38"/>
      <c r="AR45" s="38"/>
      <c r="AS45" s="38"/>
      <c r="AT45" s="38"/>
      <c r="AU45" s="38"/>
      <c r="AW45" s="38"/>
      <c r="AX45" s="38"/>
      <c r="AY45" s="38"/>
      <c r="AZ45" s="38"/>
      <c r="BB45" s="38"/>
      <c r="BC45" s="38"/>
      <c r="BD45" s="38"/>
      <c r="BE45" s="38"/>
      <c r="BG45" s="38"/>
      <c r="BH45" s="38"/>
      <c r="BI45" s="38"/>
      <c r="BJ45" s="38"/>
    </row>
    <row r="46" spans="2:62" ht="13.5" customHeight="1" x14ac:dyDescent="0.2">
      <c r="B46" s="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S46" s="38"/>
      <c r="T46" s="38"/>
      <c r="U46" s="38"/>
      <c r="V46" s="38"/>
      <c r="X46" s="38"/>
      <c r="Y46" s="38"/>
      <c r="Z46" s="38"/>
      <c r="AA46" s="38"/>
      <c r="AC46" s="38"/>
      <c r="AD46" s="38"/>
      <c r="AE46" s="38"/>
      <c r="AF46" s="38"/>
      <c r="AH46" s="38"/>
      <c r="AI46" s="38"/>
      <c r="AJ46" s="38"/>
      <c r="AK46" s="38"/>
      <c r="AM46" s="38"/>
      <c r="AN46" s="38"/>
      <c r="AO46" s="38"/>
      <c r="AP46" s="38"/>
      <c r="AR46" s="38"/>
      <c r="AS46" s="38"/>
      <c r="AT46" s="38"/>
      <c r="AU46" s="38"/>
      <c r="AW46" s="38"/>
      <c r="AX46" s="38"/>
      <c r="AY46" s="38"/>
      <c r="AZ46" s="38"/>
      <c r="BB46" s="38"/>
      <c r="BC46" s="38"/>
      <c r="BD46" s="38"/>
      <c r="BE46" s="38"/>
      <c r="BG46" s="38"/>
      <c r="BH46" s="38"/>
      <c r="BI46" s="38"/>
      <c r="BJ46" s="38"/>
    </row>
    <row r="47" spans="2:62" ht="13.5" customHeight="1" x14ac:dyDescent="0.2">
      <c r="B47" s="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S47" s="417"/>
      <c r="T47" s="417"/>
      <c r="U47" s="38"/>
      <c r="V47" s="38"/>
      <c r="X47" s="417"/>
      <c r="Y47" s="417"/>
      <c r="Z47" s="38"/>
      <c r="AA47" s="38"/>
      <c r="AC47" s="417"/>
      <c r="AD47" s="417"/>
      <c r="AE47" s="38"/>
      <c r="AF47" s="38"/>
      <c r="AH47" s="417"/>
      <c r="AI47" s="417"/>
      <c r="AJ47" s="38"/>
      <c r="AK47" s="38"/>
      <c r="AM47" s="417"/>
      <c r="AN47" s="417"/>
      <c r="AO47" s="38"/>
      <c r="AP47" s="38"/>
      <c r="AR47" s="417"/>
      <c r="AS47" s="417"/>
      <c r="AT47" s="38"/>
      <c r="AU47" s="38"/>
      <c r="AW47" s="69"/>
      <c r="AX47" s="69"/>
      <c r="AY47" s="38"/>
      <c r="AZ47" s="38"/>
      <c r="BB47" s="69"/>
      <c r="BC47" s="69"/>
      <c r="BD47" s="38"/>
      <c r="BE47" s="38"/>
      <c r="BG47" s="69"/>
      <c r="BH47" s="69"/>
      <c r="BI47" s="38"/>
      <c r="BJ47" s="38"/>
    </row>
    <row r="48" spans="2:62" ht="13.5" customHeight="1" x14ac:dyDescent="0.2">
      <c r="B48" s="89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S48" s="38"/>
      <c r="T48" s="38"/>
      <c r="U48" s="38"/>
      <c r="V48" s="38"/>
    </row>
    <row r="49" spans="2:22" ht="13.5" customHeight="1" x14ac:dyDescent="0.2">
      <c r="B49" s="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S49" s="38"/>
      <c r="T49" s="38"/>
      <c r="U49" s="38"/>
      <c r="V49" s="38"/>
    </row>
    <row r="50" spans="2:22" ht="13.5" customHeight="1" x14ac:dyDescent="0.2">
      <c r="B50" s="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S50" s="38"/>
      <c r="T50" s="38"/>
      <c r="U50" s="38"/>
      <c r="V50" s="38"/>
    </row>
    <row r="51" spans="2:22" ht="13.5" customHeight="1" x14ac:dyDescent="0.2">
      <c r="B51" s="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S51" s="38"/>
      <c r="T51" s="38"/>
      <c r="U51" s="38"/>
      <c r="V51" s="38"/>
    </row>
    <row r="52" spans="2:22" ht="13.5" customHeight="1" x14ac:dyDescent="0.2">
      <c r="B52" s="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S52" s="38"/>
      <c r="T52" s="38"/>
      <c r="U52" s="38"/>
      <c r="V52" s="38"/>
    </row>
    <row r="53" spans="2:22" ht="13.5" customHeight="1" x14ac:dyDescent="0.2">
      <c r="B53" s="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S53" s="38"/>
      <c r="T53" s="64"/>
      <c r="U53" s="38"/>
      <c r="V53" s="38"/>
    </row>
    <row r="54" spans="2:22" ht="13.5" customHeight="1" x14ac:dyDescent="0.2">
      <c r="B54" s="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S54" s="38"/>
      <c r="T54" s="38"/>
      <c r="U54" s="38"/>
      <c r="V54" s="38"/>
    </row>
    <row r="55" spans="2:22" ht="13.5" customHeight="1" x14ac:dyDescent="0.2">
      <c r="B55" s="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</row>
    <row r="56" spans="2:22" ht="13.5" customHeight="1" x14ac:dyDescent="0.2">
      <c r="B56" s="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2:22" ht="13.5" customHeight="1" x14ac:dyDescent="0.2">
      <c r="B57" s="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2:22" ht="13.5" customHeight="1" x14ac:dyDescent="0.2"/>
    <row r="59" spans="2:22" ht="13.5" customHeight="1" x14ac:dyDescent="0.2"/>
    <row r="60" spans="2:22" ht="13.5" customHeight="1" x14ac:dyDescent="0.2"/>
    <row r="61" spans="2:22" ht="13.5" customHeight="1" x14ac:dyDescent="0.2"/>
    <row r="62" spans="2:22" ht="13.5" customHeight="1" x14ac:dyDescent="0.2"/>
    <row r="63" spans="2:22" ht="13.5" customHeight="1" x14ac:dyDescent="0.2"/>
    <row r="64" spans="2:22" ht="13.5" customHeight="1" x14ac:dyDescent="0.2"/>
    <row r="65" ht="13.5" customHeight="1" x14ac:dyDescent="0.2"/>
  </sheetData>
  <mergeCells count="6">
    <mergeCell ref="S47:T47"/>
    <mergeCell ref="X47:Y47"/>
    <mergeCell ref="AM47:AN47"/>
    <mergeCell ref="AR47:AS47"/>
    <mergeCell ref="AC47:AD47"/>
    <mergeCell ref="AH47:AI47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>
    <oddHeader>&amp;C&amp;"ＭＳ 明朝,標準"  &amp;P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1D6F0-7808-474A-9499-00BA2C63157B}">
  <sheetPr codeName="Sheet136">
    <tabColor rgb="FFFFFF00"/>
  </sheetPr>
  <dimension ref="B1:BJ67"/>
  <sheetViews>
    <sheetView workbookViewId="0"/>
  </sheetViews>
  <sheetFormatPr defaultColWidth="9" defaultRowHeight="13.2" x14ac:dyDescent="0.2"/>
  <cols>
    <col min="1" max="1" width="0.88671875" customWidth="1"/>
    <col min="14" max="14" width="0.88671875" customWidth="1"/>
  </cols>
  <sheetData>
    <row r="1" spans="2:62" ht="5.25" customHeight="1" x14ac:dyDescent="0.2"/>
    <row r="2" spans="2:62" ht="13.5" customHeight="1" x14ac:dyDescent="0.2">
      <c r="S2" s="38"/>
      <c r="T2" s="38"/>
      <c r="U2" s="38"/>
      <c r="V2" s="38"/>
      <c r="X2" s="38"/>
      <c r="Y2" s="38"/>
      <c r="Z2" s="38"/>
      <c r="AA2" s="38"/>
      <c r="AC2" s="38"/>
      <c r="AD2" s="38"/>
      <c r="AE2" s="38"/>
      <c r="AF2" s="38"/>
      <c r="AH2" s="38"/>
      <c r="AI2" s="38"/>
      <c r="AJ2" s="38"/>
      <c r="AK2" s="38"/>
      <c r="AM2" s="38"/>
      <c r="AN2" s="38"/>
      <c r="AO2" s="38"/>
      <c r="AP2" s="38"/>
      <c r="AR2" s="38"/>
      <c r="AS2" s="38"/>
      <c r="AT2" s="38"/>
      <c r="AU2" s="38"/>
      <c r="AW2" s="38"/>
      <c r="AX2" s="38"/>
      <c r="AY2" s="38"/>
      <c r="AZ2" s="38"/>
      <c r="BB2" s="38"/>
      <c r="BC2" s="38"/>
      <c r="BD2" s="38"/>
      <c r="BE2" s="38"/>
      <c r="BG2" s="38"/>
      <c r="BH2" s="38"/>
      <c r="BI2" s="38"/>
      <c r="BJ2" s="38"/>
    </row>
    <row r="3" spans="2:62" ht="13.5" customHeight="1" x14ac:dyDescent="0.2">
      <c r="S3" s="38"/>
      <c r="T3" s="38"/>
      <c r="U3" s="38"/>
      <c r="V3" s="38"/>
      <c r="X3" s="38"/>
      <c r="Y3" s="38"/>
      <c r="Z3" s="38"/>
      <c r="AA3" s="38"/>
      <c r="AC3" s="38"/>
      <c r="AD3" s="38"/>
      <c r="AE3" s="38"/>
      <c r="AF3" s="38"/>
      <c r="AH3" s="38"/>
      <c r="AI3" s="38"/>
      <c r="AJ3" s="38"/>
      <c r="AK3" s="38"/>
      <c r="AM3" s="38"/>
      <c r="AN3" s="38"/>
      <c r="AO3" s="38"/>
      <c r="AP3" s="38"/>
      <c r="AR3" s="38"/>
      <c r="AS3" s="38"/>
      <c r="AT3" s="38"/>
      <c r="AU3" s="38"/>
      <c r="AW3" s="38"/>
      <c r="AX3" s="38"/>
      <c r="AY3" s="38"/>
      <c r="AZ3" s="38"/>
      <c r="BB3" s="38"/>
      <c r="BC3" s="38"/>
      <c r="BD3" s="38"/>
      <c r="BE3" s="38"/>
      <c r="BG3" s="38"/>
      <c r="BH3" s="38"/>
      <c r="BI3" s="38"/>
      <c r="BJ3" s="38"/>
    </row>
    <row r="4" spans="2:62" ht="13.5" customHeight="1" x14ac:dyDescent="0.2">
      <c r="S4" s="38"/>
      <c r="T4" s="38"/>
      <c r="U4" s="38"/>
      <c r="V4" s="38"/>
      <c r="X4" s="38"/>
      <c r="Y4" s="38"/>
      <c r="Z4" s="38"/>
      <c r="AA4" s="38"/>
      <c r="AC4" s="38"/>
      <c r="AD4" s="38"/>
      <c r="AE4" s="38"/>
      <c r="AF4" s="38"/>
      <c r="AH4" s="38"/>
      <c r="AI4" s="38"/>
      <c r="AJ4" s="38"/>
      <c r="AK4" s="38"/>
      <c r="AM4" s="38"/>
      <c r="AN4" s="38"/>
      <c r="AO4" s="38"/>
      <c r="AP4" s="38"/>
      <c r="AR4" s="38"/>
      <c r="AS4" s="38"/>
      <c r="AT4" s="38"/>
      <c r="AU4" s="38"/>
      <c r="AW4" s="38"/>
      <c r="AX4" s="38"/>
      <c r="AY4" s="38"/>
      <c r="AZ4" s="38"/>
      <c r="BB4" s="38"/>
      <c r="BC4" s="38"/>
      <c r="BD4" s="38"/>
      <c r="BE4" s="38"/>
      <c r="BG4" s="38"/>
      <c r="BH4" s="38"/>
      <c r="BI4" s="38"/>
      <c r="BJ4" s="38"/>
    </row>
    <row r="5" spans="2:62" ht="13.5" customHeight="1" x14ac:dyDescent="0.2">
      <c r="C5" s="89"/>
      <c r="D5" s="90"/>
      <c r="E5" s="89"/>
      <c r="F5" s="89"/>
      <c r="G5" s="89"/>
      <c r="H5" s="90"/>
      <c r="I5" s="89"/>
      <c r="J5" s="89"/>
      <c r="K5" s="89"/>
      <c r="L5" s="89"/>
      <c r="M5" s="89"/>
      <c r="N5" s="90"/>
      <c r="O5" s="90"/>
      <c r="S5" s="69"/>
      <c r="T5" s="69"/>
      <c r="U5" s="69"/>
      <c r="V5" s="69"/>
      <c r="W5" s="78"/>
      <c r="X5" s="69"/>
      <c r="Y5" s="69"/>
      <c r="Z5" s="69"/>
      <c r="AA5" s="69"/>
      <c r="AB5" s="78"/>
      <c r="AC5" s="69"/>
      <c r="AD5" s="69"/>
      <c r="AE5" s="69"/>
      <c r="AF5" s="69"/>
      <c r="AG5" s="78"/>
      <c r="AH5" s="69"/>
      <c r="AI5" s="69"/>
      <c r="AJ5" s="69"/>
      <c r="AK5" s="69"/>
      <c r="AL5" s="78"/>
      <c r="AM5" s="69"/>
      <c r="AN5" s="69"/>
      <c r="AO5" s="69"/>
      <c r="AP5" s="69"/>
      <c r="AQ5" s="78"/>
      <c r="AR5" s="69"/>
      <c r="AS5" s="69"/>
      <c r="AT5" s="69"/>
      <c r="AU5" s="38"/>
      <c r="AW5" s="38"/>
      <c r="AX5" s="38"/>
      <c r="AY5" s="38"/>
      <c r="AZ5" s="38"/>
      <c r="BB5" s="38"/>
      <c r="BC5" s="38"/>
      <c r="BD5" s="38"/>
      <c r="BE5" s="38"/>
      <c r="BG5" s="38"/>
      <c r="BH5" s="38"/>
      <c r="BI5" s="38"/>
      <c r="BJ5" s="38"/>
    </row>
    <row r="6" spans="2:62" ht="13.5" customHeight="1" x14ac:dyDescent="0.2"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90"/>
      <c r="S6" s="38"/>
      <c r="T6" s="38"/>
      <c r="U6" s="67"/>
      <c r="V6" s="38"/>
      <c r="X6" s="38"/>
      <c r="Y6" s="38"/>
      <c r="Z6" s="67"/>
      <c r="AA6" s="38"/>
      <c r="AC6" s="38"/>
      <c r="AD6" s="38"/>
      <c r="AE6" s="67"/>
      <c r="AF6" s="38"/>
      <c r="AH6" s="38"/>
      <c r="AI6" s="38"/>
      <c r="AJ6" s="67"/>
      <c r="AK6" s="38"/>
      <c r="AM6" s="38"/>
      <c r="AN6" s="38"/>
      <c r="AO6" s="67"/>
      <c r="AP6" s="38"/>
      <c r="AR6" s="38"/>
      <c r="AS6" s="38"/>
      <c r="AT6" s="67"/>
      <c r="AU6" s="38"/>
      <c r="AW6" s="38"/>
      <c r="AX6" s="38"/>
      <c r="AY6" s="67"/>
      <c r="AZ6" s="38"/>
      <c r="BB6" s="38"/>
      <c r="BC6" s="38"/>
      <c r="BD6" s="67"/>
      <c r="BE6" s="38"/>
      <c r="BG6" s="38"/>
      <c r="BH6" s="38"/>
      <c r="BI6" s="67"/>
      <c r="BJ6" s="38"/>
    </row>
    <row r="7" spans="2:62" ht="13.5" customHeight="1" x14ac:dyDescent="0.2">
      <c r="C7" s="89"/>
      <c r="D7" s="89"/>
      <c r="E7" s="89"/>
      <c r="F7" s="91"/>
      <c r="G7" s="89"/>
      <c r="H7" s="89"/>
      <c r="I7" s="89"/>
      <c r="J7" s="89"/>
      <c r="K7" s="89"/>
      <c r="L7" s="89"/>
      <c r="M7" s="89"/>
      <c r="N7" s="89"/>
      <c r="O7" s="92"/>
      <c r="S7" s="38"/>
      <c r="T7" s="38"/>
      <c r="U7" s="67"/>
      <c r="V7" s="38"/>
      <c r="X7" s="38"/>
      <c r="Y7" s="38"/>
      <c r="Z7" s="67"/>
      <c r="AA7" s="38"/>
      <c r="AC7" s="38"/>
      <c r="AD7" s="38"/>
      <c r="AE7" s="67"/>
      <c r="AF7" s="38"/>
      <c r="AH7" s="38"/>
      <c r="AI7" s="38"/>
      <c r="AJ7" s="67"/>
      <c r="AK7" s="38"/>
      <c r="AM7" s="38"/>
      <c r="AN7" s="38"/>
      <c r="AO7" s="67"/>
      <c r="AP7" s="38"/>
      <c r="AR7" s="38"/>
      <c r="AS7" s="38"/>
      <c r="AT7" s="67"/>
      <c r="AU7" s="38"/>
      <c r="AW7" s="38"/>
      <c r="AX7" s="38"/>
      <c r="AY7" s="67"/>
      <c r="AZ7" s="38"/>
      <c r="BB7" s="38"/>
      <c r="BC7" s="38"/>
      <c r="BD7" s="67"/>
      <c r="BE7" s="38"/>
      <c r="BG7" s="38"/>
      <c r="BH7" s="38"/>
      <c r="BI7" s="67"/>
      <c r="BJ7" s="38"/>
    </row>
    <row r="8" spans="2:62" ht="13.5" customHeight="1" x14ac:dyDescent="0.2">
      <c r="C8" s="89"/>
      <c r="D8" s="89"/>
      <c r="E8" s="89"/>
      <c r="F8" s="91"/>
      <c r="G8" s="89"/>
      <c r="H8" s="89"/>
      <c r="I8" s="89"/>
      <c r="J8" s="89"/>
      <c r="K8" s="89"/>
      <c r="L8" s="89"/>
      <c r="M8" s="89"/>
      <c r="N8" s="91"/>
      <c r="O8" s="89"/>
      <c r="S8" s="38"/>
      <c r="T8" s="38"/>
      <c r="U8" s="67"/>
      <c r="V8" s="38"/>
      <c r="X8" s="38"/>
      <c r="Y8" s="38"/>
      <c r="Z8" s="67"/>
      <c r="AA8" s="38"/>
      <c r="AC8" s="38"/>
      <c r="AD8" s="38"/>
      <c r="AE8" s="67"/>
      <c r="AF8" s="38"/>
      <c r="AH8" s="38"/>
      <c r="AI8" s="38"/>
      <c r="AJ8" s="67"/>
      <c r="AK8" s="38"/>
      <c r="AM8" s="38"/>
      <c r="AN8" s="38"/>
      <c r="AO8" s="67"/>
      <c r="AP8" s="38"/>
      <c r="AR8" s="38"/>
      <c r="AS8" s="38"/>
      <c r="AT8" s="67"/>
      <c r="AU8" s="38"/>
      <c r="AW8" s="38"/>
      <c r="AX8" s="38"/>
      <c r="AY8" s="67"/>
      <c r="AZ8" s="38"/>
      <c r="BB8" s="38"/>
      <c r="BC8" s="38"/>
      <c r="BD8" s="67"/>
      <c r="BE8" s="38"/>
      <c r="BG8" s="38"/>
      <c r="BH8" s="38"/>
      <c r="BI8" s="67"/>
      <c r="BJ8" s="38"/>
    </row>
    <row r="9" spans="2:62" ht="13.5" customHeight="1" x14ac:dyDescent="0.2">
      <c r="C9" s="89"/>
      <c r="D9" s="89"/>
      <c r="E9" s="89"/>
      <c r="F9" s="91"/>
      <c r="G9" s="89"/>
      <c r="H9" s="89"/>
      <c r="I9" s="89"/>
      <c r="J9" s="89"/>
      <c r="K9" s="89"/>
      <c r="L9" s="89"/>
      <c r="M9" s="89"/>
      <c r="N9" s="89"/>
      <c r="O9" s="89"/>
      <c r="S9" s="38"/>
      <c r="T9" s="38"/>
      <c r="U9" s="67"/>
      <c r="V9" s="38"/>
      <c r="X9" s="38"/>
      <c r="Y9" s="38"/>
      <c r="Z9" s="67"/>
      <c r="AA9" s="38"/>
      <c r="AC9" s="38"/>
      <c r="AD9" s="38"/>
      <c r="AE9" s="67"/>
      <c r="AF9" s="38"/>
      <c r="AH9" s="38"/>
      <c r="AI9" s="38"/>
      <c r="AJ9" s="67"/>
      <c r="AK9" s="38"/>
      <c r="AM9" s="38"/>
      <c r="AN9" s="38"/>
      <c r="AO9" s="67"/>
      <c r="AP9" s="38"/>
      <c r="AR9" s="38"/>
      <c r="AS9" s="38"/>
      <c r="AT9" s="67"/>
      <c r="AU9" s="38"/>
      <c r="AW9" s="38"/>
      <c r="AX9" s="38"/>
      <c r="AY9" s="67"/>
      <c r="AZ9" s="38"/>
      <c r="BB9" s="38"/>
      <c r="BC9" s="38"/>
      <c r="BD9" s="67"/>
      <c r="BE9" s="38"/>
      <c r="BG9" s="38"/>
      <c r="BH9" s="38"/>
      <c r="BI9" s="67"/>
      <c r="BJ9" s="38"/>
    </row>
    <row r="10" spans="2:62" ht="13.5" customHeight="1" x14ac:dyDescent="0.2">
      <c r="C10" s="89"/>
      <c r="D10" s="89"/>
      <c r="E10" s="89"/>
      <c r="F10" s="91"/>
      <c r="G10" s="89"/>
      <c r="H10" s="89"/>
      <c r="I10" s="89"/>
      <c r="J10" s="89"/>
      <c r="K10" s="89"/>
      <c r="L10" s="89"/>
      <c r="M10" s="89"/>
      <c r="N10" s="89"/>
      <c r="O10" s="89"/>
      <c r="S10" s="38"/>
      <c r="T10" s="38"/>
      <c r="U10" s="67"/>
      <c r="V10" s="38"/>
      <c r="X10" s="38"/>
      <c r="Y10" s="38"/>
      <c r="Z10" s="67"/>
      <c r="AA10" s="38"/>
      <c r="AC10" s="38"/>
      <c r="AD10" s="38"/>
      <c r="AE10" s="67"/>
      <c r="AF10" s="38"/>
      <c r="AH10" s="38"/>
      <c r="AI10" s="38"/>
      <c r="AJ10" s="67"/>
      <c r="AK10" s="38"/>
      <c r="AM10" s="38"/>
      <c r="AN10" s="38"/>
      <c r="AO10" s="67"/>
      <c r="AP10" s="38"/>
      <c r="AR10" s="38"/>
      <c r="AS10" s="38"/>
      <c r="AT10" s="67"/>
      <c r="AU10" s="38"/>
      <c r="AW10" s="38"/>
      <c r="AX10" s="38"/>
      <c r="AY10" s="67"/>
      <c r="AZ10" s="38"/>
      <c r="BB10" s="38"/>
      <c r="BC10" s="38"/>
      <c r="BD10" s="67"/>
      <c r="BE10" s="38"/>
      <c r="BG10" s="38"/>
      <c r="BH10" s="38"/>
      <c r="BI10" s="67"/>
      <c r="BJ10" s="38"/>
    </row>
    <row r="11" spans="2:62" ht="13.5" customHeight="1" x14ac:dyDescent="0.2">
      <c r="B11" s="471" t="s">
        <v>86</v>
      </c>
      <c r="C11" s="471"/>
      <c r="D11" s="471"/>
      <c r="E11" s="471"/>
      <c r="F11" s="471"/>
      <c r="G11" s="471"/>
      <c r="H11" s="471"/>
      <c r="I11" s="471"/>
      <c r="J11" s="471"/>
      <c r="K11" s="471"/>
      <c r="L11" s="471"/>
      <c r="M11" s="471"/>
      <c r="N11" s="89"/>
      <c r="O11" s="89"/>
      <c r="S11" s="38"/>
      <c r="T11" s="38"/>
      <c r="U11" s="67"/>
      <c r="V11" s="38"/>
      <c r="X11" s="38"/>
      <c r="Y11" s="38"/>
      <c r="Z11" s="67"/>
      <c r="AA11" s="38"/>
      <c r="AC11" s="38"/>
      <c r="AD11" s="38"/>
      <c r="AE11" s="67"/>
      <c r="AF11" s="38"/>
      <c r="AH11" s="38"/>
      <c r="AI11" s="38"/>
      <c r="AJ11" s="67"/>
      <c r="AK11" s="38"/>
      <c r="AM11" s="38"/>
      <c r="AN11" s="38"/>
      <c r="AO11" s="67"/>
      <c r="AP11" s="38"/>
      <c r="AR11" s="38"/>
      <c r="AS11" s="38"/>
      <c r="AT11" s="67"/>
      <c r="AU11" s="38"/>
      <c r="AW11" s="38"/>
      <c r="AX11" s="38"/>
      <c r="AY11" s="67"/>
      <c r="AZ11" s="38"/>
      <c r="BB11" s="38"/>
      <c r="BC11" s="38"/>
      <c r="BD11" s="67"/>
      <c r="BE11" s="38"/>
      <c r="BG11" s="38"/>
      <c r="BH11" s="38"/>
      <c r="BI11" s="67"/>
      <c r="BJ11" s="38"/>
    </row>
    <row r="12" spans="2:62" ht="13.5" customHeight="1" x14ac:dyDescent="0.2">
      <c r="B12" s="471"/>
      <c r="C12" s="471"/>
      <c r="D12" s="471"/>
      <c r="E12" s="471"/>
      <c r="F12" s="471"/>
      <c r="G12" s="471"/>
      <c r="H12" s="471"/>
      <c r="I12" s="471"/>
      <c r="J12" s="471"/>
      <c r="K12" s="471"/>
      <c r="L12" s="471"/>
      <c r="M12" s="471"/>
      <c r="N12" s="22"/>
      <c r="O12" s="22"/>
      <c r="S12" s="38"/>
      <c r="T12" s="38"/>
      <c r="U12" s="67"/>
      <c r="V12" s="38"/>
      <c r="X12" s="38"/>
      <c r="Y12" s="38"/>
      <c r="Z12" s="67"/>
      <c r="AA12" s="38"/>
      <c r="AC12" s="38"/>
      <c r="AD12" s="38"/>
      <c r="AE12" s="67"/>
      <c r="AF12" s="38"/>
      <c r="AH12" s="38"/>
      <c r="AI12" s="38"/>
      <c r="AJ12" s="67"/>
      <c r="AK12" s="38"/>
      <c r="AM12" s="38"/>
      <c r="AN12" s="38"/>
      <c r="AO12" s="67"/>
      <c r="AP12" s="38"/>
      <c r="AR12" s="38"/>
      <c r="AS12" s="38"/>
      <c r="AT12" s="67"/>
      <c r="AU12" s="38"/>
      <c r="AW12" s="38"/>
      <c r="AX12" s="38"/>
      <c r="AY12" s="67"/>
      <c r="AZ12" s="38"/>
      <c r="BB12" s="38"/>
      <c r="BC12" s="38"/>
      <c r="BD12" s="67"/>
      <c r="BE12" s="38"/>
      <c r="BG12" s="38"/>
      <c r="BH12" s="38"/>
      <c r="BI12" s="67"/>
      <c r="BJ12" s="38"/>
    </row>
    <row r="13" spans="2:62" ht="13.5" customHeight="1" x14ac:dyDescent="0.2">
      <c r="B13" s="471"/>
      <c r="C13" s="471"/>
      <c r="D13" s="471"/>
      <c r="E13" s="471"/>
      <c r="F13" s="471"/>
      <c r="G13" s="471"/>
      <c r="H13" s="471"/>
      <c r="I13" s="471"/>
      <c r="J13" s="471"/>
      <c r="K13" s="471"/>
      <c r="L13" s="471"/>
      <c r="M13" s="471"/>
      <c r="N13" s="22"/>
      <c r="O13" s="22"/>
      <c r="S13" s="38"/>
      <c r="T13" s="38"/>
      <c r="U13" s="67"/>
      <c r="V13" s="38"/>
      <c r="X13" s="38"/>
      <c r="Y13" s="38"/>
      <c r="Z13" s="67"/>
      <c r="AA13" s="38"/>
      <c r="AC13" s="38"/>
      <c r="AD13" s="38"/>
      <c r="AE13" s="67"/>
      <c r="AF13" s="38"/>
      <c r="AH13" s="38"/>
      <c r="AI13" s="38"/>
      <c r="AJ13" s="67"/>
      <c r="AK13" s="38"/>
      <c r="AM13" s="38"/>
      <c r="AN13" s="38"/>
      <c r="AO13" s="67"/>
      <c r="AP13" s="38"/>
      <c r="AR13" s="38"/>
      <c r="AS13" s="38"/>
      <c r="AT13" s="67"/>
      <c r="AU13" s="38"/>
      <c r="AW13" s="38"/>
      <c r="AX13" s="38"/>
      <c r="AY13" s="67"/>
      <c r="AZ13" s="38"/>
      <c r="BB13" s="38"/>
      <c r="BC13" s="38"/>
      <c r="BD13" s="67"/>
      <c r="BE13" s="38"/>
      <c r="BG13" s="38"/>
      <c r="BH13" s="38"/>
      <c r="BI13" s="67"/>
      <c r="BJ13" s="38"/>
    </row>
    <row r="14" spans="2:62" ht="13.5" customHeight="1" x14ac:dyDescent="0.2">
      <c r="B14" s="471"/>
      <c r="C14" s="471"/>
      <c r="D14" s="471"/>
      <c r="E14" s="471"/>
      <c r="F14" s="471"/>
      <c r="G14" s="471"/>
      <c r="H14" s="471"/>
      <c r="I14" s="471"/>
      <c r="J14" s="471"/>
      <c r="K14" s="471"/>
      <c r="L14" s="471"/>
      <c r="M14" s="471"/>
      <c r="N14" s="22"/>
      <c r="O14" s="22"/>
      <c r="S14" s="38"/>
      <c r="T14" s="38"/>
      <c r="U14" s="67"/>
      <c r="V14" s="38"/>
      <c r="X14" s="38"/>
      <c r="Y14" s="38"/>
      <c r="Z14" s="67"/>
      <c r="AA14" s="38"/>
      <c r="AC14" s="38"/>
      <c r="AD14" s="38"/>
      <c r="AE14" s="67"/>
      <c r="AF14" s="38"/>
      <c r="AH14" s="38"/>
      <c r="AI14" s="38"/>
      <c r="AJ14" s="67"/>
      <c r="AK14" s="38"/>
      <c r="AM14" s="38"/>
      <c r="AN14" s="38"/>
      <c r="AO14" s="67"/>
      <c r="AP14" s="38"/>
      <c r="AR14" s="38"/>
      <c r="AS14" s="38"/>
      <c r="AT14" s="67"/>
      <c r="AU14" s="38"/>
      <c r="AW14" s="38"/>
      <c r="AX14" s="38"/>
      <c r="AY14" s="67"/>
      <c r="AZ14" s="38"/>
      <c r="BB14" s="38"/>
      <c r="BC14" s="38"/>
      <c r="BD14" s="67"/>
      <c r="BE14" s="38"/>
      <c r="BG14" s="38"/>
      <c r="BH14" s="38"/>
      <c r="BI14" s="67"/>
      <c r="BJ14" s="38"/>
    </row>
    <row r="15" spans="2:62" ht="13.5" customHeight="1" x14ac:dyDescent="0.2">
      <c r="B15" s="471"/>
      <c r="C15" s="471"/>
      <c r="D15" s="471"/>
      <c r="E15" s="471"/>
      <c r="F15" s="471"/>
      <c r="G15" s="471"/>
      <c r="H15" s="471"/>
      <c r="I15" s="471"/>
      <c r="J15" s="471"/>
      <c r="K15" s="471"/>
      <c r="L15" s="471"/>
      <c r="M15" s="471"/>
      <c r="N15" s="22"/>
      <c r="O15" s="22"/>
      <c r="S15" s="38"/>
      <c r="T15" s="38"/>
      <c r="U15" s="67"/>
      <c r="V15" s="38"/>
      <c r="X15" s="38"/>
      <c r="Y15" s="38"/>
      <c r="Z15" s="67"/>
      <c r="AA15" s="38"/>
      <c r="AC15" s="38"/>
      <c r="AD15" s="38"/>
      <c r="AE15" s="67"/>
      <c r="AF15" s="38"/>
      <c r="AH15" s="38"/>
      <c r="AI15" s="38"/>
      <c r="AJ15" s="67"/>
      <c r="AK15" s="38"/>
      <c r="AM15" s="38"/>
      <c r="AN15" s="38"/>
      <c r="AO15" s="67"/>
      <c r="AP15" s="38"/>
      <c r="AR15" s="38"/>
      <c r="AS15" s="38"/>
      <c r="AT15" s="67"/>
      <c r="AU15" s="38"/>
      <c r="AW15" s="38"/>
      <c r="AX15" s="38"/>
      <c r="AY15" s="67"/>
      <c r="AZ15" s="38"/>
      <c r="BB15" s="38"/>
      <c r="BC15" s="38"/>
      <c r="BD15" s="67"/>
      <c r="BE15" s="38"/>
      <c r="BG15" s="38"/>
      <c r="BH15" s="38"/>
      <c r="BI15" s="67"/>
      <c r="BJ15" s="38"/>
    </row>
    <row r="16" spans="2:62" ht="13.5" customHeight="1" x14ac:dyDescent="0.2">
      <c r="B16" s="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S16" s="38"/>
      <c r="T16" s="38"/>
      <c r="U16" s="67"/>
      <c r="V16" s="38"/>
      <c r="X16" s="38"/>
      <c r="Y16" s="38"/>
      <c r="Z16" s="67"/>
      <c r="AA16" s="38"/>
      <c r="AC16" s="38"/>
      <c r="AD16" s="38"/>
      <c r="AE16" s="67"/>
      <c r="AF16" s="38"/>
      <c r="AH16" s="38"/>
      <c r="AI16" s="38"/>
      <c r="AJ16" s="67"/>
      <c r="AK16" s="38"/>
      <c r="AM16" s="38"/>
      <c r="AN16" s="38"/>
      <c r="AO16" s="67"/>
      <c r="AP16" s="38"/>
      <c r="AR16" s="38"/>
      <c r="AS16" s="38"/>
      <c r="AT16" s="67"/>
      <c r="AU16" s="38"/>
      <c r="AW16" s="38"/>
      <c r="AX16" s="38"/>
      <c r="AY16" s="67"/>
      <c r="AZ16" s="38"/>
      <c r="BB16" s="38"/>
      <c r="BC16" s="38"/>
      <c r="BD16" s="67"/>
      <c r="BE16" s="38"/>
      <c r="BG16" s="38"/>
      <c r="BH16" s="38"/>
      <c r="BI16" s="67"/>
      <c r="BJ16" s="38"/>
    </row>
    <row r="17" spans="2:62" ht="13.5" customHeight="1" x14ac:dyDescent="0.2">
      <c r="B17" s="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S17" s="38"/>
      <c r="T17" s="38"/>
      <c r="U17" s="67"/>
      <c r="V17" s="38"/>
      <c r="X17" s="38"/>
      <c r="Y17" s="38"/>
      <c r="Z17" s="67"/>
      <c r="AA17" s="38"/>
      <c r="AC17" s="38"/>
      <c r="AD17" s="38"/>
      <c r="AE17" s="67"/>
      <c r="AF17" s="38"/>
      <c r="AH17" s="38"/>
      <c r="AI17" s="38"/>
      <c r="AJ17" s="67"/>
      <c r="AK17" s="38"/>
      <c r="AM17" s="38"/>
      <c r="AN17" s="38"/>
      <c r="AO17" s="67"/>
      <c r="AP17" s="38"/>
      <c r="AR17" s="38"/>
      <c r="AS17" s="38"/>
      <c r="AT17" s="67"/>
      <c r="AU17" s="38"/>
      <c r="AW17" s="38"/>
      <c r="AX17" s="38"/>
      <c r="AY17" s="67"/>
      <c r="AZ17" s="38"/>
      <c r="BB17" s="38"/>
      <c r="BC17" s="38"/>
      <c r="BD17" s="67"/>
      <c r="BE17" s="38"/>
      <c r="BG17" s="38"/>
      <c r="BH17" s="38"/>
      <c r="BI17" s="67"/>
      <c r="BJ17" s="38"/>
    </row>
    <row r="18" spans="2:62" ht="13.5" customHeight="1" x14ac:dyDescent="0.2">
      <c r="B18" s="89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S18" s="38"/>
      <c r="T18" s="38"/>
      <c r="U18" s="67"/>
      <c r="V18" s="38"/>
      <c r="X18" s="38"/>
      <c r="Y18" s="38"/>
      <c r="Z18" s="67"/>
      <c r="AA18" s="38"/>
      <c r="AC18" s="38"/>
      <c r="AD18" s="38"/>
      <c r="AE18" s="67"/>
      <c r="AF18" s="38"/>
      <c r="AH18" s="38"/>
      <c r="AI18" s="38"/>
      <c r="AJ18" s="67"/>
      <c r="AK18" s="38"/>
      <c r="AM18" s="38"/>
      <c r="AN18" s="38"/>
      <c r="AO18" s="67"/>
      <c r="AP18" s="38"/>
      <c r="AR18" s="38"/>
      <c r="AS18" s="38"/>
      <c r="AT18" s="67"/>
      <c r="AU18" s="38"/>
      <c r="AW18" s="38"/>
      <c r="AX18" s="38"/>
      <c r="AY18" s="67"/>
      <c r="AZ18" s="38"/>
      <c r="BB18" s="38"/>
      <c r="BC18" s="38"/>
      <c r="BD18" s="67"/>
      <c r="BE18" s="38"/>
      <c r="BG18" s="38"/>
      <c r="BH18" s="38"/>
      <c r="BI18" s="67"/>
      <c r="BJ18" s="38"/>
    </row>
    <row r="19" spans="2:62" ht="13.5" customHeight="1" x14ac:dyDescent="0.2">
      <c r="B19" s="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S19" s="38"/>
      <c r="T19" s="38"/>
      <c r="U19" s="67"/>
      <c r="V19" s="38"/>
      <c r="X19" s="38"/>
      <c r="Y19" s="38"/>
      <c r="Z19" s="67"/>
      <c r="AA19" s="38"/>
      <c r="AC19" s="38"/>
      <c r="AD19" s="38"/>
      <c r="AE19" s="67"/>
      <c r="AF19" s="38"/>
      <c r="AH19" s="38"/>
      <c r="AI19" s="38"/>
      <c r="AJ19" s="67"/>
      <c r="AK19" s="38"/>
      <c r="AM19" s="38"/>
      <c r="AN19" s="38"/>
      <c r="AO19" s="67"/>
      <c r="AP19" s="38"/>
      <c r="AR19" s="38"/>
      <c r="AS19" s="38"/>
      <c r="AT19" s="67"/>
      <c r="AU19" s="38"/>
      <c r="AW19" s="38"/>
      <c r="AX19" s="38"/>
      <c r="AY19" s="67"/>
      <c r="AZ19" s="38"/>
      <c r="BB19" s="38"/>
      <c r="BC19" s="38"/>
      <c r="BD19" s="67"/>
      <c r="BE19" s="38"/>
      <c r="BG19" s="38"/>
      <c r="BH19" s="38"/>
      <c r="BI19" s="67"/>
      <c r="BJ19" s="38"/>
    </row>
    <row r="20" spans="2:62" ht="13.5" customHeight="1" x14ac:dyDescent="0.2">
      <c r="B20" s="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S20" s="38"/>
      <c r="T20" s="38"/>
      <c r="U20" s="67"/>
      <c r="V20" s="38"/>
      <c r="X20" s="38"/>
      <c r="Y20" s="38"/>
      <c r="Z20" s="67"/>
      <c r="AA20" s="38"/>
      <c r="AC20" s="38"/>
      <c r="AD20" s="38"/>
      <c r="AE20" s="67"/>
      <c r="AF20" s="38"/>
      <c r="AH20" s="38"/>
      <c r="AI20" s="38"/>
      <c r="AJ20" s="67"/>
      <c r="AK20" s="38"/>
      <c r="AM20" s="38"/>
      <c r="AN20" s="38"/>
      <c r="AO20" s="67"/>
      <c r="AP20" s="38"/>
      <c r="AR20" s="38"/>
      <c r="AS20" s="38"/>
      <c r="AT20" s="67"/>
      <c r="AU20" s="38"/>
      <c r="AW20" s="38"/>
      <c r="AX20" s="38"/>
      <c r="AY20" s="67"/>
      <c r="AZ20" s="38"/>
      <c r="BB20" s="38"/>
      <c r="BC20" s="38"/>
      <c r="BD20" s="67"/>
      <c r="BE20" s="38"/>
      <c r="BG20" s="38"/>
      <c r="BH20" s="38"/>
      <c r="BI20" s="67"/>
      <c r="BJ20" s="38"/>
    </row>
    <row r="21" spans="2:62" ht="13.5" customHeight="1" x14ac:dyDescent="0.2">
      <c r="B21" s="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S21" s="38"/>
      <c r="T21" s="38"/>
      <c r="U21" s="67"/>
      <c r="V21" s="38"/>
      <c r="X21" s="38"/>
      <c r="Y21" s="38"/>
      <c r="Z21" s="67"/>
      <c r="AA21" s="38"/>
      <c r="AC21" s="38"/>
      <c r="AD21" s="38"/>
      <c r="AE21" s="67"/>
      <c r="AF21" s="38"/>
      <c r="AH21" s="38"/>
      <c r="AI21" s="38"/>
      <c r="AJ21" s="67"/>
      <c r="AK21" s="38"/>
      <c r="AM21" s="38"/>
      <c r="AN21" s="38"/>
      <c r="AO21" s="67"/>
      <c r="AP21" s="38"/>
      <c r="AR21" s="38"/>
      <c r="AS21" s="38"/>
      <c r="AT21" s="67"/>
      <c r="AU21" s="38"/>
      <c r="AW21" s="38"/>
      <c r="AX21" s="38"/>
      <c r="AY21" s="67"/>
      <c r="AZ21" s="38"/>
      <c r="BB21" s="38"/>
      <c r="BC21" s="38"/>
      <c r="BD21" s="67"/>
      <c r="BE21" s="38"/>
      <c r="BG21" s="38"/>
      <c r="BH21" s="38"/>
      <c r="BI21" s="67"/>
      <c r="BJ21" s="38"/>
    </row>
    <row r="22" spans="2:62" ht="13.5" customHeight="1" x14ac:dyDescent="0.2">
      <c r="B22" s="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S22" s="38"/>
      <c r="T22" s="38"/>
      <c r="U22" s="67"/>
      <c r="V22" s="38"/>
      <c r="X22" s="38"/>
      <c r="Y22" s="38"/>
      <c r="Z22" s="67"/>
      <c r="AA22" s="38"/>
      <c r="AC22" s="38"/>
      <c r="AD22" s="38"/>
      <c r="AE22" s="67"/>
      <c r="AF22" s="38"/>
      <c r="AH22" s="38"/>
      <c r="AI22" s="38"/>
      <c r="AJ22" s="67"/>
      <c r="AK22" s="38"/>
      <c r="AM22" s="38"/>
      <c r="AN22" s="38"/>
      <c r="AO22" s="67"/>
      <c r="AP22" s="38"/>
      <c r="AR22" s="38"/>
      <c r="AS22" s="38"/>
      <c r="AT22" s="67"/>
      <c r="AU22" s="38"/>
      <c r="AW22" s="38"/>
      <c r="AX22" s="38"/>
      <c r="AY22" s="67"/>
      <c r="AZ22" s="38"/>
      <c r="BB22" s="38"/>
      <c r="BC22" s="38"/>
      <c r="BD22" s="67"/>
      <c r="BE22" s="38"/>
      <c r="BG22" s="38"/>
      <c r="BH22" s="38"/>
      <c r="BI22" s="67"/>
      <c r="BJ22" s="38"/>
    </row>
    <row r="23" spans="2:62" ht="13.5" customHeight="1" x14ac:dyDescent="0.2">
      <c r="B23" s="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S23" s="38"/>
      <c r="T23" s="68"/>
      <c r="U23" s="67"/>
      <c r="V23" s="38"/>
      <c r="X23" s="38"/>
      <c r="Y23" s="68"/>
      <c r="Z23" s="67"/>
      <c r="AA23" s="38"/>
      <c r="AC23" s="38"/>
      <c r="AD23" s="68"/>
      <c r="AE23" s="67"/>
      <c r="AF23" s="38"/>
      <c r="AH23" s="38"/>
      <c r="AI23" s="68"/>
      <c r="AJ23" s="67"/>
      <c r="AK23" s="38"/>
      <c r="AM23" s="38"/>
      <c r="AN23" s="68"/>
      <c r="AO23" s="67"/>
      <c r="AP23" s="38"/>
      <c r="AR23" s="38"/>
      <c r="AS23" s="68"/>
      <c r="AT23" s="67"/>
      <c r="AU23" s="38"/>
      <c r="AW23" s="38"/>
      <c r="AX23" s="68"/>
      <c r="AY23" s="67"/>
      <c r="AZ23" s="38"/>
      <c r="BB23" s="38"/>
      <c r="BC23" s="68"/>
      <c r="BD23" s="67"/>
      <c r="BE23" s="38"/>
      <c r="BG23" s="38"/>
      <c r="BH23" s="68"/>
      <c r="BI23" s="67"/>
      <c r="BJ23" s="38"/>
    </row>
    <row r="24" spans="2:62" ht="13.5" customHeight="1" x14ac:dyDescent="0.2">
      <c r="B24" s="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S24" s="38"/>
      <c r="T24" s="38"/>
      <c r="U24" s="67"/>
      <c r="V24" s="38"/>
      <c r="X24" s="38"/>
      <c r="Y24" s="38"/>
      <c r="Z24" s="67"/>
      <c r="AA24" s="38"/>
      <c r="AC24" s="38"/>
      <c r="AD24" s="38"/>
      <c r="AE24" s="67"/>
      <c r="AF24" s="38"/>
      <c r="AH24" s="38"/>
      <c r="AI24" s="38"/>
      <c r="AJ24" s="67"/>
      <c r="AK24" s="38"/>
      <c r="AM24" s="38"/>
      <c r="AN24" s="38"/>
      <c r="AO24" s="67"/>
      <c r="AP24" s="38"/>
      <c r="AR24" s="38"/>
      <c r="AS24" s="38"/>
      <c r="AT24" s="67"/>
      <c r="AU24" s="38"/>
      <c r="AW24" s="38"/>
      <c r="AX24" s="38"/>
      <c r="AY24" s="67"/>
      <c r="AZ24" s="38"/>
      <c r="BB24" s="38"/>
      <c r="BC24" s="38"/>
      <c r="BD24" s="67"/>
      <c r="BE24" s="38"/>
      <c r="BG24" s="38"/>
      <c r="BH24" s="38"/>
      <c r="BI24" s="67"/>
      <c r="BJ24" s="38"/>
    </row>
    <row r="25" spans="2:62" ht="13.5" customHeight="1" x14ac:dyDescent="0.2">
      <c r="B25" s="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S25" s="69"/>
      <c r="T25" s="69"/>
      <c r="U25" s="67"/>
      <c r="V25" s="38"/>
      <c r="X25" s="69"/>
      <c r="Y25" s="69"/>
      <c r="Z25" s="38"/>
      <c r="AA25" s="38"/>
      <c r="AC25" s="69"/>
      <c r="AD25" s="69"/>
      <c r="AE25" s="38"/>
      <c r="AF25" s="38"/>
      <c r="AH25" s="69"/>
      <c r="AI25" s="69"/>
      <c r="AJ25" s="38"/>
      <c r="AK25" s="38"/>
      <c r="AM25" s="69"/>
      <c r="AN25" s="69"/>
      <c r="AO25" s="38"/>
      <c r="AP25" s="38"/>
      <c r="AR25" s="69"/>
      <c r="AS25" s="69"/>
      <c r="AT25" s="38"/>
      <c r="AU25" s="38"/>
      <c r="AW25" s="69"/>
      <c r="AX25" s="69"/>
      <c r="AY25" s="38"/>
      <c r="AZ25" s="38"/>
      <c r="BB25" s="69"/>
      <c r="BC25" s="69"/>
      <c r="BD25" s="38"/>
      <c r="BE25" s="38"/>
      <c r="BG25" s="69"/>
      <c r="BH25" s="69"/>
      <c r="BI25" s="38"/>
      <c r="BJ25" s="38"/>
    </row>
    <row r="26" spans="2:62" ht="13.5" customHeight="1" x14ac:dyDescent="0.2">
      <c r="B26" s="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S26" s="38"/>
      <c r="T26" s="38"/>
      <c r="U26" s="38"/>
      <c r="V26" s="38"/>
      <c r="X26" s="38"/>
      <c r="Y26" s="38"/>
      <c r="Z26" s="38"/>
      <c r="AA26" s="38"/>
      <c r="AC26" s="38"/>
      <c r="AD26" s="38"/>
      <c r="AE26" s="38"/>
      <c r="AF26" s="38"/>
      <c r="AH26" s="38"/>
      <c r="AI26" s="38"/>
      <c r="AJ26" s="38"/>
      <c r="AK26" s="38"/>
      <c r="AM26" s="38"/>
      <c r="AN26" s="38"/>
      <c r="AO26" s="38"/>
      <c r="AP26" s="38"/>
      <c r="AR26" s="38"/>
      <c r="AS26" s="38"/>
      <c r="AT26" s="38"/>
      <c r="AU26" s="38"/>
      <c r="AW26" s="38"/>
      <c r="AX26" s="38"/>
      <c r="AY26" s="38"/>
      <c r="AZ26" s="38"/>
      <c r="BB26" s="38"/>
      <c r="BC26" s="38"/>
      <c r="BD26" s="38"/>
      <c r="BE26" s="38"/>
      <c r="BG26" s="38"/>
      <c r="BH26" s="38"/>
      <c r="BI26" s="38"/>
      <c r="BJ26" s="38"/>
    </row>
    <row r="27" spans="2:62" ht="13.5" customHeight="1" x14ac:dyDescent="0.2">
      <c r="B27" s="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S27" s="38"/>
      <c r="T27" s="38"/>
      <c r="U27" s="38"/>
      <c r="V27" s="38"/>
      <c r="X27" s="38"/>
      <c r="Y27" s="38"/>
      <c r="Z27" s="38"/>
      <c r="AA27" s="38"/>
      <c r="AC27" s="38"/>
      <c r="AD27" s="38"/>
      <c r="AE27" s="38"/>
      <c r="AF27" s="38"/>
      <c r="AH27" s="38"/>
      <c r="AI27" s="38"/>
      <c r="AJ27" s="38"/>
      <c r="AK27" s="38"/>
      <c r="AM27" s="38"/>
      <c r="AN27" s="38"/>
      <c r="AO27" s="38"/>
      <c r="AP27" s="38"/>
      <c r="AR27" s="38"/>
      <c r="AS27" s="38"/>
      <c r="AT27" s="38"/>
      <c r="AU27" s="38"/>
      <c r="AW27" s="38"/>
      <c r="AX27" s="38"/>
      <c r="AY27" s="38"/>
      <c r="AZ27" s="38"/>
      <c r="BB27" s="38"/>
      <c r="BC27" s="38"/>
      <c r="BD27" s="38"/>
      <c r="BE27" s="38"/>
      <c r="BG27" s="38"/>
      <c r="BH27" s="38"/>
      <c r="BI27" s="38"/>
      <c r="BJ27" s="38"/>
    </row>
    <row r="28" spans="2:62" ht="13.5" customHeight="1" x14ac:dyDescent="0.2">
      <c r="B28" s="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38"/>
      <c r="T28" s="69"/>
      <c r="U28" s="69"/>
      <c r="V28" s="69"/>
      <c r="W28" s="78"/>
      <c r="X28" s="69"/>
      <c r="Y28" s="69"/>
      <c r="Z28" s="69"/>
      <c r="AA28" s="69"/>
      <c r="AB28" s="78"/>
      <c r="AC28" s="69"/>
      <c r="AD28" s="69"/>
      <c r="AE28" s="69"/>
      <c r="AF28" s="69"/>
      <c r="AG28" s="78"/>
      <c r="AH28" s="69"/>
      <c r="AI28" s="69"/>
      <c r="AJ28" s="69"/>
      <c r="AK28" s="69"/>
      <c r="AL28" s="78"/>
      <c r="AM28" s="69"/>
      <c r="AN28" s="69"/>
      <c r="AO28" s="69"/>
      <c r="AP28" s="69"/>
      <c r="AQ28" s="78"/>
      <c r="AR28" s="69"/>
      <c r="AS28" s="69"/>
      <c r="AT28" s="69"/>
      <c r="AU28" s="38"/>
      <c r="AW28" s="38"/>
      <c r="AX28" s="38"/>
      <c r="AY28" s="38"/>
      <c r="AZ28" s="38"/>
      <c r="BB28" s="38"/>
      <c r="BC28" s="38"/>
      <c r="BD28" s="38"/>
      <c r="BE28" s="38"/>
      <c r="BG28" s="38"/>
      <c r="BH28" s="38"/>
      <c r="BI28" s="38"/>
      <c r="BJ28" s="38"/>
    </row>
    <row r="29" spans="2:62" ht="13.5" customHeight="1" x14ac:dyDescent="0.2">
      <c r="B29" s="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S29" s="38"/>
      <c r="T29" s="38"/>
      <c r="U29" s="38"/>
      <c r="V29" s="38"/>
      <c r="X29" s="38"/>
      <c r="Y29" s="38"/>
      <c r="Z29" s="38"/>
      <c r="AA29" s="38"/>
      <c r="AC29" s="38"/>
      <c r="AD29" s="38"/>
      <c r="AE29" s="38"/>
      <c r="AF29" s="38"/>
      <c r="AH29" s="38"/>
      <c r="AI29" s="38"/>
      <c r="AJ29" s="38"/>
      <c r="AK29" s="38"/>
      <c r="AM29" s="38"/>
      <c r="AN29" s="38"/>
      <c r="AO29" s="38"/>
      <c r="AP29" s="38"/>
      <c r="AR29" s="38"/>
      <c r="AS29" s="38"/>
      <c r="AT29" s="38"/>
      <c r="AU29" s="38"/>
      <c r="AW29" s="38"/>
      <c r="AX29" s="38"/>
      <c r="AY29" s="38"/>
      <c r="AZ29" s="38"/>
      <c r="BB29" s="38"/>
      <c r="BC29" s="38"/>
      <c r="BD29" s="38"/>
      <c r="BE29" s="38"/>
      <c r="BG29" s="38"/>
      <c r="BH29" s="38"/>
      <c r="BI29" s="38"/>
      <c r="BJ29" s="38"/>
    </row>
    <row r="30" spans="2:62" ht="5.25" customHeight="1" x14ac:dyDescent="0.2">
      <c r="B30" s="89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S30" s="38"/>
      <c r="T30" s="38"/>
      <c r="U30" s="38"/>
      <c r="V30" s="38"/>
      <c r="X30" s="38"/>
      <c r="Y30" s="38"/>
      <c r="Z30" s="38"/>
      <c r="AA30" s="38"/>
      <c r="AC30" s="38"/>
      <c r="AD30" s="38"/>
      <c r="AE30" s="38"/>
      <c r="AF30" s="38"/>
      <c r="AH30" s="38"/>
      <c r="AI30" s="38"/>
      <c r="AJ30" s="38"/>
      <c r="AK30" s="38"/>
      <c r="AM30" s="38"/>
      <c r="AN30" s="38"/>
      <c r="AO30" s="38"/>
      <c r="AP30" s="38"/>
      <c r="AR30" s="38"/>
      <c r="AS30" s="38"/>
      <c r="AT30" s="38"/>
      <c r="AU30" s="38"/>
      <c r="AW30" s="38"/>
      <c r="AX30" s="38"/>
      <c r="AY30" s="38"/>
      <c r="AZ30" s="38"/>
      <c r="BB30" s="38"/>
      <c r="BC30" s="38"/>
      <c r="BD30" s="38"/>
      <c r="BE30" s="38"/>
      <c r="BG30" s="38"/>
      <c r="BH30" s="38"/>
      <c r="BI30" s="38"/>
      <c r="BJ30" s="38"/>
    </row>
    <row r="31" spans="2:62" ht="13.5" customHeight="1" x14ac:dyDescent="0.2">
      <c r="B31" s="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S31" s="38"/>
      <c r="T31" s="38"/>
      <c r="U31" s="38"/>
      <c r="V31" s="38"/>
      <c r="X31" s="38"/>
      <c r="Y31" s="38"/>
      <c r="Z31" s="38"/>
      <c r="AA31" s="38"/>
      <c r="AC31" s="38"/>
      <c r="AD31" s="38"/>
      <c r="AE31" s="38"/>
      <c r="AF31" s="38"/>
      <c r="AH31" s="38"/>
      <c r="AI31" s="38"/>
      <c r="AJ31" s="38"/>
      <c r="AK31" s="38"/>
      <c r="AM31" s="38"/>
      <c r="AN31" s="38"/>
      <c r="AO31" s="38"/>
      <c r="AP31" s="38"/>
      <c r="AR31" s="38"/>
      <c r="AS31" s="38"/>
      <c r="AT31" s="38"/>
      <c r="AU31" s="38"/>
      <c r="AW31" s="38"/>
      <c r="AX31" s="38"/>
      <c r="AY31" s="38"/>
      <c r="AZ31" s="38"/>
      <c r="BB31" s="38"/>
      <c r="BC31" s="38"/>
      <c r="BD31" s="38"/>
      <c r="BE31" s="38"/>
      <c r="BG31" s="38"/>
      <c r="BH31" s="38"/>
      <c r="BI31" s="38"/>
      <c r="BJ31" s="38"/>
    </row>
    <row r="32" spans="2:62" ht="13.5" customHeight="1" x14ac:dyDescent="0.2">
      <c r="B32" s="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S32" s="38"/>
      <c r="T32" s="38"/>
      <c r="U32" s="38"/>
      <c r="V32" s="38"/>
      <c r="X32" s="38"/>
      <c r="Y32" s="38"/>
      <c r="Z32" s="38"/>
      <c r="AA32" s="38"/>
      <c r="AC32" s="38"/>
      <c r="AD32" s="38"/>
      <c r="AE32" s="38"/>
      <c r="AF32" s="38"/>
      <c r="AH32" s="38"/>
      <c r="AI32" s="38"/>
      <c r="AJ32" s="38"/>
      <c r="AK32" s="38"/>
      <c r="AM32" s="38"/>
      <c r="AN32" s="38"/>
      <c r="AO32" s="38"/>
      <c r="AP32" s="38"/>
      <c r="AR32" s="38"/>
      <c r="AS32" s="38"/>
      <c r="AT32" s="38"/>
      <c r="AU32" s="38"/>
      <c r="AW32" s="38"/>
      <c r="AX32" s="38"/>
      <c r="AY32" s="38"/>
      <c r="AZ32" s="38"/>
      <c r="BB32" s="38"/>
      <c r="BC32" s="38"/>
      <c r="BD32" s="38"/>
      <c r="BE32" s="38"/>
      <c r="BG32" s="38"/>
      <c r="BH32" s="38"/>
      <c r="BI32" s="38"/>
      <c r="BJ32" s="38"/>
    </row>
    <row r="33" spans="2:62" ht="13.5" customHeight="1" x14ac:dyDescent="0.2">
      <c r="B33" s="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S33" s="38"/>
      <c r="T33" s="38"/>
      <c r="U33" s="38"/>
      <c r="V33" s="38"/>
      <c r="X33" s="38"/>
      <c r="Y33" s="38"/>
      <c r="Z33" s="38"/>
      <c r="AA33" s="38"/>
      <c r="AC33" s="38"/>
      <c r="AD33" s="38"/>
      <c r="AE33" s="38"/>
      <c r="AF33" s="38"/>
      <c r="AH33" s="38"/>
      <c r="AI33" s="38"/>
      <c r="AJ33" s="38"/>
      <c r="AK33" s="38"/>
      <c r="AM33" s="38"/>
      <c r="AN33" s="38"/>
      <c r="AO33" s="38"/>
      <c r="AP33" s="38"/>
      <c r="AR33" s="38"/>
      <c r="AS33" s="38"/>
      <c r="AT33" s="38"/>
      <c r="AU33" s="38"/>
      <c r="AW33" s="38"/>
      <c r="AX33" s="38"/>
      <c r="AY33" s="38"/>
      <c r="AZ33" s="38"/>
      <c r="BB33" s="38"/>
      <c r="BC33" s="38"/>
      <c r="BD33" s="38"/>
      <c r="BE33" s="38"/>
      <c r="BG33" s="38"/>
      <c r="BH33" s="38"/>
      <c r="BI33" s="38"/>
      <c r="BJ33" s="38"/>
    </row>
    <row r="34" spans="2:62" ht="13.5" customHeight="1" x14ac:dyDescent="0.2">
      <c r="B34" s="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S34" s="38"/>
      <c r="T34" s="38"/>
      <c r="U34" s="38"/>
      <c r="V34" s="38"/>
      <c r="X34" s="38"/>
      <c r="Y34" s="38"/>
      <c r="Z34" s="38"/>
      <c r="AA34" s="38"/>
      <c r="AC34" s="38"/>
      <c r="AD34" s="38"/>
      <c r="AE34" s="38"/>
      <c r="AF34" s="38"/>
      <c r="AH34" s="38"/>
      <c r="AI34" s="38"/>
      <c r="AJ34" s="38"/>
      <c r="AK34" s="38"/>
      <c r="AM34" s="38"/>
      <c r="AN34" s="38"/>
      <c r="AO34" s="38"/>
      <c r="AP34" s="38"/>
      <c r="AR34" s="38"/>
      <c r="AS34" s="38"/>
      <c r="AT34" s="38"/>
      <c r="AU34" s="38"/>
      <c r="AW34" s="38"/>
      <c r="AX34" s="38"/>
      <c r="AY34" s="38"/>
      <c r="AZ34" s="38"/>
      <c r="BB34" s="38"/>
      <c r="BC34" s="38"/>
      <c r="BD34" s="38"/>
      <c r="BE34" s="38"/>
      <c r="BG34" s="38"/>
      <c r="BH34" s="38"/>
      <c r="BI34" s="38"/>
      <c r="BJ34" s="38"/>
    </row>
    <row r="35" spans="2:62" ht="13.5" customHeight="1" x14ac:dyDescent="0.2">
      <c r="B35" s="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S35" s="38"/>
      <c r="T35" s="38"/>
      <c r="U35" s="38"/>
      <c r="V35" s="38"/>
      <c r="X35" s="38"/>
      <c r="Y35" s="38"/>
      <c r="Z35" s="38"/>
      <c r="AA35" s="38"/>
      <c r="AC35" s="38"/>
      <c r="AD35" s="38"/>
      <c r="AE35" s="38"/>
      <c r="AF35" s="38"/>
      <c r="AH35" s="38"/>
      <c r="AI35" s="38"/>
      <c r="AJ35" s="38"/>
      <c r="AK35" s="38"/>
      <c r="AM35" s="38"/>
      <c r="AN35" s="38"/>
      <c r="AO35" s="38"/>
      <c r="AP35" s="38"/>
      <c r="AR35" s="38"/>
      <c r="AS35" s="38"/>
      <c r="AT35" s="38"/>
      <c r="AU35" s="38"/>
      <c r="AW35" s="38"/>
      <c r="AX35" s="38"/>
      <c r="AY35" s="38"/>
      <c r="AZ35" s="38"/>
      <c r="BB35" s="38"/>
      <c r="BC35" s="38"/>
      <c r="BD35" s="38"/>
      <c r="BE35" s="38"/>
      <c r="BG35" s="38"/>
      <c r="BH35" s="38"/>
      <c r="BI35" s="38"/>
      <c r="BJ35" s="38"/>
    </row>
    <row r="36" spans="2:62" ht="13.5" customHeight="1" x14ac:dyDescent="0.2">
      <c r="B36" s="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S36" s="38"/>
      <c r="T36" s="38"/>
      <c r="U36" s="38"/>
      <c r="V36" s="38"/>
      <c r="X36" s="38"/>
      <c r="Y36" s="38"/>
      <c r="Z36" s="38"/>
      <c r="AA36" s="38"/>
      <c r="AC36" s="38"/>
      <c r="AD36" s="38"/>
      <c r="AE36" s="38"/>
      <c r="AF36" s="38"/>
      <c r="AH36" s="38"/>
      <c r="AI36" s="38"/>
      <c r="AJ36" s="38"/>
      <c r="AK36" s="38"/>
      <c r="AM36" s="38"/>
      <c r="AN36" s="38"/>
      <c r="AO36" s="38"/>
      <c r="AP36" s="38"/>
      <c r="AR36" s="38"/>
      <c r="AS36" s="38"/>
      <c r="AT36" s="38"/>
      <c r="AU36" s="38"/>
      <c r="AW36" s="38"/>
      <c r="AX36" s="38"/>
      <c r="AY36" s="38"/>
      <c r="AZ36" s="38"/>
      <c r="BB36" s="38"/>
      <c r="BC36" s="38"/>
      <c r="BD36" s="38"/>
      <c r="BE36" s="38"/>
      <c r="BG36" s="38"/>
      <c r="BH36" s="38"/>
      <c r="BI36" s="38"/>
      <c r="BJ36" s="38"/>
    </row>
    <row r="37" spans="2:62" ht="13.5" customHeight="1" x14ac:dyDescent="0.2">
      <c r="B37" s="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S37" s="38"/>
      <c r="T37" s="38"/>
      <c r="U37" s="38"/>
      <c r="V37" s="38"/>
      <c r="X37" s="38"/>
      <c r="Y37" s="38"/>
      <c r="Z37" s="38"/>
      <c r="AA37" s="38"/>
      <c r="AC37" s="38"/>
      <c r="AD37" s="38"/>
      <c r="AE37" s="38"/>
      <c r="AF37" s="38"/>
      <c r="AH37" s="38"/>
      <c r="AI37" s="38"/>
      <c r="AJ37" s="38"/>
      <c r="AK37" s="38"/>
      <c r="AM37" s="38"/>
      <c r="AN37" s="38"/>
      <c r="AO37" s="38"/>
      <c r="AP37" s="38"/>
      <c r="AR37" s="38"/>
      <c r="AS37" s="38"/>
      <c r="AT37" s="38"/>
      <c r="AU37" s="38"/>
      <c r="AW37" s="38"/>
      <c r="AX37" s="38"/>
      <c r="AY37" s="38"/>
      <c r="AZ37" s="38"/>
      <c r="BB37" s="38"/>
      <c r="BC37" s="38"/>
      <c r="BD37" s="38"/>
      <c r="BE37" s="38"/>
      <c r="BG37" s="38"/>
      <c r="BH37" s="38"/>
      <c r="BI37" s="38"/>
      <c r="BJ37" s="38"/>
    </row>
    <row r="38" spans="2:62" ht="13.5" customHeight="1" x14ac:dyDescent="0.2">
      <c r="B38" s="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S38" s="38"/>
      <c r="T38" s="38"/>
      <c r="U38" s="38"/>
      <c r="V38" s="38"/>
      <c r="X38" s="38"/>
      <c r="Y38" s="38"/>
      <c r="Z38" s="38"/>
      <c r="AA38" s="38"/>
      <c r="AC38" s="38"/>
      <c r="AD38" s="38"/>
      <c r="AE38" s="38"/>
      <c r="AF38" s="38"/>
      <c r="AH38" s="38"/>
      <c r="AI38" s="38"/>
      <c r="AJ38" s="38"/>
      <c r="AK38" s="38"/>
      <c r="AM38" s="38"/>
      <c r="AN38" s="38"/>
      <c r="AO38" s="38"/>
      <c r="AP38" s="38"/>
      <c r="AR38" s="38"/>
      <c r="AS38" s="38"/>
      <c r="AT38" s="38"/>
      <c r="AU38" s="38"/>
      <c r="AW38" s="38"/>
      <c r="AX38" s="38"/>
      <c r="AY38" s="38"/>
      <c r="AZ38" s="38"/>
      <c r="BB38" s="38"/>
      <c r="BC38" s="38"/>
      <c r="BD38" s="38"/>
      <c r="BE38" s="38"/>
      <c r="BG38" s="38"/>
      <c r="BH38" s="38"/>
      <c r="BI38" s="38"/>
      <c r="BJ38" s="38"/>
    </row>
    <row r="39" spans="2:62" ht="13.5" customHeight="1" x14ac:dyDescent="0.2">
      <c r="B39" s="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S39" s="38"/>
      <c r="T39" s="38"/>
      <c r="U39" s="38"/>
      <c r="V39" s="38"/>
      <c r="X39" s="38"/>
      <c r="Y39" s="38"/>
      <c r="Z39" s="38"/>
      <c r="AA39" s="38"/>
      <c r="AC39" s="38"/>
      <c r="AD39" s="38"/>
      <c r="AE39" s="38"/>
      <c r="AF39" s="38"/>
      <c r="AH39" s="38"/>
      <c r="AI39" s="38"/>
      <c r="AJ39" s="38"/>
      <c r="AK39" s="38"/>
      <c r="AM39" s="38"/>
      <c r="AN39" s="38"/>
      <c r="AO39" s="38"/>
      <c r="AP39" s="38"/>
      <c r="AR39" s="38"/>
      <c r="AS39" s="38"/>
      <c r="AT39" s="38"/>
      <c r="AU39" s="38"/>
      <c r="AW39" s="38"/>
      <c r="AX39" s="38"/>
      <c r="AY39" s="38"/>
      <c r="AZ39" s="38"/>
      <c r="BB39" s="38"/>
      <c r="BC39" s="38"/>
      <c r="BD39" s="38"/>
      <c r="BE39" s="38"/>
      <c r="BG39" s="38"/>
      <c r="BH39" s="38"/>
      <c r="BI39" s="38"/>
      <c r="BJ39" s="38"/>
    </row>
    <row r="40" spans="2:62" ht="13.5" customHeight="1" x14ac:dyDescent="0.2">
      <c r="B40" s="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S40" s="38"/>
      <c r="T40" s="38"/>
      <c r="U40" s="38"/>
      <c r="V40" s="38"/>
      <c r="X40" s="38"/>
      <c r="Y40" s="38"/>
      <c r="Z40" s="38"/>
      <c r="AA40" s="38"/>
      <c r="AC40" s="38"/>
      <c r="AD40" s="38"/>
      <c r="AE40" s="38"/>
      <c r="AF40" s="38"/>
      <c r="AH40" s="38"/>
      <c r="AI40" s="38"/>
      <c r="AJ40" s="38"/>
      <c r="AK40" s="38"/>
      <c r="AM40" s="38"/>
      <c r="AN40" s="38"/>
      <c r="AO40" s="38"/>
      <c r="AP40" s="38"/>
      <c r="AR40" s="38"/>
      <c r="AS40" s="38"/>
      <c r="AT40" s="38"/>
      <c r="AU40" s="38"/>
      <c r="AW40" s="38"/>
      <c r="AX40" s="38"/>
      <c r="AY40" s="38"/>
      <c r="AZ40" s="38"/>
      <c r="BB40" s="38"/>
      <c r="BC40" s="38"/>
      <c r="BD40" s="38"/>
      <c r="BE40" s="38"/>
      <c r="BG40" s="38"/>
      <c r="BH40" s="38"/>
      <c r="BI40" s="38"/>
      <c r="BJ40" s="38"/>
    </row>
    <row r="41" spans="2:62" ht="13.5" customHeight="1" x14ac:dyDescent="0.2">
      <c r="B41" s="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S41" s="38"/>
      <c r="T41" s="38"/>
      <c r="U41" s="38"/>
      <c r="V41" s="38"/>
      <c r="X41" s="38"/>
      <c r="Y41" s="38"/>
      <c r="Z41" s="38"/>
      <c r="AA41" s="38"/>
      <c r="AC41" s="38"/>
      <c r="AD41" s="38"/>
      <c r="AE41" s="38"/>
      <c r="AF41" s="38"/>
      <c r="AH41" s="38"/>
      <c r="AI41" s="38"/>
      <c r="AJ41" s="38"/>
      <c r="AK41" s="38"/>
      <c r="AM41" s="38"/>
      <c r="AN41" s="38"/>
      <c r="AO41" s="38"/>
      <c r="AP41" s="38"/>
      <c r="AR41" s="38"/>
      <c r="AS41" s="38"/>
      <c r="AT41" s="38"/>
      <c r="AU41" s="38"/>
      <c r="AW41" s="38"/>
      <c r="AX41" s="38"/>
      <c r="AY41" s="38"/>
      <c r="AZ41" s="38"/>
      <c r="BB41" s="38"/>
      <c r="BC41" s="38"/>
      <c r="BD41" s="38"/>
      <c r="BE41" s="38"/>
      <c r="BG41" s="38"/>
      <c r="BH41" s="38"/>
      <c r="BI41" s="38"/>
      <c r="BJ41" s="38"/>
    </row>
    <row r="42" spans="2:62" ht="13.5" customHeight="1" x14ac:dyDescent="0.2">
      <c r="B42" s="8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S42" s="38"/>
      <c r="T42" s="38"/>
      <c r="U42" s="38"/>
      <c r="V42" s="38"/>
      <c r="X42" s="38"/>
      <c r="Y42" s="38"/>
      <c r="Z42" s="38"/>
      <c r="AA42" s="38"/>
      <c r="AC42" s="38"/>
      <c r="AD42" s="38"/>
      <c r="AE42" s="38"/>
      <c r="AF42" s="38"/>
      <c r="AH42" s="38"/>
      <c r="AI42" s="38"/>
      <c r="AJ42" s="38"/>
      <c r="AK42" s="38"/>
      <c r="AM42" s="38"/>
      <c r="AN42" s="38"/>
      <c r="AO42" s="38"/>
      <c r="AP42" s="38"/>
      <c r="AR42" s="38"/>
      <c r="AS42" s="38"/>
      <c r="AT42" s="38"/>
      <c r="AU42" s="38"/>
      <c r="AW42" s="38"/>
      <c r="AX42" s="38"/>
      <c r="AY42" s="38"/>
      <c r="AZ42" s="38"/>
      <c r="BB42" s="38"/>
      <c r="BC42" s="38"/>
      <c r="BD42" s="38"/>
      <c r="BE42" s="38"/>
      <c r="BG42" s="38"/>
      <c r="BH42" s="38"/>
      <c r="BI42" s="38"/>
      <c r="BJ42" s="38"/>
    </row>
    <row r="43" spans="2:62" ht="13.5" customHeight="1" x14ac:dyDescent="0.2">
      <c r="B43" s="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S43" s="38"/>
      <c r="T43" s="38"/>
      <c r="U43" s="38"/>
      <c r="V43" s="38"/>
      <c r="X43" s="38"/>
      <c r="Y43" s="38"/>
      <c r="Z43" s="38"/>
      <c r="AA43" s="38"/>
      <c r="AC43" s="38"/>
      <c r="AD43" s="38"/>
      <c r="AE43" s="38"/>
      <c r="AF43" s="38"/>
      <c r="AH43" s="38"/>
      <c r="AI43" s="38"/>
      <c r="AJ43" s="38"/>
      <c r="AK43" s="38"/>
      <c r="AM43" s="38"/>
      <c r="AN43" s="38"/>
      <c r="AO43" s="38"/>
      <c r="AP43" s="38"/>
      <c r="AR43" s="38"/>
      <c r="AS43" s="38"/>
      <c r="AT43" s="38"/>
      <c r="AU43" s="38"/>
      <c r="AW43" s="38"/>
      <c r="AX43" s="38"/>
      <c r="AY43" s="38"/>
      <c r="AZ43" s="38"/>
      <c r="BB43" s="38"/>
      <c r="BC43" s="38"/>
      <c r="BD43" s="38"/>
      <c r="BE43" s="38"/>
      <c r="BG43" s="38"/>
      <c r="BH43" s="38"/>
      <c r="BI43" s="38"/>
      <c r="BJ43" s="38"/>
    </row>
    <row r="44" spans="2:62" ht="13.5" customHeight="1" x14ac:dyDescent="0.2">
      <c r="B44" s="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S44" s="38"/>
      <c r="T44" s="38"/>
      <c r="U44" s="38"/>
      <c r="V44" s="38"/>
      <c r="X44" s="38"/>
      <c r="Y44" s="38"/>
      <c r="Z44" s="38"/>
      <c r="AA44" s="38"/>
      <c r="AC44" s="38"/>
      <c r="AD44" s="38"/>
      <c r="AE44" s="38"/>
      <c r="AF44" s="38"/>
      <c r="AH44" s="38"/>
      <c r="AI44" s="38"/>
      <c r="AJ44" s="38"/>
      <c r="AK44" s="38"/>
      <c r="AM44" s="38"/>
      <c r="AN44" s="38"/>
      <c r="AO44" s="38"/>
      <c r="AP44" s="38"/>
      <c r="AR44" s="38"/>
      <c r="AS44" s="38"/>
      <c r="AT44" s="38"/>
      <c r="AU44" s="38"/>
      <c r="AW44" s="38"/>
      <c r="AX44" s="38"/>
      <c r="AY44" s="38"/>
      <c r="AZ44" s="38"/>
      <c r="BB44" s="38"/>
      <c r="BC44" s="38"/>
      <c r="BD44" s="38"/>
      <c r="BE44" s="38"/>
      <c r="BG44" s="38"/>
      <c r="BH44" s="38"/>
      <c r="BI44" s="38"/>
      <c r="BJ44" s="38"/>
    </row>
    <row r="45" spans="2:62" ht="13.5" customHeight="1" x14ac:dyDescent="0.2">
      <c r="B45" s="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S45" s="38"/>
      <c r="T45" s="38"/>
      <c r="U45" s="38"/>
      <c r="V45" s="38"/>
      <c r="X45" s="38"/>
      <c r="Y45" s="38"/>
      <c r="Z45" s="38"/>
      <c r="AA45" s="38"/>
      <c r="AC45" s="38"/>
      <c r="AD45" s="38"/>
      <c r="AE45" s="38"/>
      <c r="AF45" s="38"/>
      <c r="AH45" s="38"/>
      <c r="AI45" s="38"/>
      <c r="AJ45" s="38"/>
      <c r="AK45" s="38"/>
      <c r="AM45" s="38"/>
      <c r="AN45" s="38"/>
      <c r="AO45" s="38"/>
      <c r="AP45" s="38"/>
      <c r="AR45" s="38"/>
      <c r="AS45" s="38"/>
      <c r="AT45" s="38"/>
      <c r="AU45" s="38"/>
      <c r="AW45" s="38"/>
      <c r="AX45" s="38"/>
      <c r="AY45" s="38"/>
      <c r="AZ45" s="38"/>
      <c r="BB45" s="38"/>
      <c r="BC45" s="38"/>
      <c r="BD45" s="38"/>
      <c r="BE45" s="38"/>
      <c r="BG45" s="38"/>
      <c r="BH45" s="38"/>
      <c r="BI45" s="38"/>
      <c r="BJ45" s="38"/>
    </row>
    <row r="46" spans="2:62" ht="13.5" customHeight="1" x14ac:dyDescent="0.2">
      <c r="B46" s="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S46" s="38"/>
      <c r="T46" s="38"/>
      <c r="U46" s="38"/>
      <c r="V46" s="38"/>
      <c r="X46" s="38"/>
      <c r="Y46" s="38"/>
      <c r="Z46" s="38"/>
      <c r="AA46" s="38"/>
      <c r="AC46" s="38"/>
      <c r="AD46" s="38"/>
      <c r="AE46" s="38"/>
      <c r="AF46" s="38"/>
      <c r="AH46" s="38"/>
      <c r="AI46" s="38"/>
      <c r="AJ46" s="38"/>
      <c r="AK46" s="38"/>
      <c r="AM46" s="38"/>
      <c r="AN46" s="38"/>
      <c r="AO46" s="38"/>
      <c r="AP46" s="38"/>
      <c r="AR46" s="38"/>
      <c r="AS46" s="38"/>
      <c r="AT46" s="38"/>
      <c r="AU46" s="38"/>
      <c r="AW46" s="38"/>
      <c r="AX46" s="38"/>
      <c r="AY46" s="38"/>
      <c r="AZ46" s="38"/>
      <c r="BB46" s="38"/>
      <c r="BC46" s="38"/>
      <c r="BD46" s="38"/>
      <c r="BE46" s="38"/>
      <c r="BG46" s="38"/>
      <c r="BH46" s="38"/>
      <c r="BI46" s="38"/>
      <c r="BJ46" s="38"/>
    </row>
    <row r="47" spans="2:62" ht="13.5" customHeight="1" x14ac:dyDescent="0.2">
      <c r="B47" s="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S47" s="38"/>
      <c r="T47" s="38"/>
      <c r="U47" s="38"/>
      <c r="V47" s="38"/>
      <c r="X47" s="38"/>
      <c r="Y47" s="38"/>
      <c r="Z47" s="38"/>
      <c r="AA47" s="38"/>
      <c r="AC47" s="38"/>
      <c r="AD47" s="38"/>
      <c r="AE47" s="38"/>
      <c r="AF47" s="38"/>
      <c r="AH47" s="38"/>
      <c r="AI47" s="38"/>
      <c r="AJ47" s="38"/>
      <c r="AK47" s="38"/>
      <c r="AM47" s="38"/>
      <c r="AN47" s="38"/>
      <c r="AO47" s="38"/>
      <c r="AP47" s="38"/>
      <c r="AR47" s="38"/>
      <c r="AS47" s="38"/>
      <c r="AT47" s="38"/>
      <c r="AU47" s="38"/>
      <c r="AW47" s="38"/>
      <c r="AX47" s="38"/>
      <c r="AY47" s="38"/>
      <c r="AZ47" s="38"/>
      <c r="BB47" s="38"/>
      <c r="BC47" s="38"/>
      <c r="BD47" s="38"/>
      <c r="BE47" s="38"/>
      <c r="BG47" s="38"/>
      <c r="BH47" s="38"/>
      <c r="BI47" s="38"/>
      <c r="BJ47" s="38"/>
    </row>
    <row r="48" spans="2:62" ht="13.5" customHeight="1" x14ac:dyDescent="0.2">
      <c r="B48" s="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S48" s="38"/>
      <c r="T48" s="38"/>
      <c r="U48" s="38"/>
      <c r="V48" s="38"/>
      <c r="X48" s="38"/>
      <c r="Y48" s="38"/>
      <c r="Z48" s="38"/>
      <c r="AA48" s="38"/>
      <c r="AC48" s="38"/>
      <c r="AD48" s="38"/>
      <c r="AE48" s="38"/>
      <c r="AF48" s="38"/>
      <c r="AH48" s="38"/>
      <c r="AI48" s="38"/>
      <c r="AJ48" s="38"/>
      <c r="AK48" s="38"/>
      <c r="AM48" s="38"/>
      <c r="AN48" s="38"/>
      <c r="AO48" s="38"/>
      <c r="AP48" s="38"/>
      <c r="AR48" s="38"/>
      <c r="AS48" s="38"/>
      <c r="AT48" s="38"/>
      <c r="AU48" s="38"/>
      <c r="AW48" s="38"/>
      <c r="AX48" s="38"/>
      <c r="AY48" s="38"/>
      <c r="AZ48" s="38"/>
      <c r="BB48" s="38"/>
      <c r="BC48" s="38"/>
      <c r="BD48" s="38"/>
      <c r="BE48" s="38"/>
      <c r="BG48" s="38"/>
      <c r="BH48" s="38"/>
      <c r="BI48" s="38"/>
      <c r="BJ48" s="38"/>
    </row>
    <row r="49" spans="2:62" ht="13.5" customHeight="1" x14ac:dyDescent="0.2">
      <c r="B49" s="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S49" s="417"/>
      <c r="T49" s="417"/>
      <c r="U49" s="38"/>
      <c r="V49" s="38"/>
      <c r="X49" s="417"/>
      <c r="Y49" s="417"/>
      <c r="Z49" s="38"/>
      <c r="AA49" s="38"/>
      <c r="AC49" s="417"/>
      <c r="AD49" s="417"/>
      <c r="AE49" s="38"/>
      <c r="AF49" s="38"/>
      <c r="AH49" s="417"/>
      <c r="AI49" s="417"/>
      <c r="AJ49" s="38"/>
      <c r="AK49" s="38"/>
      <c r="AM49" s="417"/>
      <c r="AN49" s="417"/>
      <c r="AO49" s="38"/>
      <c r="AP49" s="38"/>
      <c r="AR49" s="417"/>
      <c r="AS49" s="417"/>
      <c r="AT49" s="38"/>
      <c r="AU49" s="38"/>
      <c r="AW49" s="69"/>
      <c r="AX49" s="69"/>
      <c r="AY49" s="38"/>
      <c r="AZ49" s="38"/>
      <c r="BB49" s="69"/>
      <c r="BC49" s="69"/>
      <c r="BD49" s="38"/>
      <c r="BE49" s="38"/>
      <c r="BG49" s="69"/>
      <c r="BH49" s="69"/>
      <c r="BI49" s="38"/>
      <c r="BJ49" s="38"/>
    </row>
    <row r="50" spans="2:62" ht="13.5" customHeight="1" x14ac:dyDescent="0.2">
      <c r="B50" s="89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S50" s="38"/>
      <c r="T50" s="38"/>
      <c r="U50" s="38"/>
      <c r="V50" s="38"/>
    </row>
    <row r="51" spans="2:62" ht="13.5" customHeight="1" x14ac:dyDescent="0.2">
      <c r="B51" s="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S51" s="38"/>
      <c r="T51" s="38"/>
      <c r="U51" s="38"/>
      <c r="V51" s="38"/>
    </row>
    <row r="52" spans="2:62" ht="13.5" customHeight="1" x14ac:dyDescent="0.2">
      <c r="B52" s="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S52" s="38"/>
      <c r="T52" s="38"/>
      <c r="U52" s="38"/>
      <c r="V52" s="38"/>
    </row>
    <row r="53" spans="2:62" ht="13.5" customHeight="1" x14ac:dyDescent="0.2">
      <c r="B53" s="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S53" s="38"/>
      <c r="T53" s="38"/>
      <c r="U53" s="38"/>
      <c r="V53" s="38"/>
    </row>
    <row r="54" spans="2:62" ht="13.5" customHeight="1" x14ac:dyDescent="0.2">
      <c r="B54" s="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S54" s="38"/>
      <c r="T54" s="38"/>
      <c r="U54" s="38"/>
      <c r="V54" s="38"/>
    </row>
    <row r="55" spans="2:62" ht="13.5" customHeight="1" x14ac:dyDescent="0.2">
      <c r="B55" s="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S55" s="38"/>
      <c r="T55" s="64"/>
      <c r="U55" s="38"/>
      <c r="V55" s="38"/>
    </row>
    <row r="56" spans="2:62" ht="13.5" customHeight="1" x14ac:dyDescent="0.2">
      <c r="B56" s="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S56" s="38"/>
      <c r="T56" s="38"/>
      <c r="U56" s="38"/>
      <c r="V56" s="38"/>
    </row>
    <row r="57" spans="2:62" ht="13.5" customHeight="1" x14ac:dyDescent="0.2">
      <c r="B57" s="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2:62" ht="13.5" customHeight="1" x14ac:dyDescent="0.2">
      <c r="B58" s="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</row>
    <row r="59" spans="2:62" ht="13.5" customHeight="1" x14ac:dyDescent="0.2">
      <c r="B59" s="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</row>
    <row r="60" spans="2:62" ht="13.5" customHeight="1" x14ac:dyDescent="0.2"/>
    <row r="61" spans="2:62" ht="13.5" customHeight="1" x14ac:dyDescent="0.2"/>
    <row r="62" spans="2:62" ht="13.5" customHeight="1" x14ac:dyDescent="0.2"/>
    <row r="63" spans="2:62" ht="13.5" customHeight="1" x14ac:dyDescent="0.2"/>
    <row r="64" spans="2:62" ht="13.5" customHeight="1" x14ac:dyDescent="0.2"/>
    <row r="65" ht="13.5" customHeight="1" x14ac:dyDescent="0.2"/>
    <row r="66" ht="13.5" customHeight="1" x14ac:dyDescent="0.2"/>
    <row r="67" ht="13.5" customHeight="1" x14ac:dyDescent="0.2"/>
  </sheetData>
  <mergeCells count="7">
    <mergeCell ref="AR49:AS49"/>
    <mergeCell ref="AC49:AD49"/>
    <mergeCell ref="AH49:AI49"/>
    <mergeCell ref="B11:M15"/>
    <mergeCell ref="S49:T49"/>
    <mergeCell ref="X49:Y49"/>
    <mergeCell ref="AM49:AN49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917D6-BB50-4C9C-A714-F9D6B3BBD02B}">
  <sheetPr codeName="Sheet124">
    <tabColor rgb="FFFF0000"/>
  </sheetPr>
  <dimension ref="B1:T33"/>
  <sheetViews>
    <sheetView topLeftCell="A6" zoomScale="80" zoomScaleNormal="80" workbookViewId="0">
      <selection activeCell="K32" sqref="K32"/>
    </sheetView>
  </sheetViews>
  <sheetFormatPr defaultRowHeight="13.2" x14ac:dyDescent="0.2"/>
  <cols>
    <col min="1" max="1" width="0.88671875" customWidth="1"/>
    <col min="3" max="3" width="11.6640625" customWidth="1"/>
    <col min="4" max="4" width="7.6640625" customWidth="1"/>
    <col min="5" max="5" width="11.6640625" customWidth="1"/>
    <col min="6" max="6" width="7.6640625" customWidth="1"/>
    <col min="7" max="7" width="11.6640625" customWidth="1"/>
    <col min="8" max="8" width="7.6640625" customWidth="1"/>
    <col min="9" max="9" width="11.6640625" customWidth="1"/>
    <col min="10" max="10" width="7.6640625" customWidth="1"/>
    <col min="11" max="11" width="11.6640625" customWidth="1"/>
    <col min="12" max="12" width="7.6640625" customWidth="1"/>
    <col min="13" max="13" width="11.6640625" customWidth="1"/>
    <col min="14" max="14" width="7.6640625" customWidth="1"/>
    <col min="15" max="15" width="11.6640625" customWidth="1"/>
    <col min="16" max="16" width="7.6640625" customWidth="1"/>
    <col min="17" max="17" width="11.6640625" customWidth="1"/>
    <col min="18" max="18" width="7.6640625" customWidth="1"/>
    <col min="19" max="19" width="11.6640625" customWidth="1"/>
    <col min="20" max="20" width="8.33203125" customWidth="1"/>
    <col min="21" max="21" width="0.88671875" customWidth="1"/>
  </cols>
  <sheetData>
    <row r="1" spans="2:20" ht="5.25" customHeight="1" x14ac:dyDescent="0.2"/>
    <row r="2" spans="2:20" ht="21" customHeight="1" thickBot="1" x14ac:dyDescent="0.25">
      <c r="B2" s="96" t="s">
        <v>1082</v>
      </c>
    </row>
    <row r="3" spans="2:20" ht="48" customHeight="1" x14ac:dyDescent="0.2">
      <c r="B3" s="258" t="s">
        <v>979</v>
      </c>
      <c r="C3" s="485" t="s">
        <v>339</v>
      </c>
      <c r="D3" s="486"/>
      <c r="E3" s="481" t="s">
        <v>989</v>
      </c>
      <c r="F3" s="481"/>
      <c r="G3" s="481" t="s">
        <v>988</v>
      </c>
      <c r="H3" s="481"/>
      <c r="I3" s="484" t="s">
        <v>630</v>
      </c>
      <c r="J3" s="481"/>
      <c r="K3" s="484" t="s">
        <v>981</v>
      </c>
      <c r="L3" s="481"/>
      <c r="M3" s="481" t="s">
        <v>990</v>
      </c>
      <c r="N3" s="481"/>
      <c r="O3" s="480" t="s">
        <v>344</v>
      </c>
      <c r="P3" s="480"/>
      <c r="Q3" s="481" t="s">
        <v>991</v>
      </c>
      <c r="R3" s="481"/>
      <c r="S3" s="480" t="s">
        <v>631</v>
      </c>
      <c r="T3" s="482"/>
    </row>
    <row r="4" spans="2:20" ht="21" customHeight="1" thickBot="1" x14ac:dyDescent="0.25">
      <c r="B4" s="260" t="s">
        <v>980</v>
      </c>
      <c r="C4" s="83" t="s">
        <v>336</v>
      </c>
      <c r="D4" s="261" t="s">
        <v>632</v>
      </c>
      <c r="E4" s="261" t="s">
        <v>336</v>
      </c>
      <c r="F4" s="261" t="s">
        <v>632</v>
      </c>
      <c r="G4" s="261" t="s">
        <v>336</v>
      </c>
      <c r="H4" s="261" t="s">
        <v>632</v>
      </c>
      <c r="I4" s="261" t="s">
        <v>336</v>
      </c>
      <c r="J4" s="261" t="s">
        <v>632</v>
      </c>
      <c r="K4" s="261" t="s">
        <v>336</v>
      </c>
      <c r="L4" s="261" t="s">
        <v>632</v>
      </c>
      <c r="M4" s="261" t="s">
        <v>336</v>
      </c>
      <c r="N4" s="261" t="s">
        <v>632</v>
      </c>
      <c r="O4" s="261" t="s">
        <v>336</v>
      </c>
      <c r="P4" s="261" t="s">
        <v>632</v>
      </c>
      <c r="Q4" s="261" t="s">
        <v>336</v>
      </c>
      <c r="R4" s="261" t="s">
        <v>632</v>
      </c>
      <c r="S4" s="261" t="s">
        <v>336</v>
      </c>
      <c r="T4" s="262" t="s">
        <v>632</v>
      </c>
    </row>
    <row r="5" spans="2:20" ht="21" customHeight="1" x14ac:dyDescent="0.2">
      <c r="B5" s="359" t="s">
        <v>1079</v>
      </c>
      <c r="C5" s="360">
        <v>24374</v>
      </c>
      <c r="D5" s="361">
        <v>2.554803437150829</v>
      </c>
      <c r="E5" s="362">
        <v>182</v>
      </c>
      <c r="F5" s="361">
        <v>1.9076648295784478E-2</v>
      </c>
      <c r="G5" s="362">
        <v>34680</v>
      </c>
      <c r="H5" s="361">
        <v>3.6350448510868447</v>
      </c>
      <c r="I5" s="362">
        <v>2089</v>
      </c>
      <c r="J5" s="361">
        <v>0.21896218840600978</v>
      </c>
      <c r="K5" s="362">
        <v>146616</v>
      </c>
      <c r="L5" s="361">
        <v>15.367812453487568</v>
      </c>
      <c r="M5" s="362">
        <v>69561</v>
      </c>
      <c r="N5" s="361">
        <v>7.2911578686981553</v>
      </c>
      <c r="O5" s="362">
        <v>51705</v>
      </c>
      <c r="P5" s="361">
        <v>5.4195500007337172</v>
      </c>
      <c r="Q5" s="362">
        <v>40153</v>
      </c>
      <c r="R5" s="361">
        <v>4.2087069176957925</v>
      </c>
      <c r="S5" s="362">
        <v>88366</v>
      </c>
      <c r="T5" s="363">
        <v>9.2622368313477548</v>
      </c>
    </row>
    <row r="6" spans="2:20" ht="21" customHeight="1" x14ac:dyDescent="0.2">
      <c r="B6" s="359" t="s">
        <v>1190</v>
      </c>
      <c r="C6" s="360">
        <v>23197</v>
      </c>
      <c r="D6" s="361">
        <v>2.4722449288444919</v>
      </c>
      <c r="E6" s="362">
        <v>148</v>
      </c>
      <c r="F6" s="361">
        <v>1.5773257294865058E-2</v>
      </c>
      <c r="G6" s="362">
        <v>33960</v>
      </c>
      <c r="H6" s="361">
        <v>3.619323092794712</v>
      </c>
      <c r="I6" s="362">
        <v>2060</v>
      </c>
      <c r="J6" s="361">
        <v>0.21954668937447311</v>
      </c>
      <c r="K6" s="362">
        <v>146840</v>
      </c>
      <c r="L6" s="361">
        <v>15.649629062013414</v>
      </c>
      <c r="M6" s="362">
        <v>69553</v>
      </c>
      <c r="N6" s="361">
        <v>7.4126848961469554</v>
      </c>
      <c r="O6" s="362">
        <v>51428</v>
      </c>
      <c r="P6" s="361">
        <v>5.4809937578400012</v>
      </c>
      <c r="Q6" s="362">
        <v>40826</v>
      </c>
      <c r="R6" s="361">
        <v>4.3510743400010874</v>
      </c>
      <c r="S6" s="362">
        <v>84274</v>
      </c>
      <c r="T6" s="363">
        <v>8.9815911166720124</v>
      </c>
    </row>
    <row r="7" spans="2:20" ht="21" customHeight="1" x14ac:dyDescent="0.2">
      <c r="B7" s="359" t="s">
        <v>1080</v>
      </c>
      <c r="C7" s="360">
        <v>15575</v>
      </c>
      <c r="D7" s="364">
        <v>2.1076776301989946</v>
      </c>
      <c r="E7" s="365">
        <v>125</v>
      </c>
      <c r="F7" s="364">
        <v>1.6915550804165284E-2</v>
      </c>
      <c r="G7" s="365">
        <v>27850</v>
      </c>
      <c r="H7" s="364">
        <v>3.7687847191680257</v>
      </c>
      <c r="I7" s="365">
        <v>1714</v>
      </c>
      <c r="J7" s="364">
        <v>0.2319460326267144</v>
      </c>
      <c r="K7" s="365">
        <v>130913</v>
      </c>
      <c r="L7" s="364">
        <v>17.715724019405521</v>
      </c>
      <c r="M7" s="365">
        <v>64113</v>
      </c>
      <c r="N7" s="364">
        <v>8.6760536696595913</v>
      </c>
      <c r="O7" s="365">
        <v>47435</v>
      </c>
      <c r="P7" s="364">
        <v>6.4191132191646423</v>
      </c>
      <c r="Q7" s="365">
        <v>37422</v>
      </c>
      <c r="R7" s="364">
        <v>5.0641099375477863</v>
      </c>
      <c r="S7" s="365">
        <v>58389</v>
      </c>
      <c r="T7" s="366">
        <v>7.9014567672352545</v>
      </c>
    </row>
    <row r="8" spans="2:20" ht="21" customHeight="1" x14ac:dyDescent="0.2">
      <c r="B8" s="359" t="s">
        <v>1081</v>
      </c>
      <c r="C8" s="360">
        <v>19271</v>
      </c>
      <c r="D8" s="361">
        <v>2.2541817756462743</v>
      </c>
      <c r="E8" s="362">
        <v>109</v>
      </c>
      <c r="F8" s="361">
        <v>1.2750029243186337E-2</v>
      </c>
      <c r="G8" s="362">
        <v>32925</v>
      </c>
      <c r="H8" s="361">
        <v>3.8513276406597261</v>
      </c>
      <c r="I8" s="362">
        <v>2015</v>
      </c>
      <c r="J8" s="361">
        <v>0.23570008188092176</v>
      </c>
      <c r="K8" s="362">
        <v>143549</v>
      </c>
      <c r="L8" s="361">
        <v>16.791320622295004</v>
      </c>
      <c r="M8" s="362">
        <v>70016</v>
      </c>
      <c r="N8" s="361">
        <v>8.1899637384489417</v>
      </c>
      <c r="O8" s="362">
        <v>51489</v>
      </c>
      <c r="P8" s="361">
        <v>6.0228096853433151</v>
      </c>
      <c r="Q8" s="362">
        <v>39917</v>
      </c>
      <c r="R8" s="361">
        <v>4.6692010761492568</v>
      </c>
      <c r="S8" s="362">
        <v>77133</v>
      </c>
      <c r="T8" s="363">
        <v>9.0224587671072634</v>
      </c>
    </row>
    <row r="9" spans="2:20" ht="21" customHeight="1" x14ac:dyDescent="0.2">
      <c r="B9" s="359" t="s">
        <v>1185</v>
      </c>
      <c r="C9" s="360">
        <v>18416</v>
      </c>
      <c r="D9" s="367">
        <v>2.1860284577792393</v>
      </c>
      <c r="E9" s="368">
        <v>88</v>
      </c>
      <c r="F9" s="367">
        <v>1.0445835376008527E-2</v>
      </c>
      <c r="G9" s="368">
        <v>33044</v>
      </c>
      <c r="H9" s="367">
        <v>3.9224111836912021</v>
      </c>
      <c r="I9" s="368">
        <v>2013</v>
      </c>
      <c r="J9" s="367">
        <v>0.23894848422619508</v>
      </c>
      <c r="K9" s="368">
        <v>137848</v>
      </c>
      <c r="L9" s="367">
        <v>16.362926305818448</v>
      </c>
      <c r="M9" s="368">
        <v>67615</v>
      </c>
      <c r="N9" s="367">
        <v>8.0260813516910972</v>
      </c>
      <c r="O9" s="368">
        <v>51421</v>
      </c>
      <c r="P9" s="367">
        <v>6.1038102371560736</v>
      </c>
      <c r="Q9" s="368">
        <v>40186</v>
      </c>
      <c r="R9" s="367">
        <v>4.7701856865940764</v>
      </c>
      <c r="S9" s="368">
        <v>76456</v>
      </c>
      <c r="T9" s="369">
        <v>9.0755316989557731</v>
      </c>
    </row>
    <row r="10" spans="2:20" ht="21" customHeight="1" x14ac:dyDescent="0.2">
      <c r="B10" s="359" t="s">
        <v>1191</v>
      </c>
      <c r="C10" s="360">
        <v>18152</v>
      </c>
      <c r="D10" s="361">
        <v>2.2713508481278124</v>
      </c>
      <c r="E10" s="362">
        <v>98</v>
      </c>
      <c r="F10" s="361">
        <v>1.2262691886102116E-2</v>
      </c>
      <c r="G10" s="362">
        <v>31244</v>
      </c>
      <c r="H10" s="361">
        <v>3.9095463805038215</v>
      </c>
      <c r="I10" s="362">
        <v>1925</v>
      </c>
      <c r="J10" s="361">
        <v>0.24087430490557726</v>
      </c>
      <c r="K10" s="362">
        <v>127347</v>
      </c>
      <c r="L10" s="361">
        <v>15.934867587953532</v>
      </c>
      <c r="M10" s="362">
        <v>63657</v>
      </c>
      <c r="N10" s="361">
        <v>7.9653691570775749</v>
      </c>
      <c r="O10" s="362">
        <v>50136</v>
      </c>
      <c r="P10" s="361">
        <v>6.2734930653226089</v>
      </c>
      <c r="Q10" s="362">
        <v>39247</v>
      </c>
      <c r="R10" s="361">
        <v>4.9109578413658133</v>
      </c>
      <c r="S10" s="362">
        <v>72447</v>
      </c>
      <c r="T10" s="363">
        <v>9.0652575415555106</v>
      </c>
    </row>
    <row r="11" spans="2:20" ht="21" customHeight="1" x14ac:dyDescent="0.2">
      <c r="B11" s="259" t="s">
        <v>1192</v>
      </c>
      <c r="C11" s="360">
        <v>18390</v>
      </c>
      <c r="D11" s="361">
        <v>2.3264993206470175</v>
      </c>
      <c r="E11" s="362">
        <v>116</v>
      </c>
      <c r="F11" s="361">
        <v>1.4675036497827842E-2</v>
      </c>
      <c r="G11" s="362">
        <v>30347</v>
      </c>
      <c r="H11" s="361">
        <v>3.83916666034122</v>
      </c>
      <c r="I11" s="362">
        <v>1973</v>
      </c>
      <c r="J11" s="361">
        <v>0.2496021293983994</v>
      </c>
      <c r="K11" s="362">
        <v>122770</v>
      </c>
      <c r="L11" s="361">
        <v>15.531501989985554</v>
      </c>
      <c r="M11" s="362">
        <v>61207</v>
      </c>
      <c r="N11" s="361">
        <v>7.74323240450473</v>
      </c>
      <c r="O11" s="362">
        <v>51526</v>
      </c>
      <c r="P11" s="361">
        <v>6.5184994016127362</v>
      </c>
      <c r="Q11" s="362">
        <v>39904</v>
      </c>
      <c r="R11" s="361">
        <v>5.0482125552527775</v>
      </c>
      <c r="S11" s="362">
        <v>72129</v>
      </c>
      <c r="T11" s="363">
        <v>9.1249629961364178</v>
      </c>
    </row>
    <row r="12" spans="2:20" ht="21" customHeight="1" thickBot="1" x14ac:dyDescent="0.25">
      <c r="B12" s="259" t="s">
        <v>1193</v>
      </c>
      <c r="C12" s="278">
        <f>'表６（その１－１）'!D10</f>
        <v>18044</v>
      </c>
      <c r="D12" s="279">
        <f>100*C12/$S$32</f>
        <v>2.4693284067193542</v>
      </c>
      <c r="E12" s="280">
        <f>'表６（その１－１）'!E10</f>
        <v>117</v>
      </c>
      <c r="F12" s="279">
        <f>100*E12/$S$32</f>
        <v>1.6011495432618289E-2</v>
      </c>
      <c r="G12" s="280">
        <f>'表６（その１－１）'!F10</f>
        <v>28128</v>
      </c>
      <c r="H12" s="279">
        <f>100*G12/$S$32</f>
        <v>3.8493277224674123</v>
      </c>
      <c r="I12" s="280">
        <f>'表６（その１－１）'!G10</f>
        <v>1866</v>
      </c>
      <c r="J12" s="279">
        <f>100*I12/$S$32</f>
        <v>0.25536282459201476</v>
      </c>
      <c r="K12" s="280">
        <f>'表６（その１－１）'!H10</f>
        <v>109832</v>
      </c>
      <c r="L12" s="279">
        <f>100*K12/$S$32</f>
        <v>15.030551849190871</v>
      </c>
      <c r="M12" s="280">
        <f>'表６（その１－１）'!I10</f>
        <v>54710</v>
      </c>
      <c r="N12" s="279">
        <f>100*M12/$S$32</f>
        <v>7.4870847446029627</v>
      </c>
      <c r="O12" s="280">
        <f>'表６（その１－１）'!J10</f>
        <v>51092</v>
      </c>
      <c r="P12" s="279">
        <f>100*O12/$S$32</f>
        <v>6.9919600396866128</v>
      </c>
      <c r="Q12" s="280">
        <f>'表６（その１－１）'!K10</f>
        <v>38250</v>
      </c>
      <c r="R12" s="279">
        <f>100*Q12/$S$32</f>
        <v>5.2345273529713641</v>
      </c>
      <c r="S12" s="280">
        <f>'表６（その１－１）'!L10</f>
        <v>66371</v>
      </c>
      <c r="T12" s="281">
        <f>100*S12/$S$32</f>
        <v>9.0828971227205866</v>
      </c>
    </row>
    <row r="13" spans="2:20" ht="48" customHeight="1" x14ac:dyDescent="0.2">
      <c r="B13" s="258" t="s">
        <v>979</v>
      </c>
      <c r="C13" s="483" t="s">
        <v>633</v>
      </c>
      <c r="D13" s="481"/>
      <c r="E13" s="481" t="s">
        <v>348</v>
      </c>
      <c r="F13" s="481"/>
      <c r="G13" s="481" t="s">
        <v>634</v>
      </c>
      <c r="H13" s="481"/>
      <c r="I13" s="484" t="s">
        <v>635</v>
      </c>
      <c r="J13" s="481"/>
      <c r="K13" s="481" t="s">
        <v>351</v>
      </c>
      <c r="L13" s="481"/>
      <c r="M13" s="481" t="s">
        <v>81</v>
      </c>
      <c r="N13" s="481"/>
      <c r="O13" s="484" t="s">
        <v>328</v>
      </c>
      <c r="P13" s="481"/>
      <c r="Q13" s="484" t="s">
        <v>636</v>
      </c>
      <c r="R13" s="481"/>
      <c r="S13" s="484" t="s">
        <v>637</v>
      </c>
      <c r="T13" s="487"/>
    </row>
    <row r="14" spans="2:20" ht="21" customHeight="1" thickBot="1" x14ac:dyDescent="0.25">
      <c r="B14" s="260" t="s">
        <v>978</v>
      </c>
      <c r="C14" s="83" t="s">
        <v>336</v>
      </c>
      <c r="D14" s="261" t="s">
        <v>632</v>
      </c>
      <c r="E14" s="261" t="s">
        <v>336</v>
      </c>
      <c r="F14" s="261" t="s">
        <v>632</v>
      </c>
      <c r="G14" s="261" t="s">
        <v>336</v>
      </c>
      <c r="H14" s="261" t="s">
        <v>632</v>
      </c>
      <c r="I14" s="261" t="s">
        <v>336</v>
      </c>
      <c r="J14" s="261" t="s">
        <v>632</v>
      </c>
      <c r="K14" s="261" t="s">
        <v>336</v>
      </c>
      <c r="L14" s="261" t="s">
        <v>632</v>
      </c>
      <c r="M14" s="261" t="s">
        <v>336</v>
      </c>
      <c r="N14" s="261" t="s">
        <v>632</v>
      </c>
      <c r="O14" s="261" t="s">
        <v>336</v>
      </c>
      <c r="P14" s="261" t="s">
        <v>632</v>
      </c>
      <c r="Q14" s="261" t="s">
        <v>336</v>
      </c>
      <c r="R14" s="261" t="s">
        <v>632</v>
      </c>
      <c r="S14" s="261" t="s">
        <v>336</v>
      </c>
      <c r="T14" s="262" t="s">
        <v>632</v>
      </c>
    </row>
    <row r="15" spans="2:20" ht="21" customHeight="1" x14ac:dyDescent="0.2">
      <c r="B15" s="359" t="s">
        <v>1079</v>
      </c>
      <c r="C15" s="360">
        <v>10896</v>
      </c>
      <c r="D15" s="361">
        <v>1.1420832957739984</v>
      </c>
      <c r="E15" s="362">
        <v>157776</v>
      </c>
      <c r="F15" s="361">
        <v>16.537567370965341</v>
      </c>
      <c r="G15" s="362">
        <v>107973</v>
      </c>
      <c r="H15" s="361">
        <v>11.31737882659746</v>
      </c>
      <c r="I15" s="362">
        <v>9263</v>
      </c>
      <c r="J15" s="361">
        <v>0.97091754485632764</v>
      </c>
      <c r="K15" s="362">
        <v>101933</v>
      </c>
      <c r="L15" s="361">
        <v>10.684285663374721</v>
      </c>
      <c r="M15" s="362">
        <v>65834</v>
      </c>
      <c r="N15" s="361">
        <v>6.900505845630085</v>
      </c>
      <c r="O15" s="362">
        <v>27408</v>
      </c>
      <c r="P15" s="361">
        <v>2.8728174532464892</v>
      </c>
      <c r="Q15" s="362">
        <v>47825</v>
      </c>
      <c r="R15" s="361">
        <v>5.0128610150873225</v>
      </c>
      <c r="S15" s="362">
        <v>107408</v>
      </c>
      <c r="T15" s="363">
        <v>11.258157363481425</v>
      </c>
    </row>
    <row r="16" spans="2:20" ht="21" customHeight="1" x14ac:dyDescent="0.2">
      <c r="B16" s="359" t="s">
        <v>1190</v>
      </c>
      <c r="C16" s="360">
        <v>10395</v>
      </c>
      <c r="D16" s="361">
        <v>1.1078581728386641</v>
      </c>
      <c r="E16" s="362">
        <v>151150</v>
      </c>
      <c r="F16" s="361">
        <v>16.108971892694957</v>
      </c>
      <c r="G16" s="362">
        <v>103078</v>
      </c>
      <c r="H16" s="361">
        <v>10.9856474016223</v>
      </c>
      <c r="I16" s="362">
        <v>8805</v>
      </c>
      <c r="J16" s="361">
        <v>0.93840223298166781</v>
      </c>
      <c r="K16" s="362">
        <v>101211</v>
      </c>
      <c r="L16" s="361">
        <v>10.786669892368835</v>
      </c>
      <c r="M16" s="362">
        <v>66187</v>
      </c>
      <c r="N16" s="361">
        <v>7.0539498687515785</v>
      </c>
      <c r="O16" s="362">
        <v>25948</v>
      </c>
      <c r="P16" s="361">
        <v>2.7654356776159359</v>
      </c>
      <c r="Q16" s="362">
        <v>48606</v>
      </c>
      <c r="R16" s="361">
        <v>5.1802361086095337</v>
      </c>
      <c r="S16" s="362">
        <v>104406</v>
      </c>
      <c r="T16" s="363">
        <v>11.127180413024874</v>
      </c>
    </row>
    <row r="17" spans="2:20" ht="21" customHeight="1" x14ac:dyDescent="0.2">
      <c r="B17" s="359" t="s">
        <v>1080</v>
      </c>
      <c r="C17" s="370">
        <v>6443</v>
      </c>
      <c r="D17" s="364">
        <v>0.87189515064989542</v>
      </c>
      <c r="E17" s="365">
        <v>131835</v>
      </c>
      <c r="F17" s="364">
        <v>17.840493122137044</v>
      </c>
      <c r="G17" s="365">
        <v>91340</v>
      </c>
      <c r="H17" s="364">
        <v>12.360531283619657</v>
      </c>
      <c r="I17" s="365">
        <v>7162</v>
      </c>
      <c r="J17" s="364">
        <v>0.96919339887545419</v>
      </c>
      <c r="K17" s="365">
        <v>57360</v>
      </c>
      <c r="L17" s="364">
        <v>7.7622079530153663</v>
      </c>
      <c r="M17" s="365">
        <v>52678</v>
      </c>
      <c r="N17" s="364">
        <v>7.1286190820945512</v>
      </c>
      <c r="O17" s="365">
        <v>19227</v>
      </c>
      <c r="P17" s="364">
        <v>2.6018823624934875</v>
      </c>
      <c r="Q17" s="365">
        <v>36511</v>
      </c>
      <c r="R17" s="364">
        <v>4.9408294032870295</v>
      </c>
      <c r="S17" s="365">
        <v>78047</v>
      </c>
      <c r="T17" s="366">
        <v>10.561663948901504</v>
      </c>
    </row>
    <row r="18" spans="2:20" ht="21" customHeight="1" x14ac:dyDescent="0.2">
      <c r="B18" s="359" t="s">
        <v>1081</v>
      </c>
      <c r="C18" s="371">
        <v>9184</v>
      </c>
      <c r="D18" s="367">
        <v>1.0742776932974616</v>
      </c>
      <c r="E18" s="368">
        <v>138724</v>
      </c>
      <c r="F18" s="367">
        <v>16.226927125979646</v>
      </c>
      <c r="G18" s="368">
        <v>93109</v>
      </c>
      <c r="H18" s="367">
        <v>10.89121534682419</v>
      </c>
      <c r="I18" s="368">
        <v>8036</v>
      </c>
      <c r="J18" s="367">
        <v>0.939992981635279</v>
      </c>
      <c r="K18" s="368">
        <v>63526</v>
      </c>
      <c r="L18" s="367">
        <v>7.4308106211252776</v>
      </c>
      <c r="M18" s="368">
        <v>63685</v>
      </c>
      <c r="N18" s="367">
        <v>7.449409287635981</v>
      </c>
      <c r="O18" s="368">
        <v>23386</v>
      </c>
      <c r="P18" s="367">
        <v>2.7355246227628962</v>
      </c>
      <c r="Q18" s="368">
        <v>46343</v>
      </c>
      <c r="R18" s="367">
        <v>5.4208679377704998</v>
      </c>
      <c r="S18" s="368">
        <v>96460</v>
      </c>
      <c r="T18" s="369">
        <v>11.283191016493157</v>
      </c>
    </row>
    <row r="19" spans="2:20" ht="21" customHeight="1" x14ac:dyDescent="0.2">
      <c r="B19" s="359" t="s">
        <v>1185</v>
      </c>
      <c r="C19" s="371">
        <v>9417</v>
      </c>
      <c r="D19" s="367">
        <v>1.1178230879076398</v>
      </c>
      <c r="E19" s="368">
        <v>132445</v>
      </c>
      <c r="F19" s="367">
        <v>15.721575754266471</v>
      </c>
      <c r="G19" s="368">
        <v>87226</v>
      </c>
      <c r="H19" s="367">
        <v>10.353959505769543</v>
      </c>
      <c r="I19" s="368">
        <v>7963</v>
      </c>
      <c r="J19" s="367">
        <v>0.94522939885404433</v>
      </c>
      <c r="K19" s="368">
        <v>63890</v>
      </c>
      <c r="L19" s="367">
        <v>7.5839138883316455</v>
      </c>
      <c r="M19" s="368">
        <v>62078</v>
      </c>
      <c r="N19" s="367">
        <v>7.3688246417256522</v>
      </c>
      <c r="O19" s="368">
        <v>22658</v>
      </c>
      <c r="P19" s="367">
        <v>2.6895652039727409</v>
      </c>
      <c r="Q19" s="368">
        <v>44943</v>
      </c>
      <c r="R19" s="367">
        <v>5.3348543102721733</v>
      </c>
      <c r="S19" s="368">
        <v>94507</v>
      </c>
      <c r="T19" s="369">
        <v>11.218233680459521</v>
      </c>
    </row>
    <row r="20" spans="2:20" ht="21" customHeight="1" x14ac:dyDescent="0.2">
      <c r="B20" s="359" t="s">
        <v>1191</v>
      </c>
      <c r="C20" s="360">
        <v>8769</v>
      </c>
      <c r="D20" s="361">
        <v>1.0972606647880556</v>
      </c>
      <c r="E20" s="362">
        <v>121109</v>
      </c>
      <c r="F20" s="361">
        <v>15.15430971055042</v>
      </c>
      <c r="G20" s="362">
        <v>78812</v>
      </c>
      <c r="H20" s="361">
        <v>9.861706866606939</v>
      </c>
      <c r="I20" s="362">
        <v>7286</v>
      </c>
      <c r="J20" s="361">
        <v>0.91169360287897971</v>
      </c>
      <c r="K20" s="362">
        <v>70163</v>
      </c>
      <c r="L20" s="361">
        <v>8.779461742903905</v>
      </c>
      <c r="M20" s="362">
        <v>55738</v>
      </c>
      <c r="N20" s="361">
        <v>6.9744685749750994</v>
      </c>
      <c r="O20" s="362">
        <v>20447</v>
      </c>
      <c r="P20" s="361">
        <v>2.5585230713788771</v>
      </c>
      <c r="Q20" s="362">
        <v>44341</v>
      </c>
      <c r="R20" s="361">
        <v>5.5483675604250395</v>
      </c>
      <c r="S20" s="362">
        <v>89885</v>
      </c>
      <c r="T20" s="363">
        <v>11.247265920227436</v>
      </c>
    </row>
    <row r="21" spans="2:20" ht="21" customHeight="1" x14ac:dyDescent="0.2">
      <c r="B21" s="259" t="s">
        <v>1192</v>
      </c>
      <c r="C21" s="360">
        <v>8848</v>
      </c>
      <c r="D21" s="361">
        <v>1.1193510597653513</v>
      </c>
      <c r="E21" s="362">
        <v>112041</v>
      </c>
      <c r="F21" s="361">
        <v>14.174187622871804</v>
      </c>
      <c r="G21" s="362">
        <v>71432</v>
      </c>
      <c r="H21" s="361">
        <v>9.036786268214124</v>
      </c>
      <c r="I21" s="362">
        <v>6986</v>
      </c>
      <c r="J21" s="361">
        <v>0.8837914221881491</v>
      </c>
      <c r="K21" s="362">
        <v>76159</v>
      </c>
      <c r="L21" s="361">
        <v>9.6347940055006092</v>
      </c>
      <c r="M21" s="362">
        <v>55074</v>
      </c>
      <c r="N21" s="361">
        <v>6.9673531041497458</v>
      </c>
      <c r="O21" s="362">
        <v>19664</v>
      </c>
      <c r="P21" s="361">
        <v>2.4876717042524712</v>
      </c>
      <c r="Q21" s="362">
        <v>43612</v>
      </c>
      <c r="R21" s="361">
        <v>5.5173076874419644</v>
      </c>
      <c r="S21" s="362">
        <v>87414</v>
      </c>
      <c r="T21" s="363">
        <v>11.058652072595887</v>
      </c>
    </row>
    <row r="22" spans="2:20" ht="21" customHeight="1" thickBot="1" x14ac:dyDescent="0.25">
      <c r="B22" s="259" t="s">
        <v>1193</v>
      </c>
      <c r="C22" s="278">
        <f>'表６（その１－１）'!M10</f>
        <v>8652</v>
      </c>
      <c r="D22" s="279">
        <f>100*C22/$S$32</f>
        <v>1.1840295596838757</v>
      </c>
      <c r="E22" s="280">
        <f>'表６（その１－１）'!N10</f>
        <v>101439</v>
      </c>
      <c r="F22" s="279">
        <f>100*E22/$S$32</f>
        <v>13.881966540080057</v>
      </c>
      <c r="G22" s="280">
        <f>'表６（その１－１）'!O10</f>
        <v>64679</v>
      </c>
      <c r="H22" s="279">
        <f>100*G22/$S$32</f>
        <v>8.8513462656950281</v>
      </c>
      <c r="I22" s="280">
        <f>'表６（その１－１）'!P10</f>
        <v>6528</v>
      </c>
      <c r="J22" s="279">
        <f>100*I22/$S$32</f>
        <v>0.89335933490711283</v>
      </c>
      <c r="K22" s="280">
        <f>'表６（その２－１）'!D10</f>
        <v>67408</v>
      </c>
      <c r="L22" s="279">
        <f>100*K22/$S$32</f>
        <v>9.2248109754011427</v>
      </c>
      <c r="M22" s="280">
        <f>'表６（その２－１）'!E10</f>
        <v>48030</v>
      </c>
      <c r="N22" s="279">
        <f>100*M22/$S$32</f>
        <v>6.5729241506722778</v>
      </c>
      <c r="O22" s="280">
        <f>'表６（その２－１）'!F10</f>
        <v>15971</v>
      </c>
      <c r="P22" s="279">
        <f>100*O22/$S$32</f>
        <v>2.1856375517465532</v>
      </c>
      <c r="Q22" s="280">
        <f>'表６（その２－１）'!G10</f>
        <v>42249</v>
      </c>
      <c r="R22" s="279">
        <f>100*Q22/$S$32</f>
        <v>5.7817920558349583</v>
      </c>
      <c r="S22" s="280">
        <f>'表６（その２－１）'!H10</f>
        <v>83415</v>
      </c>
      <c r="T22" s="281">
        <f>100*S22/$S$32</f>
        <v>11.415375141126963</v>
      </c>
    </row>
    <row r="23" spans="2:20" ht="48" customHeight="1" x14ac:dyDescent="0.2">
      <c r="B23" s="258" t="s">
        <v>979</v>
      </c>
      <c r="C23" s="488" t="s">
        <v>415</v>
      </c>
      <c r="D23" s="486"/>
      <c r="E23" s="484" t="s">
        <v>638</v>
      </c>
      <c r="F23" s="481"/>
      <c r="G23" s="484" t="s">
        <v>645</v>
      </c>
      <c r="H23" s="481"/>
      <c r="I23" s="484" t="s">
        <v>646</v>
      </c>
      <c r="J23" s="481"/>
      <c r="K23" s="491" t="s">
        <v>1186</v>
      </c>
      <c r="L23" s="492"/>
      <c r="M23" s="484" t="s">
        <v>647</v>
      </c>
      <c r="N23" s="481"/>
      <c r="O23" s="493" t="s">
        <v>416</v>
      </c>
      <c r="P23" s="494"/>
      <c r="Q23" s="484" t="s">
        <v>708</v>
      </c>
      <c r="R23" s="487"/>
      <c r="S23" s="489" t="s">
        <v>384</v>
      </c>
      <c r="T23" s="490"/>
    </row>
    <row r="24" spans="2:20" ht="21" customHeight="1" thickBot="1" x14ac:dyDescent="0.25">
      <c r="B24" s="260" t="s">
        <v>978</v>
      </c>
      <c r="C24" s="83" t="s">
        <v>336</v>
      </c>
      <c r="D24" s="261" t="s">
        <v>632</v>
      </c>
      <c r="E24" s="261" t="s">
        <v>336</v>
      </c>
      <c r="F24" s="261" t="s">
        <v>632</v>
      </c>
      <c r="G24" s="261" t="s">
        <v>336</v>
      </c>
      <c r="H24" s="261" t="s">
        <v>632</v>
      </c>
      <c r="I24" s="261" t="s">
        <v>336</v>
      </c>
      <c r="J24" s="261" t="s">
        <v>632</v>
      </c>
      <c r="K24" s="261" t="s">
        <v>336</v>
      </c>
      <c r="L24" s="261" t="s">
        <v>632</v>
      </c>
      <c r="M24" s="261" t="s">
        <v>336</v>
      </c>
      <c r="N24" s="261" t="s">
        <v>632</v>
      </c>
      <c r="O24" s="261" t="s">
        <v>336</v>
      </c>
      <c r="P24" s="261" t="s">
        <v>632</v>
      </c>
      <c r="Q24" s="261" t="s">
        <v>336</v>
      </c>
      <c r="R24" s="262" t="s">
        <v>632</v>
      </c>
      <c r="S24" s="266" t="s">
        <v>336</v>
      </c>
      <c r="T24" s="262" t="s">
        <v>632</v>
      </c>
    </row>
    <row r="25" spans="2:20" ht="21" customHeight="1" x14ac:dyDescent="0.2">
      <c r="B25" s="359" t="s">
        <v>1079</v>
      </c>
      <c r="C25" s="360">
        <v>37289</v>
      </c>
      <c r="D25" s="361">
        <v>3.9085117489093819</v>
      </c>
      <c r="E25" s="362">
        <v>1159</v>
      </c>
      <c r="F25" s="361">
        <v>0.12148261194952864</v>
      </c>
      <c r="G25" s="362">
        <v>199</v>
      </c>
      <c r="H25" s="361">
        <v>2.0858533026709404E-2</v>
      </c>
      <c r="I25" s="362">
        <v>726</v>
      </c>
      <c r="J25" s="361">
        <v>7.6096959685382048E-2</v>
      </c>
      <c r="K25" s="362">
        <v>15227</v>
      </c>
      <c r="L25" s="361">
        <v>1.5960446351643423</v>
      </c>
      <c r="M25" s="362">
        <v>19746</v>
      </c>
      <c r="N25" s="361">
        <v>2.069711523343738</v>
      </c>
      <c r="O25" s="362">
        <v>0</v>
      </c>
      <c r="P25" s="361">
        <v>2.1694043299209242E-4</v>
      </c>
      <c r="Q25" s="362">
        <v>45</v>
      </c>
      <c r="R25" s="363">
        <v>4.7167536995071516E-3</v>
      </c>
      <c r="S25" s="372">
        <v>954046</v>
      </c>
      <c r="T25" s="363">
        <v>100</v>
      </c>
    </row>
    <row r="26" spans="2:20" ht="21" customHeight="1" x14ac:dyDescent="0.2">
      <c r="B26" s="359" t="s">
        <v>1190</v>
      </c>
      <c r="C26" s="360">
        <v>37637</v>
      </c>
      <c r="D26" s="361">
        <v>4.0112032757218667</v>
      </c>
      <c r="E26" s="362">
        <v>1129</v>
      </c>
      <c r="F26" s="361">
        <v>0.12032437490474765</v>
      </c>
      <c r="G26" s="362">
        <v>139</v>
      </c>
      <c r="H26" s="361">
        <v>1.4814072729636777E-2</v>
      </c>
      <c r="I26" s="362">
        <v>768</v>
      </c>
      <c r="J26" s="361">
        <v>8.1850416232813278E-2</v>
      </c>
      <c r="K26" s="362">
        <v>14813</v>
      </c>
      <c r="L26" s="361">
        <v>1.5787112183029468</v>
      </c>
      <c r="M26" s="362">
        <v>19239</v>
      </c>
      <c r="N26" s="361">
        <v>2.0504168722696545</v>
      </c>
      <c r="O26" s="362">
        <v>0</v>
      </c>
      <c r="P26" s="361">
        <v>2.1852535735163327E-4</v>
      </c>
      <c r="Q26" s="362">
        <v>32</v>
      </c>
      <c r="R26" s="363">
        <v>3.4104340097005532E-3</v>
      </c>
      <c r="S26" s="372">
        <v>938297</v>
      </c>
      <c r="T26" s="363">
        <v>100</v>
      </c>
    </row>
    <row r="27" spans="2:20" ht="21" customHeight="1" x14ac:dyDescent="0.2">
      <c r="B27" s="359" t="s">
        <v>1080</v>
      </c>
      <c r="C27" s="360">
        <v>31123</v>
      </c>
      <c r="D27" s="361">
        <v>4.2117015014242893</v>
      </c>
      <c r="E27" s="362">
        <v>932</v>
      </c>
      <c r="F27" s="361">
        <v>0.12612234679585638</v>
      </c>
      <c r="G27" s="362">
        <v>104</v>
      </c>
      <c r="H27" s="361">
        <v>1.4073738269065517E-2</v>
      </c>
      <c r="I27" s="362">
        <v>439</v>
      </c>
      <c r="J27" s="361">
        <v>5.9407414424228484E-2</v>
      </c>
      <c r="K27" s="362">
        <v>10631</v>
      </c>
      <c r="L27" s="361">
        <v>1.4386337647926493</v>
      </c>
      <c r="M27" s="362">
        <v>13525</v>
      </c>
      <c r="N27" s="361">
        <v>1.8302625970106838</v>
      </c>
      <c r="O27" s="362">
        <v>21</v>
      </c>
      <c r="P27" s="361">
        <v>2.4767919955758177E-4</v>
      </c>
      <c r="Q27" s="362">
        <v>18</v>
      </c>
      <c r="R27" s="363">
        <v>2.4358393157998012E-3</v>
      </c>
      <c r="S27" s="372">
        <v>738965</v>
      </c>
      <c r="T27" s="363">
        <v>100</v>
      </c>
    </row>
    <row r="28" spans="2:20" ht="21" customHeight="1" x14ac:dyDescent="0.2">
      <c r="B28" s="359" t="s">
        <v>1081</v>
      </c>
      <c r="C28" s="360">
        <v>36083</v>
      </c>
      <c r="D28" s="361">
        <v>4.2207275704760789</v>
      </c>
      <c r="E28" s="362">
        <v>1025</v>
      </c>
      <c r="F28" s="361">
        <v>0.11989706398409171</v>
      </c>
      <c r="G28" s="362">
        <v>109</v>
      </c>
      <c r="H28" s="361">
        <v>1.2750029243186337E-2</v>
      </c>
      <c r="I28" s="362">
        <v>689</v>
      </c>
      <c r="J28" s="361">
        <v>8.0594221546379699E-2</v>
      </c>
      <c r="K28" s="362">
        <v>14534</v>
      </c>
      <c r="L28" s="361">
        <v>1.7000818809217453</v>
      </c>
      <c r="M28" s="362">
        <v>17790</v>
      </c>
      <c r="N28" s="361">
        <v>2.0809451397824308</v>
      </c>
      <c r="O28" s="362">
        <v>415</v>
      </c>
      <c r="P28" s="361">
        <v>2.4341386592378414E-4</v>
      </c>
      <c r="Q28" s="362">
        <v>34</v>
      </c>
      <c r="R28" s="363">
        <v>3.9770733419113346E-3</v>
      </c>
      <c r="S28" s="372">
        <v>854900</v>
      </c>
      <c r="T28" s="363">
        <v>100</v>
      </c>
    </row>
    <row r="29" spans="2:20" ht="21" customHeight="1" x14ac:dyDescent="0.2">
      <c r="B29" s="359" t="s">
        <v>1185</v>
      </c>
      <c r="C29" s="371">
        <v>35978</v>
      </c>
      <c r="D29" s="367">
        <v>4.2706848313413044</v>
      </c>
      <c r="E29" s="368">
        <v>788</v>
      </c>
      <c r="F29" s="367">
        <v>9.3537707685167268E-2</v>
      </c>
      <c r="G29" s="368">
        <v>107</v>
      </c>
      <c r="H29" s="367">
        <v>1.2701186195828551E-2</v>
      </c>
      <c r="I29" s="368">
        <v>672</v>
      </c>
      <c r="J29" s="367">
        <v>7.9768197416792391E-2</v>
      </c>
      <c r="K29" s="368">
        <v>15061</v>
      </c>
      <c r="L29" s="367">
        <v>1.7877809840689141</v>
      </c>
      <c r="M29" s="368">
        <v>17945</v>
      </c>
      <c r="N29" s="367">
        <v>2.1301194979826481</v>
      </c>
      <c r="O29" s="368">
        <v>5188</v>
      </c>
      <c r="P29" s="367">
        <v>2.528508818994622E-4</v>
      </c>
      <c r="Q29" s="368">
        <v>38</v>
      </c>
      <c r="R29" s="369">
        <v>4.5107016396400464E-3</v>
      </c>
      <c r="S29" s="373">
        <v>842441</v>
      </c>
      <c r="T29" s="369">
        <v>100</v>
      </c>
    </row>
    <row r="30" spans="2:20" ht="21" customHeight="1" x14ac:dyDescent="0.2">
      <c r="B30" s="359" t="s">
        <v>1191</v>
      </c>
      <c r="C30" s="360">
        <v>34287</v>
      </c>
      <c r="D30" s="361">
        <v>4.2903154765181961</v>
      </c>
      <c r="E30" s="362">
        <v>759</v>
      </c>
      <c r="F30" s="361">
        <v>9.4973297362770465E-2</v>
      </c>
      <c r="G30" s="362">
        <v>114</v>
      </c>
      <c r="H30" s="361">
        <v>1.426476403077185E-2</v>
      </c>
      <c r="I30" s="362">
        <v>648</v>
      </c>
      <c r="J30" s="361">
        <v>8.1083921859124192E-2</v>
      </c>
      <c r="K30" s="362">
        <v>13878</v>
      </c>
      <c r="L30" s="361">
        <v>1.7365473264829099</v>
      </c>
      <c r="M30" s="362">
        <v>17584</v>
      </c>
      <c r="N30" s="361">
        <v>2.2002772869920366</v>
      </c>
      <c r="O30" s="362">
        <v>1362</v>
      </c>
      <c r="P30" s="361">
        <v>2.7531961667726557E-4</v>
      </c>
      <c r="Q30" s="362">
        <v>37</v>
      </c>
      <c r="R30" s="363">
        <v>4.6297918345487576E-3</v>
      </c>
      <c r="S30" s="372">
        <v>799172</v>
      </c>
      <c r="T30" s="363">
        <v>100</v>
      </c>
    </row>
    <row r="31" spans="2:20" ht="21" customHeight="1" x14ac:dyDescent="0.2">
      <c r="B31" s="259" t="s">
        <v>1192</v>
      </c>
      <c r="C31" s="360">
        <v>34407</v>
      </c>
      <c r="D31" s="361">
        <v>4.3527929377651944</v>
      </c>
      <c r="E31" s="362">
        <v>656</v>
      </c>
      <c r="F31" s="361">
        <v>8.2989861573922963E-2</v>
      </c>
      <c r="G31" s="362">
        <v>108</v>
      </c>
      <c r="H31" s="361">
        <v>1.3662965015219025E-2</v>
      </c>
      <c r="I31" s="362">
        <v>674</v>
      </c>
      <c r="J31" s="361">
        <v>8.5267022409792809E-2</v>
      </c>
      <c r="K31" s="362">
        <v>13964</v>
      </c>
      <c r="L31" s="361">
        <v>1.7665707728936895</v>
      </c>
      <c r="M31" s="362">
        <v>17699</v>
      </c>
      <c r="N31" s="361">
        <v>2.2390816463366807</v>
      </c>
      <c r="O31" s="362">
        <v>2727</v>
      </c>
      <c r="P31" s="361">
        <v>2.8326383518626933E-4</v>
      </c>
      <c r="Q31" s="362">
        <v>36</v>
      </c>
      <c r="R31" s="363">
        <v>4.5543216717396752E-3</v>
      </c>
      <c r="S31" s="372">
        <v>790458</v>
      </c>
      <c r="T31" s="363">
        <v>100</v>
      </c>
    </row>
    <row r="32" spans="2:20" ht="21" customHeight="1" thickBot="1" x14ac:dyDescent="0.25">
      <c r="B32" s="259" t="s">
        <v>1193</v>
      </c>
      <c r="C32" s="278">
        <f>'表６（その２－１）'!I10</f>
        <v>32925</v>
      </c>
      <c r="D32" s="279">
        <f>100*C32/$S$32</f>
        <v>4.5057990352047623</v>
      </c>
      <c r="E32" s="280">
        <f>'表６（その２－１）'!J10</f>
        <v>648</v>
      </c>
      <c r="F32" s="279">
        <f>100*E32/$S$32</f>
        <v>8.8679051626808988E-2</v>
      </c>
      <c r="G32" s="280">
        <f>'表６（その２－１）'!K10</f>
        <v>108</v>
      </c>
      <c r="H32" s="279">
        <f>100*G32/$S$32</f>
        <v>1.4779841937801498E-2</v>
      </c>
      <c r="I32" s="280">
        <f>'表６（その２－１）'!L10</f>
        <v>637</v>
      </c>
      <c r="J32" s="279">
        <f>100*I32/$S$32</f>
        <v>8.7173697355366245E-2</v>
      </c>
      <c r="K32" s="280">
        <f>'表６（その２－１）'!M10</f>
        <v>13688</v>
      </c>
      <c r="L32" s="279">
        <f>100*K32/$S$32</f>
        <v>1.8732081152280269</v>
      </c>
      <c r="M32" s="280">
        <f>'表６（その２－１）'!N10</f>
        <v>17230</v>
      </c>
      <c r="N32" s="279">
        <f>100*M32/$S$32</f>
        <v>2.357932190632591</v>
      </c>
      <c r="O32" s="280">
        <f>'表６（その２－１）'!O10</f>
        <v>685</v>
      </c>
      <c r="P32" s="279">
        <f>100*N32/$S$32</f>
        <v>3.2268393590373823E-4</v>
      </c>
      <c r="Q32" s="280">
        <f>'表６（その２－１）'!P10</f>
        <v>28</v>
      </c>
      <c r="R32" s="281">
        <f>100*Q32/$S$32</f>
        <v>3.8318108727633513E-3</v>
      </c>
      <c r="S32" s="282">
        <f>'表６（その２－１）'!Q10</f>
        <v>730725</v>
      </c>
      <c r="T32" s="281">
        <f>100*S32/$S$32</f>
        <v>100</v>
      </c>
    </row>
    <row r="33" spans="2:17" ht="5.25" customHeight="1" x14ac:dyDescent="0.2">
      <c r="B33" s="18"/>
      <c r="Q33" s="21"/>
    </row>
  </sheetData>
  <mergeCells count="27">
    <mergeCell ref="Q23:R23"/>
    <mergeCell ref="Q13:R13"/>
    <mergeCell ref="S13:T13"/>
    <mergeCell ref="C23:D23"/>
    <mergeCell ref="E23:F23"/>
    <mergeCell ref="G23:H23"/>
    <mergeCell ref="I23:J23"/>
    <mergeCell ref="S23:T23"/>
    <mergeCell ref="K23:L23"/>
    <mergeCell ref="M23:N23"/>
    <mergeCell ref="O23:P23"/>
    <mergeCell ref="O3:P3"/>
    <mergeCell ref="Q3:R3"/>
    <mergeCell ref="S3:T3"/>
    <mergeCell ref="C13:D13"/>
    <mergeCell ref="E13:F13"/>
    <mergeCell ref="G13:H13"/>
    <mergeCell ref="I13:J13"/>
    <mergeCell ref="K13:L13"/>
    <mergeCell ref="M13:N13"/>
    <mergeCell ref="O13:P13"/>
    <mergeCell ref="C3:D3"/>
    <mergeCell ref="E3:F3"/>
    <mergeCell ref="G3:H3"/>
    <mergeCell ref="I3:J3"/>
    <mergeCell ref="K3:L3"/>
    <mergeCell ref="M3:N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5" orientation="landscape" r:id="rId1"/>
  <headerFooter alignWithMargins="0">
    <oddFooter>&amp;C&amp;14 40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58FF3-AD2A-4EF7-9FA5-48C2A7C2461B}">
  <sheetPr codeName="Sheet125">
    <tabColor rgb="FFFF0000"/>
  </sheetPr>
  <dimension ref="B1:T33"/>
  <sheetViews>
    <sheetView topLeftCell="A18" zoomScale="80" zoomScaleNormal="80" workbookViewId="0">
      <selection activeCell="W38" sqref="W38"/>
    </sheetView>
  </sheetViews>
  <sheetFormatPr defaultRowHeight="13.2" x14ac:dyDescent="0.2"/>
  <cols>
    <col min="1" max="1" width="0.88671875" customWidth="1"/>
    <col min="3" max="3" width="11.6640625" customWidth="1"/>
    <col min="4" max="4" width="7.6640625" customWidth="1"/>
    <col min="5" max="5" width="11.6640625" customWidth="1"/>
    <col min="6" max="6" width="7.6640625" customWidth="1"/>
    <col min="7" max="7" width="11.6640625" customWidth="1"/>
    <col min="8" max="8" width="7.6640625" customWidth="1"/>
    <col min="9" max="9" width="11.6640625" customWidth="1"/>
    <col min="10" max="10" width="7.6640625" customWidth="1"/>
    <col min="11" max="11" width="11.6640625" customWidth="1"/>
    <col min="12" max="12" width="7.6640625" customWidth="1"/>
    <col min="13" max="13" width="11.6640625" customWidth="1"/>
    <col min="14" max="14" width="7.6640625" customWidth="1"/>
    <col min="15" max="15" width="11.6640625" customWidth="1"/>
    <col min="16" max="16" width="7.6640625" customWidth="1"/>
    <col min="17" max="17" width="11.6640625" customWidth="1"/>
    <col min="18" max="18" width="7.6640625" customWidth="1"/>
    <col min="19" max="19" width="11.6640625" customWidth="1"/>
    <col min="20" max="20" width="8.33203125" customWidth="1"/>
    <col min="21" max="21" width="0.88671875" customWidth="1"/>
  </cols>
  <sheetData>
    <row r="1" spans="2:20" ht="5.25" customHeight="1" x14ac:dyDescent="0.2"/>
    <row r="2" spans="2:20" ht="21" customHeight="1" thickBot="1" x14ac:dyDescent="0.25">
      <c r="B2" s="96" t="s">
        <v>1083</v>
      </c>
    </row>
    <row r="3" spans="2:20" ht="48" customHeight="1" x14ac:dyDescent="0.2">
      <c r="B3" s="258" t="s">
        <v>979</v>
      </c>
      <c r="C3" s="485" t="s">
        <v>339</v>
      </c>
      <c r="D3" s="486"/>
      <c r="E3" s="481" t="s">
        <v>989</v>
      </c>
      <c r="F3" s="481"/>
      <c r="G3" s="481" t="s">
        <v>988</v>
      </c>
      <c r="H3" s="481"/>
      <c r="I3" s="484" t="s">
        <v>630</v>
      </c>
      <c r="J3" s="481"/>
      <c r="K3" s="484" t="s">
        <v>981</v>
      </c>
      <c r="L3" s="481"/>
      <c r="M3" s="481" t="s">
        <v>990</v>
      </c>
      <c r="N3" s="481"/>
      <c r="O3" s="480" t="s">
        <v>344</v>
      </c>
      <c r="P3" s="480"/>
      <c r="Q3" s="481" t="s">
        <v>991</v>
      </c>
      <c r="R3" s="481"/>
      <c r="S3" s="480" t="s">
        <v>631</v>
      </c>
      <c r="T3" s="482"/>
    </row>
    <row r="4" spans="2:20" ht="21" customHeight="1" thickBot="1" x14ac:dyDescent="0.25">
      <c r="B4" s="260" t="s">
        <v>980</v>
      </c>
      <c r="C4" s="83" t="s">
        <v>336</v>
      </c>
      <c r="D4" s="261" t="s">
        <v>632</v>
      </c>
      <c r="E4" s="261" t="s">
        <v>336</v>
      </c>
      <c r="F4" s="261" t="s">
        <v>632</v>
      </c>
      <c r="G4" s="261" t="s">
        <v>336</v>
      </c>
      <c r="H4" s="261" t="s">
        <v>632</v>
      </c>
      <c r="I4" s="261" t="s">
        <v>336</v>
      </c>
      <c r="J4" s="261" t="s">
        <v>632</v>
      </c>
      <c r="K4" s="261" t="s">
        <v>336</v>
      </c>
      <c r="L4" s="261" t="s">
        <v>632</v>
      </c>
      <c r="M4" s="261" t="s">
        <v>336</v>
      </c>
      <c r="N4" s="261" t="s">
        <v>632</v>
      </c>
      <c r="O4" s="261" t="s">
        <v>336</v>
      </c>
      <c r="P4" s="261" t="s">
        <v>632</v>
      </c>
      <c r="Q4" s="261" t="s">
        <v>336</v>
      </c>
      <c r="R4" s="261" t="s">
        <v>632</v>
      </c>
      <c r="S4" s="261" t="s">
        <v>336</v>
      </c>
      <c r="T4" s="262" t="s">
        <v>632</v>
      </c>
    </row>
    <row r="5" spans="2:20" ht="21" customHeight="1" x14ac:dyDescent="0.2">
      <c r="B5" s="359" t="s">
        <v>1079</v>
      </c>
      <c r="C5" s="374">
        <v>275</v>
      </c>
      <c r="D5" s="361">
        <v>1.1873920552677029</v>
      </c>
      <c r="E5" s="375">
        <v>18</v>
      </c>
      <c r="F5" s="361">
        <v>7.7720207253886009E-2</v>
      </c>
      <c r="G5" s="375">
        <v>3540</v>
      </c>
      <c r="H5" s="361">
        <v>15.284974093264248</v>
      </c>
      <c r="I5" s="375">
        <v>202</v>
      </c>
      <c r="J5" s="361">
        <v>0.87219343696027629</v>
      </c>
      <c r="K5" s="375">
        <v>553</v>
      </c>
      <c r="L5" s="361">
        <v>2.3877374784110534</v>
      </c>
      <c r="M5" s="375">
        <v>397</v>
      </c>
      <c r="N5" s="361">
        <v>1.7141623488773747</v>
      </c>
      <c r="O5" s="375">
        <v>3824</v>
      </c>
      <c r="P5" s="361">
        <v>16.511226252158895</v>
      </c>
      <c r="Q5" s="375">
        <v>2019</v>
      </c>
      <c r="R5" s="361">
        <v>8.7176165803108816</v>
      </c>
      <c r="S5" s="375">
        <v>688</v>
      </c>
      <c r="T5" s="363">
        <v>2.9706390328151988</v>
      </c>
    </row>
    <row r="6" spans="2:20" ht="21" customHeight="1" x14ac:dyDescent="0.2">
      <c r="B6" s="359" t="s">
        <v>1190</v>
      </c>
      <c r="C6" s="374">
        <v>263</v>
      </c>
      <c r="D6" s="361">
        <v>1.1811730890146412</v>
      </c>
      <c r="E6" s="375">
        <v>9</v>
      </c>
      <c r="F6" s="361">
        <v>4.042037186742118E-2</v>
      </c>
      <c r="G6" s="375">
        <v>3320</v>
      </c>
      <c r="H6" s="361">
        <v>14.910626066648701</v>
      </c>
      <c r="I6" s="375">
        <v>164</v>
      </c>
      <c r="J6" s="361">
        <v>0.73654899847300814</v>
      </c>
      <c r="K6" s="375">
        <v>481</v>
      </c>
      <c r="L6" s="361">
        <v>2.1602443186921763</v>
      </c>
      <c r="M6" s="375">
        <v>356</v>
      </c>
      <c r="N6" s="361">
        <v>1.5988502649779934</v>
      </c>
      <c r="O6" s="375">
        <v>3765</v>
      </c>
      <c r="P6" s="361">
        <v>16.909188897871193</v>
      </c>
      <c r="Q6" s="375">
        <v>2003</v>
      </c>
      <c r="R6" s="361">
        <v>8.9957783167160699</v>
      </c>
      <c r="S6" s="375">
        <v>609</v>
      </c>
      <c r="T6" s="363">
        <v>2.7351118296954997</v>
      </c>
    </row>
    <row r="7" spans="2:20" ht="21" customHeight="1" x14ac:dyDescent="0.2">
      <c r="B7" s="359" t="s">
        <v>1080</v>
      </c>
      <c r="C7" s="374">
        <v>191</v>
      </c>
      <c r="D7" s="361">
        <v>0.98235868950264882</v>
      </c>
      <c r="E7" s="375">
        <v>14</v>
      </c>
      <c r="F7" s="361">
        <v>7.2005348968780539E-2</v>
      </c>
      <c r="G7" s="375">
        <v>3052</v>
      </c>
      <c r="H7" s="361">
        <v>15.697166075194158</v>
      </c>
      <c r="I7" s="375">
        <v>181</v>
      </c>
      <c r="J7" s="361">
        <v>0.93092629738209121</v>
      </c>
      <c r="K7" s="375">
        <v>394</v>
      </c>
      <c r="L7" s="361">
        <v>2.0264362495499664</v>
      </c>
      <c r="M7" s="375">
        <v>280</v>
      </c>
      <c r="N7" s="361">
        <v>1.4401069793756107</v>
      </c>
      <c r="O7" s="375">
        <v>3563</v>
      </c>
      <c r="P7" s="361">
        <v>18.325361312554648</v>
      </c>
      <c r="Q7" s="375">
        <v>1874</v>
      </c>
      <c r="R7" s="361">
        <v>9.6384302833924806</v>
      </c>
      <c r="S7" s="375">
        <v>426</v>
      </c>
      <c r="T7" s="363">
        <v>2.1910199043357506</v>
      </c>
    </row>
    <row r="8" spans="2:20" ht="21" customHeight="1" x14ac:dyDescent="0.2">
      <c r="B8" s="359" t="s">
        <v>1081</v>
      </c>
      <c r="C8" s="374">
        <v>230</v>
      </c>
      <c r="D8" s="361">
        <v>1.1018491903803775</v>
      </c>
      <c r="E8" s="375">
        <v>4</v>
      </c>
      <c r="F8" s="361">
        <v>1.9162594615310911E-2</v>
      </c>
      <c r="G8" s="375">
        <v>3128</v>
      </c>
      <c r="H8" s="361">
        <v>14.985148989173133</v>
      </c>
      <c r="I8" s="375">
        <v>166</v>
      </c>
      <c r="J8" s="361">
        <v>0.79524767653540285</v>
      </c>
      <c r="K8" s="375">
        <v>422</v>
      </c>
      <c r="L8" s="361">
        <v>2.0216537319153014</v>
      </c>
      <c r="M8" s="375">
        <v>297</v>
      </c>
      <c r="N8" s="361">
        <v>1.4228226501868353</v>
      </c>
      <c r="O8" s="375">
        <v>3587</v>
      </c>
      <c r="P8" s="361">
        <v>17.184056721280061</v>
      </c>
      <c r="Q8" s="375">
        <v>1914</v>
      </c>
      <c r="R8" s="361">
        <v>9.169301523426272</v>
      </c>
      <c r="S8" s="375">
        <v>568</v>
      </c>
      <c r="T8" s="363">
        <v>2.7210884353741496</v>
      </c>
    </row>
    <row r="9" spans="2:20" ht="21" customHeight="1" x14ac:dyDescent="0.2">
      <c r="B9" s="359" t="s">
        <v>1185</v>
      </c>
      <c r="C9" s="376">
        <v>196</v>
      </c>
      <c r="D9" s="367">
        <v>0.96580270030550897</v>
      </c>
      <c r="E9" s="377">
        <v>4</v>
      </c>
      <c r="F9" s="367">
        <v>1.9710259189908347E-2</v>
      </c>
      <c r="G9" s="377">
        <v>2986</v>
      </c>
      <c r="H9" s="367">
        <v>14.713708485266581</v>
      </c>
      <c r="I9" s="377">
        <v>213</v>
      </c>
      <c r="J9" s="367">
        <v>1.0495713018626196</v>
      </c>
      <c r="K9" s="377">
        <v>387</v>
      </c>
      <c r="L9" s="367">
        <v>1.9069675766236327</v>
      </c>
      <c r="M9" s="377">
        <v>270</v>
      </c>
      <c r="N9" s="367">
        <v>1.3304424953188134</v>
      </c>
      <c r="O9" s="377">
        <v>3415</v>
      </c>
      <c r="P9" s="367">
        <v>16.82763378338425</v>
      </c>
      <c r="Q9" s="377">
        <v>1882</v>
      </c>
      <c r="R9" s="367">
        <v>9.2736769488518771</v>
      </c>
      <c r="S9" s="377">
        <v>532</v>
      </c>
      <c r="T9" s="369">
        <v>2.6214644722578102</v>
      </c>
    </row>
    <row r="10" spans="2:20" ht="21" customHeight="1" x14ac:dyDescent="0.2">
      <c r="B10" s="359" t="s">
        <v>1191</v>
      </c>
      <c r="C10" s="360">
        <v>196</v>
      </c>
      <c r="D10" s="361">
        <v>1.0133912414042707</v>
      </c>
      <c r="E10" s="362">
        <v>8</v>
      </c>
      <c r="F10" s="361">
        <v>4.1362907812419213E-2</v>
      </c>
      <c r="G10" s="362">
        <v>2777</v>
      </c>
      <c r="H10" s="361">
        <v>14.35809937438602</v>
      </c>
      <c r="I10" s="362">
        <v>178</v>
      </c>
      <c r="J10" s="361">
        <v>0.9203246988263275</v>
      </c>
      <c r="K10" s="362">
        <v>376</v>
      </c>
      <c r="L10" s="361">
        <v>1.944056667183703</v>
      </c>
      <c r="M10" s="362">
        <v>258</v>
      </c>
      <c r="N10" s="361">
        <v>1.3339537769505196</v>
      </c>
      <c r="O10" s="362">
        <v>3322</v>
      </c>
      <c r="P10" s="361">
        <v>17.175947469107079</v>
      </c>
      <c r="Q10" s="362">
        <v>1749</v>
      </c>
      <c r="R10" s="361">
        <v>9.0429657204901499</v>
      </c>
      <c r="S10" s="362">
        <v>520</v>
      </c>
      <c r="T10" s="363">
        <v>2.688589007807249</v>
      </c>
    </row>
    <row r="11" spans="2:20" ht="21" customHeight="1" x14ac:dyDescent="0.2">
      <c r="B11" s="259" t="s">
        <v>1192</v>
      </c>
      <c r="C11" s="360">
        <v>212</v>
      </c>
      <c r="D11" s="361">
        <v>1.1122770199370409</v>
      </c>
      <c r="E11" s="362">
        <v>15</v>
      </c>
      <c r="F11" s="361">
        <v>7.8698845750262328E-2</v>
      </c>
      <c r="G11" s="362">
        <v>2772</v>
      </c>
      <c r="H11" s="361">
        <v>14.543546694648478</v>
      </c>
      <c r="I11" s="362">
        <v>178</v>
      </c>
      <c r="J11" s="361">
        <v>0.93389296956977963</v>
      </c>
      <c r="K11" s="362">
        <v>359</v>
      </c>
      <c r="L11" s="361">
        <v>1.8835257082896117</v>
      </c>
      <c r="M11" s="362">
        <v>245</v>
      </c>
      <c r="N11" s="361">
        <v>1.285414480587618</v>
      </c>
      <c r="O11" s="362">
        <v>3284</v>
      </c>
      <c r="P11" s="361">
        <v>17.229800629590766</v>
      </c>
      <c r="Q11" s="362">
        <v>1772</v>
      </c>
      <c r="R11" s="361">
        <v>9.2969569779643226</v>
      </c>
      <c r="S11" s="362">
        <v>463</v>
      </c>
      <c r="T11" s="363">
        <v>2.429171038824764</v>
      </c>
    </row>
    <row r="12" spans="2:20" ht="21" customHeight="1" thickBot="1" x14ac:dyDescent="0.25">
      <c r="B12" s="259" t="s">
        <v>1193</v>
      </c>
      <c r="C12" s="278">
        <f>'表７（その１－１）'!D9</f>
        <v>241</v>
      </c>
      <c r="D12" s="279">
        <f>100*C12/$S$32</f>
        <v>1.3065163179008998</v>
      </c>
      <c r="E12" s="280">
        <f>'表７（その１－１）'!E9</f>
        <v>11</v>
      </c>
      <c r="F12" s="279">
        <f>100*E12/$S$32</f>
        <v>5.9633524883443562E-2</v>
      </c>
      <c r="G12" s="280">
        <f>'表７（その１－１）'!F9</f>
        <v>2515</v>
      </c>
      <c r="H12" s="279">
        <f>100*G12/$S$32</f>
        <v>13.634392280169143</v>
      </c>
      <c r="I12" s="280">
        <f>'表７（その１－１）'!G9</f>
        <v>166</v>
      </c>
      <c r="J12" s="279">
        <f>100*I12/$S$32</f>
        <v>0.89992410278651203</v>
      </c>
      <c r="K12" s="280">
        <f>'表７（その１－１）'!H9</f>
        <v>336</v>
      </c>
      <c r="L12" s="279">
        <f>100*K12/$S$32</f>
        <v>1.8215331237124579</v>
      </c>
      <c r="M12" s="280">
        <f>'表７（その１－１）'!I9</f>
        <v>232</v>
      </c>
      <c r="N12" s="279">
        <f>100*M12/$S$32</f>
        <v>1.2577252520871733</v>
      </c>
      <c r="O12" s="280">
        <f>'表７（その１－１）'!J9</f>
        <v>3235</v>
      </c>
      <c r="P12" s="279">
        <f>100*O12/$S$32</f>
        <v>17.537677545267268</v>
      </c>
      <c r="Q12" s="280">
        <f>'表７（その１－１）'!K9</f>
        <v>1798</v>
      </c>
      <c r="R12" s="279">
        <f>100*Q12/$S$32</f>
        <v>9.7473707036755943</v>
      </c>
      <c r="S12" s="280">
        <f>'表７（その１－１）'!L9</f>
        <v>455</v>
      </c>
      <c r="T12" s="281">
        <f>100*S12/$S$32</f>
        <v>2.4666594383606202</v>
      </c>
    </row>
    <row r="13" spans="2:20" ht="48" customHeight="1" x14ac:dyDescent="0.2">
      <c r="B13" s="258" t="s">
        <v>979</v>
      </c>
      <c r="C13" s="483" t="s">
        <v>633</v>
      </c>
      <c r="D13" s="481"/>
      <c r="E13" s="481" t="s">
        <v>348</v>
      </c>
      <c r="F13" s="481"/>
      <c r="G13" s="481" t="s">
        <v>634</v>
      </c>
      <c r="H13" s="481"/>
      <c r="I13" s="484" t="s">
        <v>635</v>
      </c>
      <c r="J13" s="481"/>
      <c r="K13" s="481" t="s">
        <v>351</v>
      </c>
      <c r="L13" s="481"/>
      <c r="M13" s="481" t="s">
        <v>81</v>
      </c>
      <c r="N13" s="481"/>
      <c r="O13" s="484" t="s">
        <v>327</v>
      </c>
      <c r="P13" s="481"/>
      <c r="Q13" s="484" t="s">
        <v>636</v>
      </c>
      <c r="R13" s="481"/>
      <c r="S13" s="484" t="s">
        <v>637</v>
      </c>
      <c r="T13" s="487"/>
    </row>
    <row r="14" spans="2:20" ht="21" customHeight="1" thickBot="1" x14ac:dyDescent="0.25">
      <c r="B14" s="260" t="s">
        <v>978</v>
      </c>
      <c r="C14" s="83" t="s">
        <v>336</v>
      </c>
      <c r="D14" s="261" t="s">
        <v>632</v>
      </c>
      <c r="E14" s="261" t="s">
        <v>336</v>
      </c>
      <c r="F14" s="261" t="s">
        <v>632</v>
      </c>
      <c r="G14" s="261" t="s">
        <v>336</v>
      </c>
      <c r="H14" s="261" t="s">
        <v>632</v>
      </c>
      <c r="I14" s="261" t="s">
        <v>336</v>
      </c>
      <c r="J14" s="261" t="s">
        <v>632</v>
      </c>
      <c r="K14" s="261" t="s">
        <v>336</v>
      </c>
      <c r="L14" s="261" t="s">
        <v>632</v>
      </c>
      <c r="M14" s="261" t="s">
        <v>336</v>
      </c>
      <c r="N14" s="261" t="s">
        <v>632</v>
      </c>
      <c r="O14" s="261" t="s">
        <v>336</v>
      </c>
      <c r="P14" s="261" t="s">
        <v>632</v>
      </c>
      <c r="Q14" s="261" t="s">
        <v>336</v>
      </c>
      <c r="R14" s="261" t="s">
        <v>632</v>
      </c>
      <c r="S14" s="261" t="s">
        <v>336</v>
      </c>
      <c r="T14" s="262" t="s">
        <v>632</v>
      </c>
    </row>
    <row r="15" spans="2:20" ht="21" customHeight="1" x14ac:dyDescent="0.2">
      <c r="B15" s="359" t="s">
        <v>1079</v>
      </c>
      <c r="C15" s="374">
        <v>98</v>
      </c>
      <c r="D15" s="361">
        <v>0.42314335060449049</v>
      </c>
      <c r="E15" s="375">
        <v>3345</v>
      </c>
      <c r="F15" s="361">
        <v>14.44300518134715</v>
      </c>
      <c r="G15" s="375">
        <v>124</v>
      </c>
      <c r="H15" s="361">
        <v>0.53540587219343694</v>
      </c>
      <c r="I15" s="375">
        <v>1143</v>
      </c>
      <c r="J15" s="361">
        <v>4.9352331606217614</v>
      </c>
      <c r="K15" s="375">
        <v>1315</v>
      </c>
      <c r="L15" s="361">
        <v>5.6778929188255614</v>
      </c>
      <c r="M15" s="375">
        <v>2300</v>
      </c>
      <c r="N15" s="361">
        <v>9.9309153713298794</v>
      </c>
      <c r="O15" s="375">
        <v>229</v>
      </c>
      <c r="P15" s="361">
        <v>0.98877374784110539</v>
      </c>
      <c r="Q15" s="375">
        <v>260</v>
      </c>
      <c r="R15" s="361">
        <v>1.1226252158894645</v>
      </c>
      <c r="S15" s="375">
        <v>1415</v>
      </c>
      <c r="T15" s="363">
        <v>6.109671848013817</v>
      </c>
    </row>
    <row r="16" spans="2:20" ht="21" customHeight="1" x14ac:dyDescent="0.2">
      <c r="B16" s="359" t="s">
        <v>1190</v>
      </c>
      <c r="C16" s="374">
        <v>102</v>
      </c>
      <c r="D16" s="361">
        <v>0.45809754783077339</v>
      </c>
      <c r="E16" s="375">
        <v>3106</v>
      </c>
      <c r="F16" s="361">
        <v>13.949519446690021</v>
      </c>
      <c r="G16" s="375">
        <v>100</v>
      </c>
      <c r="H16" s="361">
        <v>0.44911524297134647</v>
      </c>
      <c r="I16" s="375">
        <v>1112</v>
      </c>
      <c r="J16" s="361">
        <v>4.9941615018413721</v>
      </c>
      <c r="K16" s="375">
        <v>1333</v>
      </c>
      <c r="L16" s="361">
        <v>5.9867061888080482</v>
      </c>
      <c r="M16" s="375">
        <v>2177</v>
      </c>
      <c r="N16" s="361">
        <v>9.7772388394862126</v>
      </c>
      <c r="O16" s="375">
        <v>175</v>
      </c>
      <c r="P16" s="361">
        <v>0.78595167519985631</v>
      </c>
      <c r="Q16" s="375">
        <v>230</v>
      </c>
      <c r="R16" s="361">
        <v>1.0329650588340968</v>
      </c>
      <c r="S16" s="375">
        <v>1433</v>
      </c>
      <c r="T16" s="363">
        <v>6.4358214317793943</v>
      </c>
    </row>
    <row r="17" spans="2:20" ht="21" customHeight="1" x14ac:dyDescent="0.2">
      <c r="B17" s="359" t="s">
        <v>1080</v>
      </c>
      <c r="C17" s="374">
        <v>68</v>
      </c>
      <c r="D17" s="361">
        <v>0.34974026641979117</v>
      </c>
      <c r="E17" s="375">
        <v>2673</v>
      </c>
      <c r="F17" s="361">
        <v>13.747878413825028</v>
      </c>
      <c r="G17" s="375">
        <v>84</v>
      </c>
      <c r="H17" s="361">
        <v>0.4320320938126832</v>
      </c>
      <c r="I17" s="375">
        <v>1021</v>
      </c>
      <c r="J17" s="361">
        <v>5.2512472355089237</v>
      </c>
      <c r="K17" s="375">
        <v>951</v>
      </c>
      <c r="L17" s="361">
        <v>4.8912204906650212</v>
      </c>
      <c r="M17" s="375">
        <v>1767</v>
      </c>
      <c r="N17" s="361">
        <v>9.0881036877025156</v>
      </c>
      <c r="O17" s="375">
        <v>143</v>
      </c>
      <c r="P17" s="361">
        <v>0.73548320732397265</v>
      </c>
      <c r="Q17" s="375">
        <v>198</v>
      </c>
      <c r="R17" s="361">
        <v>1.018361363987039</v>
      </c>
      <c r="S17" s="375">
        <v>1251</v>
      </c>
      <c r="T17" s="363">
        <v>6.4341922542817462</v>
      </c>
    </row>
    <row r="18" spans="2:20" ht="21" customHeight="1" x14ac:dyDescent="0.2">
      <c r="B18" s="359" t="s">
        <v>1081</v>
      </c>
      <c r="C18" s="374">
        <v>70</v>
      </c>
      <c r="D18" s="361">
        <v>0.33534540576794097</v>
      </c>
      <c r="E18" s="375">
        <v>3010</v>
      </c>
      <c r="F18" s="361">
        <v>14.419852448021462</v>
      </c>
      <c r="G18" s="375">
        <v>89</v>
      </c>
      <c r="H18" s="361">
        <v>0.42636773019066782</v>
      </c>
      <c r="I18" s="375">
        <v>1073</v>
      </c>
      <c r="J18" s="361">
        <v>5.1403660055571523</v>
      </c>
      <c r="K18" s="375">
        <v>1059</v>
      </c>
      <c r="L18" s="361">
        <v>5.0732969244035644</v>
      </c>
      <c r="M18" s="375">
        <v>1952</v>
      </c>
      <c r="N18" s="361">
        <v>9.3513461722717253</v>
      </c>
      <c r="O18" s="375">
        <v>167</v>
      </c>
      <c r="P18" s="361">
        <v>0.80003832518923057</v>
      </c>
      <c r="Q18" s="375">
        <v>206</v>
      </c>
      <c r="R18" s="361">
        <v>0.98687362268851198</v>
      </c>
      <c r="S18" s="375">
        <v>1411</v>
      </c>
      <c r="T18" s="363">
        <v>6.7596052505509245</v>
      </c>
    </row>
    <row r="19" spans="2:20" ht="21" customHeight="1" x14ac:dyDescent="0.2">
      <c r="B19" s="359" t="s">
        <v>1185</v>
      </c>
      <c r="C19" s="376">
        <v>61</v>
      </c>
      <c r="D19" s="367">
        <v>0.30058145264610231</v>
      </c>
      <c r="E19" s="377">
        <v>2930</v>
      </c>
      <c r="F19" s="367">
        <v>14.437764856607865</v>
      </c>
      <c r="G19" s="377">
        <v>89</v>
      </c>
      <c r="H19" s="367">
        <v>0.43855326697546071</v>
      </c>
      <c r="I19" s="377">
        <v>1043</v>
      </c>
      <c r="J19" s="367">
        <v>5.1394500837686019</v>
      </c>
      <c r="K19" s="377">
        <v>1033</v>
      </c>
      <c r="L19" s="367">
        <v>5.0901744357938306</v>
      </c>
      <c r="M19" s="377">
        <v>1790</v>
      </c>
      <c r="N19" s="367">
        <v>8.820340987483986</v>
      </c>
      <c r="O19" s="377">
        <v>129</v>
      </c>
      <c r="P19" s="367">
        <v>0.63565585887454423</v>
      </c>
      <c r="Q19" s="377">
        <v>198</v>
      </c>
      <c r="R19" s="367">
        <v>0.97565782990046324</v>
      </c>
      <c r="S19" s="377">
        <v>1412</v>
      </c>
      <c r="T19" s="369">
        <v>6.9577214940376466</v>
      </c>
    </row>
    <row r="20" spans="2:20" ht="21" customHeight="1" x14ac:dyDescent="0.2">
      <c r="B20" s="359" t="s">
        <v>1191</v>
      </c>
      <c r="C20" s="360">
        <v>50</v>
      </c>
      <c r="D20" s="361">
        <v>0.2585181738276201</v>
      </c>
      <c r="E20" s="362">
        <v>2734</v>
      </c>
      <c r="F20" s="361">
        <v>14.135773744894266</v>
      </c>
      <c r="G20" s="362">
        <v>81</v>
      </c>
      <c r="H20" s="361">
        <v>0.41879944160074456</v>
      </c>
      <c r="I20" s="362">
        <v>990</v>
      </c>
      <c r="J20" s="361">
        <v>5.1186598417868776</v>
      </c>
      <c r="K20" s="362">
        <v>1079</v>
      </c>
      <c r="L20" s="361">
        <v>5.5788221912000413</v>
      </c>
      <c r="M20" s="375">
        <v>1756</v>
      </c>
      <c r="N20" s="361">
        <v>9.0791582648260167</v>
      </c>
      <c r="O20" s="375">
        <v>120</v>
      </c>
      <c r="P20" s="361">
        <v>0.62044361718628815</v>
      </c>
      <c r="Q20" s="375">
        <v>218</v>
      </c>
      <c r="R20" s="361">
        <v>1.1271392378884235</v>
      </c>
      <c r="S20" s="375">
        <v>1352</v>
      </c>
      <c r="T20" s="363">
        <v>6.9903314202988467</v>
      </c>
    </row>
    <row r="21" spans="2:20" ht="21" customHeight="1" x14ac:dyDescent="0.2">
      <c r="B21" s="259" t="s">
        <v>1192</v>
      </c>
      <c r="C21" s="360">
        <v>59</v>
      </c>
      <c r="D21" s="361">
        <v>0.30954879328436519</v>
      </c>
      <c r="E21" s="362">
        <v>2500</v>
      </c>
      <c r="F21" s="361">
        <v>13.116474291710388</v>
      </c>
      <c r="G21" s="362">
        <v>76</v>
      </c>
      <c r="H21" s="361">
        <v>0.39874081846799581</v>
      </c>
      <c r="I21" s="362">
        <v>930</v>
      </c>
      <c r="J21" s="361">
        <v>4.8793284365162641</v>
      </c>
      <c r="K21" s="362">
        <v>1121</v>
      </c>
      <c r="L21" s="361">
        <v>5.8814270724029383</v>
      </c>
      <c r="M21" s="375">
        <v>1741</v>
      </c>
      <c r="N21" s="361">
        <v>9.1343126967471147</v>
      </c>
      <c r="O21" s="375">
        <v>103</v>
      </c>
      <c r="P21" s="361">
        <v>0.54039874081846795</v>
      </c>
      <c r="Q21" s="375">
        <v>208</v>
      </c>
      <c r="R21" s="361">
        <v>1.0912906610703044</v>
      </c>
      <c r="S21" s="375">
        <v>1450</v>
      </c>
      <c r="T21" s="363">
        <v>7.6075550891920249</v>
      </c>
    </row>
    <row r="22" spans="2:20" ht="21" customHeight="1" thickBot="1" x14ac:dyDescent="0.25">
      <c r="B22" s="259" t="s">
        <v>1193</v>
      </c>
      <c r="C22" s="278">
        <f>'表７（その１－１）'!M9</f>
        <v>68</v>
      </c>
      <c r="D22" s="279">
        <f>100*C22/$S$32</f>
        <v>0.36864360837037841</v>
      </c>
      <c r="E22" s="280">
        <f>'表７（その１－１）'!N9</f>
        <v>2497</v>
      </c>
      <c r="F22" s="279">
        <f>100*E22/$S$32</f>
        <v>13.53681014854169</v>
      </c>
      <c r="G22" s="280">
        <f>'表７（その１－１）'!O9</f>
        <v>90</v>
      </c>
      <c r="H22" s="279">
        <f>100*G22/$S$32</f>
        <v>0.48791065813726553</v>
      </c>
      <c r="I22" s="280">
        <f>'表７（その１－１）'!P9</f>
        <v>912</v>
      </c>
      <c r="J22" s="279">
        <f>100*I22/$S$32</f>
        <v>4.9441613357909571</v>
      </c>
      <c r="K22" s="280">
        <f>'表７（その２－１）'!D10</f>
        <v>1033</v>
      </c>
      <c r="L22" s="279">
        <f>100*K22/$S$32</f>
        <v>5.6001301095088367</v>
      </c>
      <c r="M22" s="283">
        <f>'表７（その２－１）'!E10</f>
        <v>1644</v>
      </c>
      <c r="N22" s="279">
        <f>100*M22/$S$32</f>
        <v>8.9125013553073842</v>
      </c>
      <c r="O22" s="283">
        <f>'表７（その２－１）'!F10</f>
        <v>101</v>
      </c>
      <c r="P22" s="279">
        <f>100*O22/$S$32</f>
        <v>0.54754418302070906</v>
      </c>
      <c r="Q22" s="283">
        <f>'表７（その２－１）'!G10</f>
        <v>215</v>
      </c>
      <c r="R22" s="279">
        <f>100*Q22/$S$32</f>
        <v>1.1655643499945787</v>
      </c>
      <c r="S22" s="283">
        <f>'表７（その２－１）'!H10</f>
        <v>1460</v>
      </c>
      <c r="T22" s="281">
        <f>100*S22/$S$32</f>
        <v>7.9149951208934191</v>
      </c>
    </row>
    <row r="23" spans="2:20" ht="48" customHeight="1" x14ac:dyDescent="0.2">
      <c r="B23" s="258" t="s">
        <v>979</v>
      </c>
      <c r="C23" s="488" t="s">
        <v>417</v>
      </c>
      <c r="D23" s="486"/>
      <c r="E23" s="484" t="s">
        <v>638</v>
      </c>
      <c r="F23" s="481"/>
      <c r="G23" s="484" t="s">
        <v>645</v>
      </c>
      <c r="H23" s="481"/>
      <c r="I23" s="484" t="s">
        <v>646</v>
      </c>
      <c r="J23" s="481"/>
      <c r="K23" s="491" t="s">
        <v>1186</v>
      </c>
      <c r="L23" s="492"/>
      <c r="M23" s="484" t="s">
        <v>647</v>
      </c>
      <c r="N23" s="481"/>
      <c r="O23" s="493" t="s">
        <v>418</v>
      </c>
      <c r="P23" s="494"/>
      <c r="Q23" s="484" t="s">
        <v>708</v>
      </c>
      <c r="R23" s="487"/>
      <c r="S23" s="495" t="s">
        <v>384</v>
      </c>
      <c r="T23" s="429"/>
    </row>
    <row r="24" spans="2:20" ht="21" customHeight="1" thickBot="1" x14ac:dyDescent="0.25">
      <c r="B24" s="260" t="s">
        <v>978</v>
      </c>
      <c r="C24" s="83" t="s">
        <v>336</v>
      </c>
      <c r="D24" s="261" t="s">
        <v>632</v>
      </c>
      <c r="E24" s="261" t="s">
        <v>336</v>
      </c>
      <c r="F24" s="261" t="s">
        <v>632</v>
      </c>
      <c r="G24" s="261" t="s">
        <v>336</v>
      </c>
      <c r="H24" s="261" t="s">
        <v>632</v>
      </c>
      <c r="I24" s="261" t="s">
        <v>336</v>
      </c>
      <c r="J24" s="261" t="s">
        <v>632</v>
      </c>
      <c r="K24" s="261" t="s">
        <v>336</v>
      </c>
      <c r="L24" s="261" t="s">
        <v>632</v>
      </c>
      <c r="M24" s="261" t="s">
        <v>336</v>
      </c>
      <c r="N24" s="261" t="s">
        <v>632</v>
      </c>
      <c r="O24" s="261" t="s">
        <v>336</v>
      </c>
      <c r="P24" s="261" t="s">
        <v>632</v>
      </c>
      <c r="Q24" s="261" t="s">
        <v>336</v>
      </c>
      <c r="R24" s="262" t="s">
        <v>632</v>
      </c>
      <c r="S24" s="266" t="s">
        <v>336</v>
      </c>
      <c r="T24" s="262" t="s">
        <v>632</v>
      </c>
    </row>
    <row r="25" spans="2:20" ht="21" customHeight="1" x14ac:dyDescent="0.2">
      <c r="B25" s="359" t="s">
        <v>1079</v>
      </c>
      <c r="C25" s="374">
        <v>1293</v>
      </c>
      <c r="D25" s="361">
        <v>5.5829015544041454</v>
      </c>
      <c r="E25" s="375">
        <v>258</v>
      </c>
      <c r="F25" s="361">
        <v>1.1139896373056994</v>
      </c>
      <c r="G25" s="375">
        <v>89</v>
      </c>
      <c r="H25" s="361">
        <v>0.38428324697754751</v>
      </c>
      <c r="I25" s="375">
        <v>39</v>
      </c>
      <c r="J25" s="361">
        <v>0.16839378238341968</v>
      </c>
      <c r="K25" s="375">
        <v>411</v>
      </c>
      <c r="L25" s="361">
        <v>1.7746113989637307</v>
      </c>
      <c r="M25" s="375">
        <v>1236</v>
      </c>
      <c r="N25" s="361">
        <v>5.3367875647668397</v>
      </c>
      <c r="O25" s="375">
        <v>0</v>
      </c>
      <c r="P25" s="361">
        <v>0</v>
      </c>
      <c r="Q25" s="375">
        <v>0</v>
      </c>
      <c r="R25" s="363">
        <v>0</v>
      </c>
      <c r="S25" s="378">
        <v>23160</v>
      </c>
      <c r="T25" s="363">
        <v>100</v>
      </c>
    </row>
    <row r="26" spans="2:20" ht="21" customHeight="1" x14ac:dyDescent="0.2">
      <c r="B26" s="359" t="s">
        <v>1190</v>
      </c>
      <c r="C26" s="374">
        <v>1295</v>
      </c>
      <c r="D26" s="361">
        <v>5.8160423964789363</v>
      </c>
      <c r="E26" s="375">
        <v>271</v>
      </c>
      <c r="F26" s="361">
        <v>1.2171023084523489</v>
      </c>
      <c r="G26" s="375">
        <v>67</v>
      </c>
      <c r="H26" s="361">
        <v>0.30090721279080213</v>
      </c>
      <c r="I26" s="375">
        <v>40</v>
      </c>
      <c r="J26" s="361">
        <v>0.17964609718853858</v>
      </c>
      <c r="K26" s="375">
        <v>424</v>
      </c>
      <c r="L26" s="361">
        <v>1.9042486301985089</v>
      </c>
      <c r="M26" s="375">
        <v>1183</v>
      </c>
      <c r="N26" s="361">
        <v>5.3130333243510286</v>
      </c>
      <c r="O26" s="375">
        <v>0</v>
      </c>
      <c r="P26" s="361">
        <v>0</v>
      </c>
      <c r="Q26" s="375">
        <v>0</v>
      </c>
      <c r="R26" s="379">
        <v>0</v>
      </c>
      <c r="S26" s="378">
        <v>22266</v>
      </c>
      <c r="T26" s="363">
        <v>100</v>
      </c>
    </row>
    <row r="27" spans="2:20" ht="21" customHeight="1" x14ac:dyDescent="0.2">
      <c r="B27" s="359" t="s">
        <v>1080</v>
      </c>
      <c r="C27" s="374">
        <v>1148</v>
      </c>
      <c r="D27" s="361">
        <v>5.9044386154400037</v>
      </c>
      <c r="E27" s="375">
        <v>223</v>
      </c>
      <c r="F27" s="361">
        <v>1.1469423442884328</v>
      </c>
      <c r="G27" s="375">
        <v>46</v>
      </c>
      <c r="H27" s="361">
        <v>0.23658900375456463</v>
      </c>
      <c r="I27" s="375">
        <v>29</v>
      </c>
      <c r="J27" s="361">
        <v>0.14915393714961683</v>
      </c>
      <c r="K27" s="375">
        <v>316</v>
      </c>
      <c r="L27" s="361">
        <v>1.6252635910096178</v>
      </c>
      <c r="M27" s="375">
        <v>1088</v>
      </c>
      <c r="N27" s="361">
        <v>5.5958442627166587</v>
      </c>
      <c r="O27" s="375">
        <v>3</v>
      </c>
      <c r="P27" s="361">
        <v>1.5429717636167259E-2</v>
      </c>
      <c r="Q27" s="375">
        <v>1</v>
      </c>
      <c r="R27" s="363">
        <v>5.1432392120557531E-3</v>
      </c>
      <c r="S27" s="378">
        <v>19443</v>
      </c>
      <c r="T27" s="363">
        <v>100</v>
      </c>
    </row>
    <row r="28" spans="2:20" ht="21" customHeight="1" x14ac:dyDescent="0.2">
      <c r="B28" s="359" t="s">
        <v>1081</v>
      </c>
      <c r="C28" s="374">
        <v>1261</v>
      </c>
      <c r="D28" s="361">
        <v>6.0410079524767655</v>
      </c>
      <c r="E28" s="375">
        <v>235</v>
      </c>
      <c r="F28" s="361">
        <v>1.125802433649516</v>
      </c>
      <c r="G28" s="375">
        <v>44</v>
      </c>
      <c r="H28" s="361">
        <v>0.21078854076842005</v>
      </c>
      <c r="I28" s="375">
        <v>36</v>
      </c>
      <c r="J28" s="361">
        <v>0.17246335153779821</v>
      </c>
      <c r="K28" s="375">
        <v>332</v>
      </c>
      <c r="L28" s="361">
        <v>1.5904953530708057</v>
      </c>
      <c r="M28" s="375">
        <v>1211</v>
      </c>
      <c r="N28" s="361">
        <v>5.8014755197853791</v>
      </c>
      <c r="O28" s="375">
        <v>31</v>
      </c>
      <c r="P28" s="361">
        <v>0.14851010826865957</v>
      </c>
      <c r="Q28" s="375">
        <v>1</v>
      </c>
      <c r="R28" s="380">
        <v>4.7906486538277279E-3</v>
      </c>
      <c r="S28" s="378">
        <v>20874</v>
      </c>
      <c r="T28" s="363">
        <v>100</v>
      </c>
    </row>
    <row r="29" spans="2:20" ht="21" customHeight="1" x14ac:dyDescent="0.2">
      <c r="B29" s="359" t="s">
        <v>1185</v>
      </c>
      <c r="C29" s="376">
        <v>1255</v>
      </c>
      <c r="D29" s="367">
        <v>6.1840938208337439</v>
      </c>
      <c r="E29" s="377">
        <v>204</v>
      </c>
      <c r="F29" s="367">
        <v>1.0052232186853256</v>
      </c>
      <c r="G29" s="377">
        <v>51</v>
      </c>
      <c r="H29" s="367">
        <v>0.2513058046713314</v>
      </c>
      <c r="I29" s="377">
        <v>37</v>
      </c>
      <c r="J29" s="367">
        <v>0.1823198975066522</v>
      </c>
      <c r="K29" s="377">
        <v>322</v>
      </c>
      <c r="L29" s="367">
        <v>1.586675864787622</v>
      </c>
      <c r="M29" s="377">
        <v>1162</v>
      </c>
      <c r="N29" s="367">
        <v>5.7258302946683752</v>
      </c>
      <c r="O29" s="377">
        <v>227</v>
      </c>
      <c r="P29" s="367">
        <v>1.1185572090272986</v>
      </c>
      <c r="Q29" s="377">
        <v>1</v>
      </c>
      <c r="R29" s="381">
        <v>4.9275647974770867E-3</v>
      </c>
      <c r="S29" s="382">
        <v>20294</v>
      </c>
      <c r="T29" s="369">
        <v>100</v>
      </c>
    </row>
    <row r="30" spans="2:20" ht="21" customHeight="1" x14ac:dyDescent="0.2">
      <c r="B30" s="359" t="s">
        <v>1191</v>
      </c>
      <c r="C30" s="374">
        <v>1191</v>
      </c>
      <c r="D30" s="361">
        <v>6.1579029005739105</v>
      </c>
      <c r="E30" s="375">
        <v>203</v>
      </c>
      <c r="F30" s="361">
        <v>1.0495837857401376</v>
      </c>
      <c r="G30" s="375">
        <v>61</v>
      </c>
      <c r="H30" s="361">
        <v>0.3153921720696965</v>
      </c>
      <c r="I30" s="375">
        <v>42</v>
      </c>
      <c r="J30" s="361">
        <v>0.21715526601520088</v>
      </c>
      <c r="K30" s="375">
        <v>293</v>
      </c>
      <c r="L30" s="361">
        <v>1.5149164986298538</v>
      </c>
      <c r="M30" s="375">
        <v>1124</v>
      </c>
      <c r="N30" s="361">
        <v>5.8114885476448999</v>
      </c>
      <c r="O30" s="375">
        <v>120</v>
      </c>
      <c r="P30" s="361">
        <v>0.62044361718628815</v>
      </c>
      <c r="Q30" s="375">
        <v>0</v>
      </c>
      <c r="R30" s="363">
        <v>0</v>
      </c>
      <c r="S30" s="378">
        <v>19341</v>
      </c>
      <c r="T30" s="363">
        <v>100</v>
      </c>
    </row>
    <row r="31" spans="2:20" ht="21" customHeight="1" x14ac:dyDescent="0.2">
      <c r="B31" s="259" t="s">
        <v>1192</v>
      </c>
      <c r="C31" s="374">
        <v>1218</v>
      </c>
      <c r="D31" s="361">
        <v>6.3903462749213009</v>
      </c>
      <c r="E31" s="375">
        <v>153</v>
      </c>
      <c r="F31" s="361">
        <v>0.80272822665267574</v>
      </c>
      <c r="G31" s="375">
        <v>51</v>
      </c>
      <c r="H31" s="361">
        <v>0.26757607555089191</v>
      </c>
      <c r="I31" s="375">
        <v>27</v>
      </c>
      <c r="J31" s="361">
        <v>0.1416579223504722</v>
      </c>
      <c r="K31" s="375">
        <v>291</v>
      </c>
      <c r="L31" s="361">
        <v>1.5267576075550893</v>
      </c>
      <c r="M31" s="375">
        <v>1084</v>
      </c>
      <c r="N31" s="361">
        <v>5.6873032528856244</v>
      </c>
      <c r="O31" s="375">
        <v>116</v>
      </c>
      <c r="P31" s="361">
        <v>0.60860440713536201</v>
      </c>
      <c r="Q31" s="375">
        <v>1</v>
      </c>
      <c r="R31" s="363">
        <v>5.246589716684155E-3</v>
      </c>
      <c r="S31" s="378">
        <v>19060</v>
      </c>
      <c r="T31" s="363">
        <v>100</v>
      </c>
    </row>
    <row r="32" spans="2:20" ht="21" customHeight="1" thickBot="1" x14ac:dyDescent="0.25">
      <c r="B32" s="259" t="s">
        <v>1193</v>
      </c>
      <c r="C32" s="284">
        <f>'表７（その２－１）'!I10</f>
        <v>1146</v>
      </c>
      <c r="D32" s="279">
        <f>100*C32/$S$32</f>
        <v>6.2127290469478478</v>
      </c>
      <c r="E32" s="283">
        <f>'表７（その２－１）'!J10</f>
        <v>163</v>
      </c>
      <c r="F32" s="279">
        <f>100*E32/$S$32</f>
        <v>0.88366041418193642</v>
      </c>
      <c r="G32" s="283">
        <f>'表７（その２－１）'!K10</f>
        <v>59</v>
      </c>
      <c r="H32" s="279">
        <f>100*G32/$S$32</f>
        <v>0.31985254255665185</v>
      </c>
      <c r="I32" s="283">
        <f>'表７（その２－１）'!L10</f>
        <v>41</v>
      </c>
      <c r="J32" s="279">
        <f>100*I32/$S$32</f>
        <v>0.22227041092919875</v>
      </c>
      <c r="K32" s="283">
        <f>'表７（その２－１）'!M10</f>
        <v>267</v>
      </c>
      <c r="L32" s="279">
        <f>100*K32/$S$32</f>
        <v>1.447468285807221</v>
      </c>
      <c r="M32" s="283">
        <f>'表７（その２－１）'!N10</f>
        <v>1077</v>
      </c>
      <c r="N32" s="279">
        <f>100*M32/$S$32</f>
        <v>5.8386642090426113</v>
      </c>
      <c r="O32" s="283">
        <f>'表７（その２－１）'!O10</f>
        <v>30</v>
      </c>
      <c r="P32" s="279">
        <f>100*O32/$S$32</f>
        <v>0.16263688604575519</v>
      </c>
      <c r="Q32" s="283">
        <f>'表７（その２－１）'!P10</f>
        <v>0</v>
      </c>
      <c r="R32" s="281">
        <f>100*Q32/$S$32</f>
        <v>0</v>
      </c>
      <c r="S32" s="285">
        <f>'表７（その２－１）'!Q10</f>
        <v>18446</v>
      </c>
      <c r="T32" s="281">
        <f>100*S32/$S$32</f>
        <v>100</v>
      </c>
    </row>
    <row r="33" spans="2:2" ht="5.25" customHeight="1" x14ac:dyDescent="0.2">
      <c r="B33" s="18"/>
    </row>
  </sheetData>
  <mergeCells count="27">
    <mergeCell ref="Q23:R23"/>
    <mergeCell ref="Q13:R13"/>
    <mergeCell ref="S13:T13"/>
    <mergeCell ref="C23:D23"/>
    <mergeCell ref="E23:F23"/>
    <mergeCell ref="G23:H23"/>
    <mergeCell ref="I23:J23"/>
    <mergeCell ref="S23:T23"/>
    <mergeCell ref="K23:L23"/>
    <mergeCell ref="M23:N23"/>
    <mergeCell ref="O23:P23"/>
    <mergeCell ref="O3:P3"/>
    <mergeCell ref="Q3:R3"/>
    <mergeCell ref="S3:T3"/>
    <mergeCell ref="C13:D13"/>
    <mergeCell ref="E13:F13"/>
    <mergeCell ref="G13:H13"/>
    <mergeCell ref="I13:J13"/>
    <mergeCell ref="K13:L13"/>
    <mergeCell ref="M13:N13"/>
    <mergeCell ref="O13:P13"/>
    <mergeCell ref="C3:D3"/>
    <mergeCell ref="E3:F3"/>
    <mergeCell ref="G3:H3"/>
    <mergeCell ref="I3:J3"/>
    <mergeCell ref="K3:L3"/>
    <mergeCell ref="M3:N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5" orientation="landscape" r:id="rId1"/>
  <headerFooter alignWithMargins="0">
    <oddFooter>&amp;C41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5F5C2-6E73-4EFA-A165-A03BACBDEB4B}">
  <sheetPr codeName="Sheet126">
    <tabColor rgb="FFFF0000"/>
  </sheetPr>
  <dimension ref="B1:T33"/>
  <sheetViews>
    <sheetView topLeftCell="A16" zoomScale="80" zoomScaleNormal="80" workbookViewId="0">
      <selection activeCell="G38" sqref="G38"/>
    </sheetView>
  </sheetViews>
  <sheetFormatPr defaultRowHeight="13.2" x14ac:dyDescent="0.2"/>
  <cols>
    <col min="1" max="1" width="0.88671875" customWidth="1"/>
    <col min="3" max="3" width="11.6640625" customWidth="1"/>
    <col min="4" max="4" width="7.6640625" customWidth="1"/>
    <col min="5" max="5" width="11.6640625" customWidth="1"/>
    <col min="6" max="6" width="7.6640625" customWidth="1"/>
    <col min="7" max="7" width="11.6640625" customWidth="1"/>
    <col min="8" max="8" width="7.6640625" customWidth="1"/>
    <col min="9" max="9" width="11.6640625" customWidth="1"/>
    <col min="10" max="10" width="7.6640625" customWidth="1"/>
    <col min="11" max="11" width="11.6640625" customWidth="1"/>
    <col min="12" max="12" width="7.6640625" customWidth="1"/>
    <col min="13" max="13" width="11.6640625" customWidth="1"/>
    <col min="14" max="14" width="7.6640625" customWidth="1"/>
    <col min="15" max="15" width="11.6640625" customWidth="1"/>
    <col min="16" max="16" width="7.6640625" customWidth="1"/>
    <col min="17" max="17" width="11.6640625" customWidth="1"/>
    <col min="18" max="18" width="7.6640625" customWidth="1"/>
    <col min="19" max="19" width="11.6640625" customWidth="1"/>
    <col min="20" max="20" width="8.33203125" customWidth="1"/>
    <col min="21" max="21" width="0.88671875" customWidth="1"/>
  </cols>
  <sheetData>
    <row r="1" spans="2:20" ht="5.25" customHeight="1" x14ac:dyDescent="0.2"/>
    <row r="2" spans="2:20" ht="21" customHeight="1" thickBot="1" x14ac:dyDescent="0.25">
      <c r="B2" s="96" t="s">
        <v>1084</v>
      </c>
    </row>
    <row r="3" spans="2:20" ht="48" customHeight="1" x14ac:dyDescent="0.2">
      <c r="B3" s="258" t="s">
        <v>979</v>
      </c>
      <c r="C3" s="485" t="s">
        <v>339</v>
      </c>
      <c r="D3" s="486"/>
      <c r="E3" s="481" t="s">
        <v>989</v>
      </c>
      <c r="F3" s="481"/>
      <c r="G3" s="481" t="s">
        <v>988</v>
      </c>
      <c r="H3" s="481"/>
      <c r="I3" s="484" t="s">
        <v>630</v>
      </c>
      <c r="J3" s="481"/>
      <c r="K3" s="484" t="s">
        <v>981</v>
      </c>
      <c r="L3" s="481"/>
      <c r="M3" s="481" t="s">
        <v>990</v>
      </c>
      <c r="N3" s="481"/>
      <c r="O3" s="481" t="s">
        <v>344</v>
      </c>
      <c r="P3" s="481"/>
      <c r="Q3" s="481" t="s">
        <v>991</v>
      </c>
      <c r="R3" s="481"/>
      <c r="S3" s="480" t="s">
        <v>631</v>
      </c>
      <c r="T3" s="482"/>
    </row>
    <row r="4" spans="2:20" ht="21" customHeight="1" thickBot="1" x14ac:dyDescent="0.25">
      <c r="B4" s="260" t="s">
        <v>980</v>
      </c>
      <c r="C4" s="83" t="s">
        <v>336</v>
      </c>
      <c r="D4" s="261" t="s">
        <v>632</v>
      </c>
      <c r="E4" s="261" t="s">
        <v>336</v>
      </c>
      <c r="F4" s="261" t="s">
        <v>632</v>
      </c>
      <c r="G4" s="261" t="s">
        <v>336</v>
      </c>
      <c r="H4" s="261" t="s">
        <v>632</v>
      </c>
      <c r="I4" s="261" t="s">
        <v>336</v>
      </c>
      <c r="J4" s="261" t="s">
        <v>632</v>
      </c>
      <c r="K4" s="261" t="s">
        <v>336</v>
      </c>
      <c r="L4" s="261" t="s">
        <v>632</v>
      </c>
      <c r="M4" s="261" t="s">
        <v>336</v>
      </c>
      <c r="N4" s="261" t="s">
        <v>632</v>
      </c>
      <c r="O4" s="261" t="s">
        <v>336</v>
      </c>
      <c r="P4" s="261" t="s">
        <v>632</v>
      </c>
      <c r="Q4" s="261" t="s">
        <v>336</v>
      </c>
      <c r="R4" s="261" t="s">
        <v>632</v>
      </c>
      <c r="S4" s="261" t="s">
        <v>336</v>
      </c>
      <c r="T4" s="262" t="s">
        <v>632</v>
      </c>
    </row>
    <row r="5" spans="2:20" ht="21" customHeight="1" x14ac:dyDescent="0.2">
      <c r="B5" s="359" t="s">
        <v>1079</v>
      </c>
      <c r="C5" s="374">
        <v>24099</v>
      </c>
      <c r="D5" s="361">
        <v>2.5888239805948312</v>
      </c>
      <c r="E5" s="375">
        <v>164</v>
      </c>
      <c r="F5" s="361">
        <v>1.7617624499670206E-2</v>
      </c>
      <c r="G5" s="375">
        <v>31140</v>
      </c>
      <c r="H5" s="361">
        <v>3.3452001641446967</v>
      </c>
      <c r="I5" s="375">
        <v>1887</v>
      </c>
      <c r="J5" s="361">
        <v>0.20271010628583952</v>
      </c>
      <c r="K5" s="375">
        <v>146063</v>
      </c>
      <c r="L5" s="361">
        <v>15.690750532288593</v>
      </c>
      <c r="M5" s="375">
        <v>69164</v>
      </c>
      <c r="N5" s="361">
        <v>7.4299108591170135</v>
      </c>
      <c r="O5" s="375">
        <v>47881</v>
      </c>
      <c r="P5" s="361">
        <v>5.1435943821262757</v>
      </c>
      <c r="Q5" s="375">
        <v>38134</v>
      </c>
      <c r="R5" s="361">
        <v>4.0965273943318516</v>
      </c>
      <c r="S5" s="375">
        <v>87678</v>
      </c>
      <c r="T5" s="363">
        <v>9.4187687858663676</v>
      </c>
    </row>
    <row r="6" spans="2:20" ht="21" customHeight="1" x14ac:dyDescent="0.2">
      <c r="B6" s="359" t="s">
        <v>1190</v>
      </c>
      <c r="C6" s="374">
        <v>22934</v>
      </c>
      <c r="D6" s="361">
        <v>2.5036270606562443</v>
      </c>
      <c r="E6" s="375">
        <v>139</v>
      </c>
      <c r="F6" s="361">
        <v>1.5174158953135865E-2</v>
      </c>
      <c r="G6" s="375">
        <v>30640</v>
      </c>
      <c r="H6" s="361">
        <v>3.3448649663603089</v>
      </c>
      <c r="I6" s="375">
        <v>1896</v>
      </c>
      <c r="J6" s="361">
        <v>0.20697989478522016</v>
      </c>
      <c r="K6" s="375">
        <v>146359</v>
      </c>
      <c r="L6" s="361">
        <v>15.977516044762677</v>
      </c>
      <c r="M6" s="375">
        <v>69197</v>
      </c>
      <c r="N6" s="361">
        <v>7.5540019933823199</v>
      </c>
      <c r="O6" s="375">
        <v>47663</v>
      </c>
      <c r="P6" s="361">
        <v>5.203208188369171</v>
      </c>
      <c r="Q6" s="375">
        <v>38823</v>
      </c>
      <c r="R6" s="361">
        <v>4.2381753455941995</v>
      </c>
      <c r="S6" s="375">
        <v>83665</v>
      </c>
      <c r="T6" s="363">
        <v>9.1334245238425336</v>
      </c>
    </row>
    <row r="7" spans="2:20" ht="21" customHeight="1" x14ac:dyDescent="0.2">
      <c r="B7" s="359" t="s">
        <v>1080</v>
      </c>
      <c r="C7" s="374">
        <v>15384</v>
      </c>
      <c r="D7" s="361">
        <v>2.1380861182840829</v>
      </c>
      <c r="E7" s="375">
        <v>111</v>
      </c>
      <c r="F7" s="361">
        <v>1.542690841975645E-2</v>
      </c>
      <c r="G7" s="375">
        <v>24798</v>
      </c>
      <c r="H7" s="361">
        <v>3.4464547296677517</v>
      </c>
      <c r="I7" s="375">
        <v>1533</v>
      </c>
      <c r="J7" s="361">
        <v>0.21305811358096069</v>
      </c>
      <c r="K7" s="375">
        <v>130519</v>
      </c>
      <c r="L7" s="361">
        <v>18.139681621965693</v>
      </c>
      <c r="M7" s="375">
        <v>63833</v>
      </c>
      <c r="N7" s="361">
        <v>8.8715841906154367</v>
      </c>
      <c r="O7" s="375">
        <v>43872</v>
      </c>
      <c r="P7" s="361">
        <v>6.0973813170410356</v>
      </c>
      <c r="Q7" s="375">
        <v>35548</v>
      </c>
      <c r="R7" s="361">
        <v>4.9405021667162368</v>
      </c>
      <c r="S7" s="375">
        <v>57963</v>
      </c>
      <c r="T7" s="363">
        <v>8.0557647994084967</v>
      </c>
    </row>
    <row r="8" spans="2:20" ht="21" customHeight="1" x14ac:dyDescent="0.2">
      <c r="B8" s="359" t="s">
        <v>1081</v>
      </c>
      <c r="C8" s="374">
        <v>19041</v>
      </c>
      <c r="D8" s="361">
        <v>2.2830223518211663</v>
      </c>
      <c r="E8" s="375">
        <v>105</v>
      </c>
      <c r="F8" s="361">
        <v>1.2589535578027543E-2</v>
      </c>
      <c r="G8" s="375">
        <v>29797</v>
      </c>
      <c r="H8" s="361">
        <v>3.57267039636654</v>
      </c>
      <c r="I8" s="375">
        <v>1849</v>
      </c>
      <c r="J8" s="361">
        <v>0.22169572651212313</v>
      </c>
      <c r="K8" s="375">
        <v>143127</v>
      </c>
      <c r="L8" s="361">
        <v>17.160975796917601</v>
      </c>
      <c r="M8" s="375">
        <v>69719</v>
      </c>
      <c r="N8" s="361">
        <v>8.3593317234714508</v>
      </c>
      <c r="O8" s="375">
        <v>47902</v>
      </c>
      <c r="P8" s="361">
        <v>5.7434660310350036</v>
      </c>
      <c r="Q8" s="375">
        <v>38003</v>
      </c>
      <c r="R8" s="361">
        <v>4.5565725768741023</v>
      </c>
      <c r="S8" s="375">
        <v>76565</v>
      </c>
      <c r="T8" s="363">
        <v>9.1801694431588459</v>
      </c>
    </row>
    <row r="9" spans="2:20" ht="21" customHeight="1" x14ac:dyDescent="0.2">
      <c r="B9" s="359" t="s">
        <v>1185</v>
      </c>
      <c r="C9" s="376">
        <v>18220</v>
      </c>
      <c r="D9" s="367">
        <v>2.2161486936034551</v>
      </c>
      <c r="E9" s="377">
        <v>84</v>
      </c>
      <c r="F9" s="367">
        <v>1.0217150947458301E-2</v>
      </c>
      <c r="G9" s="377">
        <v>30058</v>
      </c>
      <c r="H9" s="367">
        <v>3.6560371806988288</v>
      </c>
      <c r="I9" s="377">
        <v>1800</v>
      </c>
      <c r="J9" s="367">
        <v>0.21893894887410645</v>
      </c>
      <c r="K9" s="377">
        <v>137461</v>
      </c>
      <c r="L9" s="367">
        <v>16.719759361768638</v>
      </c>
      <c r="M9" s="377">
        <v>67345</v>
      </c>
      <c r="N9" s="367">
        <v>8.1913575066259448</v>
      </c>
      <c r="O9" s="377">
        <v>48006</v>
      </c>
      <c r="P9" s="367">
        <v>5.8391017664724192</v>
      </c>
      <c r="Q9" s="377">
        <v>38304</v>
      </c>
      <c r="R9" s="367">
        <v>4.6590208320409854</v>
      </c>
      <c r="S9" s="377">
        <v>75924</v>
      </c>
      <c r="T9" s="369">
        <v>9.2348448635098102</v>
      </c>
    </row>
    <row r="10" spans="2:20" ht="21" customHeight="1" x14ac:dyDescent="0.2">
      <c r="B10" s="359" t="s">
        <v>1191</v>
      </c>
      <c r="C10" s="374">
        <v>17956</v>
      </c>
      <c r="D10" s="361">
        <v>2.3025501679209981</v>
      </c>
      <c r="E10" s="375">
        <v>90</v>
      </c>
      <c r="F10" s="361">
        <v>1.1540962080245592E-2</v>
      </c>
      <c r="G10" s="375">
        <v>28467</v>
      </c>
      <c r="H10" s="361">
        <v>3.6504063059816807</v>
      </c>
      <c r="I10" s="375">
        <v>1747</v>
      </c>
      <c r="J10" s="361">
        <v>0.2240228972687672</v>
      </c>
      <c r="K10" s="375">
        <v>126971</v>
      </c>
      <c r="L10" s="361">
        <v>16.281861069898479</v>
      </c>
      <c r="M10" s="375">
        <v>63399</v>
      </c>
      <c r="N10" s="361">
        <v>8.1298383880610032</v>
      </c>
      <c r="O10" s="375">
        <v>46814</v>
      </c>
      <c r="P10" s="361">
        <v>6.0030955424957462</v>
      </c>
      <c r="Q10" s="375">
        <v>37498</v>
      </c>
      <c r="R10" s="361">
        <v>4.8084777342783243</v>
      </c>
      <c r="S10" s="375">
        <v>71927</v>
      </c>
      <c r="T10" s="363">
        <v>9.2234086616202742</v>
      </c>
    </row>
    <row r="11" spans="2:20" ht="21" customHeight="1" x14ac:dyDescent="0.2">
      <c r="B11" s="259" t="s">
        <v>1192</v>
      </c>
      <c r="C11" s="374">
        <v>18178</v>
      </c>
      <c r="D11" s="361">
        <v>2.3565007946611218</v>
      </c>
      <c r="E11" s="375">
        <v>101</v>
      </c>
      <c r="F11" s="361">
        <v>1.3093111467750759E-2</v>
      </c>
      <c r="G11" s="375">
        <v>27575</v>
      </c>
      <c r="H11" s="361">
        <v>3.5746787002299723</v>
      </c>
      <c r="I11" s="375">
        <v>1795</v>
      </c>
      <c r="J11" s="361">
        <v>0.23269440677834269</v>
      </c>
      <c r="K11" s="375">
        <v>122411</v>
      </c>
      <c r="L11" s="361">
        <v>15.868721464146912</v>
      </c>
      <c r="M11" s="375">
        <v>60962</v>
      </c>
      <c r="N11" s="361">
        <v>7.9027946663071464</v>
      </c>
      <c r="O11" s="375">
        <v>48242</v>
      </c>
      <c r="P11" s="361">
        <v>6.2538404299725956</v>
      </c>
      <c r="Q11" s="375">
        <v>38132</v>
      </c>
      <c r="R11" s="361">
        <v>4.9432329355274449</v>
      </c>
      <c r="S11" s="375">
        <v>71666</v>
      </c>
      <c r="T11" s="363">
        <v>9.2904052123547114</v>
      </c>
    </row>
    <row r="12" spans="2:20" ht="21" customHeight="1" thickBot="1" x14ac:dyDescent="0.25">
      <c r="B12" s="259" t="s">
        <v>1193</v>
      </c>
      <c r="C12" s="284">
        <f>'表８（その１－１）'!D10</f>
        <v>17803</v>
      </c>
      <c r="D12" s="279">
        <f>100*C12/$S$32</f>
        <v>2.4994419321642223</v>
      </c>
      <c r="E12" s="283">
        <f>'表８（その１－１）'!E10</f>
        <v>106</v>
      </c>
      <c r="F12" s="279">
        <f>100*E12/$S$32</f>
        <v>1.4881808954075581E-2</v>
      </c>
      <c r="G12" s="283">
        <f>'表８（その１－１）'!F10</f>
        <v>25613</v>
      </c>
      <c r="H12" s="279">
        <f>100*G12/$S$32</f>
        <v>3.5959223843465833</v>
      </c>
      <c r="I12" s="283">
        <f>'表８（その１－１）'!G10</f>
        <v>1700</v>
      </c>
      <c r="J12" s="279">
        <f>100*I12/$S$32</f>
        <v>0.2386705209615895</v>
      </c>
      <c r="K12" s="283">
        <f>'表８（その１－１）'!H10</f>
        <v>109496</v>
      </c>
      <c r="L12" s="279">
        <f>100*K12/$S$32</f>
        <v>15.372627860711884</v>
      </c>
      <c r="M12" s="283">
        <f>'表８（その１－１）'!I10</f>
        <v>54478</v>
      </c>
      <c r="N12" s="279">
        <f>100*M12/$S$32</f>
        <v>7.6484074358502774</v>
      </c>
      <c r="O12" s="283">
        <f>'表８（その１－１）'!J10</f>
        <v>47857</v>
      </c>
      <c r="P12" s="279">
        <f>100*O12/$S$32</f>
        <v>6.7188559539169344</v>
      </c>
      <c r="Q12" s="283">
        <f>'表８（その１－１）'!K10</f>
        <v>36452</v>
      </c>
      <c r="R12" s="279">
        <f>100*Q12/$S$32</f>
        <v>5.1176575471128585</v>
      </c>
      <c r="S12" s="283">
        <f>'表８（その１－１）'!L10</f>
        <v>65916</v>
      </c>
      <c r="T12" s="281">
        <f>100*S12/$S$32</f>
        <v>9.2542388586494901</v>
      </c>
    </row>
    <row r="13" spans="2:20" ht="48" customHeight="1" x14ac:dyDescent="0.2">
      <c r="B13" s="258" t="s">
        <v>979</v>
      </c>
      <c r="C13" s="483" t="s">
        <v>633</v>
      </c>
      <c r="D13" s="481"/>
      <c r="E13" s="481" t="s">
        <v>348</v>
      </c>
      <c r="F13" s="481"/>
      <c r="G13" s="481" t="s">
        <v>634</v>
      </c>
      <c r="H13" s="481"/>
      <c r="I13" s="484" t="s">
        <v>635</v>
      </c>
      <c r="J13" s="481"/>
      <c r="K13" s="481" t="s">
        <v>351</v>
      </c>
      <c r="L13" s="481"/>
      <c r="M13" s="481" t="s">
        <v>81</v>
      </c>
      <c r="N13" s="481"/>
      <c r="O13" s="484" t="s">
        <v>327</v>
      </c>
      <c r="P13" s="481"/>
      <c r="Q13" s="484" t="s">
        <v>636</v>
      </c>
      <c r="R13" s="481"/>
      <c r="S13" s="484" t="s">
        <v>637</v>
      </c>
      <c r="T13" s="487"/>
    </row>
    <row r="14" spans="2:20" ht="21" customHeight="1" thickBot="1" x14ac:dyDescent="0.25">
      <c r="B14" s="260" t="s">
        <v>978</v>
      </c>
      <c r="C14" s="83" t="s">
        <v>336</v>
      </c>
      <c r="D14" s="261" t="s">
        <v>632</v>
      </c>
      <c r="E14" s="261" t="s">
        <v>336</v>
      </c>
      <c r="F14" s="261" t="s">
        <v>632</v>
      </c>
      <c r="G14" s="261" t="s">
        <v>336</v>
      </c>
      <c r="H14" s="261" t="s">
        <v>632</v>
      </c>
      <c r="I14" s="261" t="s">
        <v>336</v>
      </c>
      <c r="J14" s="261" t="s">
        <v>632</v>
      </c>
      <c r="K14" s="261" t="s">
        <v>336</v>
      </c>
      <c r="L14" s="261" t="s">
        <v>632</v>
      </c>
      <c r="M14" s="261" t="s">
        <v>336</v>
      </c>
      <c r="N14" s="261" t="s">
        <v>632</v>
      </c>
      <c r="O14" s="261" t="s">
        <v>336</v>
      </c>
      <c r="P14" s="261" t="s">
        <v>632</v>
      </c>
      <c r="Q14" s="261" t="s">
        <v>336</v>
      </c>
      <c r="R14" s="261" t="s">
        <v>632</v>
      </c>
      <c r="S14" s="261" t="s">
        <v>336</v>
      </c>
      <c r="T14" s="262" t="s">
        <v>632</v>
      </c>
    </row>
    <row r="15" spans="2:20" ht="21" customHeight="1" x14ac:dyDescent="0.2">
      <c r="B15" s="359" t="s">
        <v>1079</v>
      </c>
      <c r="C15" s="374">
        <v>10798</v>
      </c>
      <c r="D15" s="361">
        <v>1.1599701789477981</v>
      </c>
      <c r="E15" s="375">
        <v>154431</v>
      </c>
      <c r="F15" s="361">
        <v>16.589679079930303</v>
      </c>
      <c r="G15" s="375">
        <v>107849</v>
      </c>
      <c r="H15" s="361">
        <v>11.585629174786172</v>
      </c>
      <c r="I15" s="375">
        <v>8120</v>
      </c>
      <c r="J15" s="361">
        <v>0.87228726181293947</v>
      </c>
      <c r="K15" s="375">
        <v>100618</v>
      </c>
      <c r="L15" s="361">
        <v>10.8088423287062</v>
      </c>
      <c r="M15" s="375">
        <v>63534</v>
      </c>
      <c r="N15" s="361">
        <v>6.8251107009880911</v>
      </c>
      <c r="O15" s="375">
        <v>27179</v>
      </c>
      <c r="P15" s="361">
        <v>2.9196915626618081</v>
      </c>
      <c r="Q15" s="375">
        <v>47565</v>
      </c>
      <c r="R15" s="361">
        <v>5.1096482276025208</v>
      </c>
      <c r="S15" s="375">
        <v>105993</v>
      </c>
      <c r="T15" s="363">
        <v>11.386249229228929</v>
      </c>
    </row>
    <row r="16" spans="2:20" ht="21" customHeight="1" x14ac:dyDescent="0.2">
      <c r="B16" s="359" t="s">
        <v>1190</v>
      </c>
      <c r="C16" s="374">
        <v>10293</v>
      </c>
      <c r="D16" s="361">
        <v>1.1236519288102695</v>
      </c>
      <c r="E16" s="375">
        <v>148044</v>
      </c>
      <c r="F16" s="361">
        <v>16.161461784590259</v>
      </c>
      <c r="G16" s="375">
        <v>102978</v>
      </c>
      <c r="H16" s="361">
        <v>11.241759285439031</v>
      </c>
      <c r="I16" s="375">
        <v>7693</v>
      </c>
      <c r="J16" s="361">
        <v>0.83981873975880728</v>
      </c>
      <c r="K16" s="375">
        <v>99878</v>
      </c>
      <c r="L16" s="361">
        <v>10.903342790800748</v>
      </c>
      <c r="M16" s="375">
        <v>64010</v>
      </c>
      <c r="N16" s="361">
        <v>6.9877547812246528</v>
      </c>
      <c r="O16" s="375">
        <v>25773</v>
      </c>
      <c r="P16" s="361">
        <v>2.8135510697782062</v>
      </c>
      <c r="Q16" s="375">
        <v>48376</v>
      </c>
      <c r="R16" s="361">
        <v>5.2810439821359756</v>
      </c>
      <c r="S16" s="375">
        <v>102973</v>
      </c>
      <c r="T16" s="363">
        <v>11.241213452383162</v>
      </c>
    </row>
    <row r="17" spans="2:20" ht="21" customHeight="1" x14ac:dyDescent="0.2">
      <c r="B17" s="359" t="s">
        <v>1080</v>
      </c>
      <c r="C17" s="374">
        <v>6375</v>
      </c>
      <c r="D17" s="361">
        <v>0.88600487545898532</v>
      </c>
      <c r="E17" s="375">
        <v>129162</v>
      </c>
      <c r="F17" s="361">
        <v>17.951084192005247</v>
      </c>
      <c r="G17" s="375">
        <v>91256</v>
      </c>
      <c r="H17" s="361">
        <v>12.682864457236887</v>
      </c>
      <c r="I17" s="375">
        <v>6141</v>
      </c>
      <c r="J17" s="361">
        <v>0.85348328473625545</v>
      </c>
      <c r="K17" s="375">
        <v>56409</v>
      </c>
      <c r="L17" s="361">
        <v>7.8397880815319061</v>
      </c>
      <c r="M17" s="375">
        <v>50911</v>
      </c>
      <c r="N17" s="361">
        <v>7.0756696807046904</v>
      </c>
      <c r="O17" s="375">
        <v>19084</v>
      </c>
      <c r="P17" s="361">
        <v>2.6523163989426313</v>
      </c>
      <c r="Q17" s="375">
        <v>36313</v>
      </c>
      <c r="R17" s="361">
        <v>5.0468227517713151</v>
      </c>
      <c r="S17" s="375">
        <v>76796</v>
      </c>
      <c r="T17" s="363">
        <v>10.673196927960507</v>
      </c>
    </row>
    <row r="18" spans="2:20" ht="21" customHeight="1" x14ac:dyDescent="0.2">
      <c r="B18" s="359" t="s">
        <v>1081</v>
      </c>
      <c r="C18" s="374">
        <v>9114</v>
      </c>
      <c r="D18" s="361">
        <v>1.0927716881727907</v>
      </c>
      <c r="E18" s="375">
        <v>135714</v>
      </c>
      <c r="F18" s="361">
        <v>16.272154585108858</v>
      </c>
      <c r="G18" s="375">
        <v>93020</v>
      </c>
      <c r="H18" s="361">
        <v>11.15312951874402</v>
      </c>
      <c r="I18" s="375">
        <v>6963</v>
      </c>
      <c r="J18" s="361">
        <v>0.83486605933148372</v>
      </c>
      <c r="K18" s="375">
        <v>62467</v>
      </c>
      <c r="L18" s="361">
        <v>7.4898144662156811</v>
      </c>
      <c r="M18" s="375">
        <v>61733</v>
      </c>
      <c r="N18" s="361">
        <v>7.4018076175083269</v>
      </c>
      <c r="O18" s="375">
        <v>23219</v>
      </c>
      <c r="P18" s="361">
        <v>2.7839659674878243</v>
      </c>
      <c r="Q18" s="375">
        <v>46137</v>
      </c>
      <c r="R18" s="361">
        <v>5.5318419329853024</v>
      </c>
      <c r="S18" s="375">
        <v>95049</v>
      </c>
      <c r="T18" s="363">
        <v>11.396407306247047</v>
      </c>
    </row>
    <row r="19" spans="2:20" ht="21" customHeight="1" x14ac:dyDescent="0.2">
      <c r="B19" s="359" t="s">
        <v>1185</v>
      </c>
      <c r="C19" s="376">
        <v>9356</v>
      </c>
      <c r="D19" s="367">
        <v>1.1379960031478555</v>
      </c>
      <c r="E19" s="377">
        <v>129515</v>
      </c>
      <c r="F19" s="367">
        <v>15.753265535238832</v>
      </c>
      <c r="G19" s="377">
        <v>87137</v>
      </c>
      <c r="H19" s="367">
        <v>10.598712882246119</v>
      </c>
      <c r="I19" s="377">
        <v>6920</v>
      </c>
      <c r="J19" s="367">
        <v>0.84169862567156484</v>
      </c>
      <c r="K19" s="377">
        <v>62857</v>
      </c>
      <c r="L19" s="367">
        <v>7.6454697274331718</v>
      </c>
      <c r="M19" s="377">
        <v>60288</v>
      </c>
      <c r="N19" s="367">
        <v>7.3329951942900724</v>
      </c>
      <c r="O19" s="377">
        <v>22529</v>
      </c>
      <c r="P19" s="367">
        <v>2.7402642106581911</v>
      </c>
      <c r="Q19" s="377">
        <v>44745</v>
      </c>
      <c r="R19" s="367">
        <v>5.4424573707621633</v>
      </c>
      <c r="S19" s="377">
        <v>93095</v>
      </c>
      <c r="T19" s="369">
        <v>11.323400803019412</v>
      </c>
    </row>
    <row r="20" spans="2:20" ht="21" customHeight="1" x14ac:dyDescent="0.2">
      <c r="B20" s="359" t="s">
        <v>1191</v>
      </c>
      <c r="C20" s="374">
        <v>8719</v>
      </c>
      <c r="D20" s="361">
        <v>1.1180627597517925</v>
      </c>
      <c r="E20" s="375">
        <v>118375</v>
      </c>
      <c r="F20" s="361">
        <v>15.179570958323021</v>
      </c>
      <c r="G20" s="375">
        <v>78731</v>
      </c>
      <c r="H20" s="361">
        <v>10.095905394886842</v>
      </c>
      <c r="I20" s="375">
        <v>6296</v>
      </c>
      <c r="J20" s="361">
        <v>0.80735441396918051</v>
      </c>
      <c r="K20" s="375">
        <v>69084</v>
      </c>
      <c r="L20" s="361">
        <v>8.8588424927965157</v>
      </c>
      <c r="M20" s="375">
        <v>53982</v>
      </c>
      <c r="N20" s="361">
        <v>6.9222690557313058</v>
      </c>
      <c r="O20" s="375">
        <v>20327</v>
      </c>
      <c r="P20" s="361">
        <v>2.6065904022794681</v>
      </c>
      <c r="Q20" s="375">
        <v>44123</v>
      </c>
      <c r="R20" s="361">
        <v>5.6580207762964028</v>
      </c>
      <c r="S20" s="375">
        <v>88533</v>
      </c>
      <c r="T20" s="363">
        <v>11.352844398337588</v>
      </c>
    </row>
    <row r="21" spans="2:20" ht="21" customHeight="1" x14ac:dyDescent="0.2">
      <c r="B21" s="259" t="s">
        <v>1192</v>
      </c>
      <c r="C21" s="374">
        <v>8789</v>
      </c>
      <c r="D21" s="361">
        <v>1.139359967228331</v>
      </c>
      <c r="E21" s="375">
        <v>109541</v>
      </c>
      <c r="F21" s="361">
        <v>14.200322012761246</v>
      </c>
      <c r="G21" s="375">
        <v>71356</v>
      </c>
      <c r="H21" s="361">
        <v>9.2502184345824077</v>
      </c>
      <c r="I21" s="375">
        <v>6056</v>
      </c>
      <c r="J21" s="361">
        <v>0.78506814899701582</v>
      </c>
      <c r="K21" s="375">
        <v>75038</v>
      </c>
      <c r="L21" s="361">
        <v>9.7275336467037761</v>
      </c>
      <c r="M21" s="375">
        <v>53333</v>
      </c>
      <c r="N21" s="361">
        <v>6.9138110288074381</v>
      </c>
      <c r="O21" s="375">
        <v>19561</v>
      </c>
      <c r="P21" s="361">
        <v>2.5357856774324019</v>
      </c>
      <c r="Q21" s="375">
        <v>43404</v>
      </c>
      <c r="R21" s="361">
        <v>5.6266674271906334</v>
      </c>
      <c r="S21" s="375">
        <v>85964</v>
      </c>
      <c r="T21" s="363">
        <v>11.143923111026993</v>
      </c>
    </row>
    <row r="22" spans="2:20" ht="21" customHeight="1" thickBot="1" x14ac:dyDescent="0.25">
      <c r="B22" s="259" t="s">
        <v>1193</v>
      </c>
      <c r="C22" s="284">
        <f>'表８（その１－１）'!M10</f>
        <v>8584</v>
      </c>
      <c r="D22" s="279">
        <f>100*C22/$S$32</f>
        <v>1.2051457364319318</v>
      </c>
      <c r="E22" s="283">
        <f>'表８（その１－１）'!N10</f>
        <v>98942</v>
      </c>
      <c r="F22" s="279">
        <f>100*E22/$S$32</f>
        <v>13.890905108812698</v>
      </c>
      <c r="G22" s="283">
        <f>'表８（その１－１）'!O10</f>
        <v>64589</v>
      </c>
      <c r="H22" s="279">
        <f>100*G22/$S$32</f>
        <v>9.0679354578753557</v>
      </c>
      <c r="I22" s="283">
        <f>'表８（その１－１）'!P10</f>
        <v>5616</v>
      </c>
      <c r="J22" s="279">
        <f>100*I22/$S$32</f>
        <v>0.78845508571781564</v>
      </c>
      <c r="K22" s="283">
        <f>'表８（その２－１）'!D10</f>
        <v>66375</v>
      </c>
      <c r="L22" s="279">
        <f>100*K22/$S$32</f>
        <v>9.3186798993091191</v>
      </c>
      <c r="M22" s="283">
        <f>'表８（その２－１）'!E10</f>
        <v>46386</v>
      </c>
      <c r="N22" s="279">
        <f>100*M22/$S$32</f>
        <v>6.5123357560731119</v>
      </c>
      <c r="O22" s="283">
        <f>'表８（その２－１）'!F10</f>
        <v>15870</v>
      </c>
      <c r="P22" s="279">
        <f>100*O22/$S$32</f>
        <v>2.2280595103884853</v>
      </c>
      <c r="Q22" s="283">
        <f>'表８（その２－１）'!G10</f>
        <v>42034</v>
      </c>
      <c r="R22" s="279">
        <f>100*Q22/$S$32</f>
        <v>5.9013392224114423</v>
      </c>
      <c r="S22" s="283">
        <f>'表８（その２－１）'!H10</f>
        <v>81955</v>
      </c>
      <c r="T22" s="281">
        <f>100*S22/$S$32</f>
        <v>11.50602502671004</v>
      </c>
    </row>
    <row r="23" spans="2:20" ht="48" customHeight="1" x14ac:dyDescent="0.2">
      <c r="B23" s="258" t="s">
        <v>979</v>
      </c>
      <c r="C23" s="488" t="s">
        <v>415</v>
      </c>
      <c r="D23" s="486"/>
      <c r="E23" s="484" t="s">
        <v>638</v>
      </c>
      <c r="F23" s="481"/>
      <c r="G23" s="484" t="s">
        <v>645</v>
      </c>
      <c r="H23" s="481"/>
      <c r="I23" s="484" t="s">
        <v>646</v>
      </c>
      <c r="J23" s="481"/>
      <c r="K23" s="491" t="s">
        <v>1186</v>
      </c>
      <c r="L23" s="492"/>
      <c r="M23" s="484" t="s">
        <v>647</v>
      </c>
      <c r="N23" s="481"/>
      <c r="O23" s="493" t="s">
        <v>361</v>
      </c>
      <c r="P23" s="494"/>
      <c r="Q23" s="484" t="s">
        <v>708</v>
      </c>
      <c r="R23" s="487"/>
      <c r="S23" s="495" t="s">
        <v>384</v>
      </c>
      <c r="T23" s="490"/>
    </row>
    <row r="24" spans="2:20" ht="21" customHeight="1" thickBot="1" x14ac:dyDescent="0.25">
      <c r="B24" s="260" t="s">
        <v>978</v>
      </c>
      <c r="C24" s="83" t="s">
        <v>336</v>
      </c>
      <c r="D24" s="261" t="s">
        <v>632</v>
      </c>
      <c r="E24" s="261" t="s">
        <v>336</v>
      </c>
      <c r="F24" s="261" t="s">
        <v>632</v>
      </c>
      <c r="G24" s="261" t="s">
        <v>336</v>
      </c>
      <c r="H24" s="261" t="s">
        <v>632</v>
      </c>
      <c r="I24" s="261" t="s">
        <v>336</v>
      </c>
      <c r="J24" s="261" t="s">
        <v>632</v>
      </c>
      <c r="K24" s="261" t="s">
        <v>336</v>
      </c>
      <c r="L24" s="261" t="s">
        <v>632</v>
      </c>
      <c r="M24" s="261" t="s">
        <v>336</v>
      </c>
      <c r="N24" s="261" t="s">
        <v>632</v>
      </c>
      <c r="O24" s="261" t="s">
        <v>336</v>
      </c>
      <c r="P24" s="261" t="s">
        <v>632</v>
      </c>
      <c r="Q24" s="261" t="s">
        <v>336</v>
      </c>
      <c r="R24" s="262" t="s">
        <v>632</v>
      </c>
      <c r="S24" s="266" t="s">
        <v>336</v>
      </c>
      <c r="T24" s="262" t="s">
        <v>632</v>
      </c>
    </row>
    <row r="25" spans="2:20" ht="21" customHeight="1" x14ac:dyDescent="0.2">
      <c r="B25" s="387" t="s">
        <v>1079</v>
      </c>
      <c r="C25" s="374">
        <v>35996</v>
      </c>
      <c r="D25" s="361">
        <v>3.866853728598346</v>
      </c>
      <c r="E25" s="375">
        <v>901</v>
      </c>
      <c r="F25" s="361">
        <v>9.6789510208554003E-2</v>
      </c>
      <c r="G25" s="375">
        <v>110</v>
      </c>
      <c r="H25" s="361">
        <v>1.1816699359534895E-2</v>
      </c>
      <c r="I25" s="375">
        <v>687</v>
      </c>
      <c r="J25" s="361">
        <v>7.3800658727277021E-2</v>
      </c>
      <c r="K25" s="375">
        <v>14816</v>
      </c>
      <c r="L25" s="361">
        <v>1.5916019791897182</v>
      </c>
      <c r="M25" s="375">
        <v>18510</v>
      </c>
      <c r="N25" s="361">
        <v>1.9884282285908264</v>
      </c>
      <c r="O25" s="375">
        <v>0</v>
      </c>
      <c r="P25" s="361">
        <v>0</v>
      </c>
      <c r="Q25" s="375">
        <v>45</v>
      </c>
      <c r="R25" s="363">
        <v>4.8341042834460935E-3</v>
      </c>
      <c r="S25" s="378">
        <v>930886</v>
      </c>
      <c r="T25" s="363">
        <v>100</v>
      </c>
    </row>
    <row r="26" spans="2:20" ht="21" customHeight="1" x14ac:dyDescent="0.2">
      <c r="B26" s="388" t="s">
        <v>1190</v>
      </c>
      <c r="C26" s="374">
        <v>36342</v>
      </c>
      <c r="D26" s="361">
        <v>3.9673329832724002</v>
      </c>
      <c r="E26" s="375">
        <v>858</v>
      </c>
      <c r="F26" s="361">
        <v>9.3664952386982539E-2</v>
      </c>
      <c r="G26" s="375">
        <v>72</v>
      </c>
      <c r="H26" s="361">
        <v>7.8599960045020317E-3</v>
      </c>
      <c r="I26" s="375">
        <v>728</v>
      </c>
      <c r="J26" s="361">
        <v>7.9473292934409426E-2</v>
      </c>
      <c r="K26" s="375">
        <v>14389</v>
      </c>
      <c r="L26" s="361">
        <v>1.5707983681774962</v>
      </c>
      <c r="M26" s="375">
        <v>18056</v>
      </c>
      <c r="N26" s="361">
        <v>1.9711123313512315</v>
      </c>
      <c r="O26" s="375">
        <v>0</v>
      </c>
      <c r="P26" s="361">
        <v>0</v>
      </c>
      <c r="Q26" s="375">
        <v>32</v>
      </c>
      <c r="R26" s="363">
        <v>3.4933315575564582E-3</v>
      </c>
      <c r="S26" s="378">
        <v>916031</v>
      </c>
      <c r="T26" s="363">
        <v>100</v>
      </c>
    </row>
    <row r="27" spans="2:20" ht="21" customHeight="1" x14ac:dyDescent="0.2">
      <c r="B27" s="388" t="s">
        <v>1080</v>
      </c>
      <c r="C27" s="374">
        <v>29975</v>
      </c>
      <c r="D27" s="361">
        <v>4.1659601791189154</v>
      </c>
      <c r="E27" s="375">
        <v>709</v>
      </c>
      <c r="F27" s="361">
        <v>9.8537640266732632E-2</v>
      </c>
      <c r="G27" s="375">
        <v>58</v>
      </c>
      <c r="H27" s="361">
        <v>8.060907102215081E-3</v>
      </c>
      <c r="I27" s="375">
        <v>410</v>
      </c>
      <c r="J27" s="361">
        <v>5.6982274343244543E-2</v>
      </c>
      <c r="K27" s="375">
        <v>10315</v>
      </c>
      <c r="L27" s="361">
        <v>1.4335906337818718</v>
      </c>
      <c r="M27" s="375">
        <v>12437</v>
      </c>
      <c r="N27" s="361">
        <v>1.728508648797396</v>
      </c>
      <c r="O27" s="375">
        <v>18</v>
      </c>
      <c r="P27" s="361">
        <v>2.5016608248253701E-3</v>
      </c>
      <c r="Q27" s="375">
        <v>17</v>
      </c>
      <c r="R27" s="363">
        <v>2.3626796678906273E-3</v>
      </c>
      <c r="S27" s="378">
        <v>719522</v>
      </c>
      <c r="T27" s="363">
        <v>100</v>
      </c>
    </row>
    <row r="28" spans="2:20" ht="21" customHeight="1" x14ac:dyDescent="0.2">
      <c r="B28" s="388" t="s">
        <v>1081</v>
      </c>
      <c r="C28" s="374">
        <v>34822</v>
      </c>
      <c r="D28" s="361">
        <v>4.175169599029287</v>
      </c>
      <c r="E28" s="375">
        <v>790</v>
      </c>
      <c r="F28" s="361">
        <v>9.4721267682302476E-2</v>
      </c>
      <c r="G28" s="375">
        <v>65</v>
      </c>
      <c r="H28" s="361">
        <v>7.7935220244932414E-3</v>
      </c>
      <c r="I28" s="375">
        <v>653</v>
      </c>
      <c r="J28" s="361">
        <v>7.8294921261447478E-2</v>
      </c>
      <c r="K28" s="375">
        <v>14202</v>
      </c>
      <c r="L28" s="361">
        <v>1.702824612182354</v>
      </c>
      <c r="M28" s="375">
        <v>16579</v>
      </c>
      <c r="N28" s="361">
        <v>1.9878277176011299</v>
      </c>
      <c r="O28" s="375">
        <v>384</v>
      </c>
      <c r="P28" s="361">
        <v>4.6041730113929299E-2</v>
      </c>
      <c r="Q28" s="375">
        <v>33</v>
      </c>
      <c r="R28" s="363">
        <v>3.9567111816657995E-3</v>
      </c>
      <c r="S28" s="378">
        <v>834026</v>
      </c>
      <c r="T28" s="363">
        <v>100</v>
      </c>
    </row>
    <row r="29" spans="2:20" ht="21" customHeight="1" x14ac:dyDescent="0.2">
      <c r="B29" s="388" t="s">
        <v>1185</v>
      </c>
      <c r="C29" s="376">
        <v>34723</v>
      </c>
      <c r="D29" s="367">
        <v>4.2234539565308884</v>
      </c>
      <c r="E29" s="377">
        <v>584</v>
      </c>
      <c r="F29" s="367">
        <v>7.103352563471009E-2</v>
      </c>
      <c r="G29" s="377">
        <v>56</v>
      </c>
      <c r="H29" s="367">
        <v>6.8114339649722007E-3</v>
      </c>
      <c r="I29" s="377">
        <v>635</v>
      </c>
      <c r="J29" s="367">
        <v>7.7236795852809778E-2</v>
      </c>
      <c r="K29" s="377">
        <v>14739</v>
      </c>
      <c r="L29" s="367">
        <v>1.7927450930308084</v>
      </c>
      <c r="M29" s="377">
        <v>16783</v>
      </c>
      <c r="N29" s="367">
        <v>2.0413624327522939</v>
      </c>
      <c r="O29" s="377">
        <v>4961</v>
      </c>
      <c r="P29" s="367">
        <v>0.6034200696469123</v>
      </c>
      <c r="Q29" s="377">
        <v>37</v>
      </c>
      <c r="R29" s="369">
        <v>4.5004117268566323E-3</v>
      </c>
      <c r="S29" s="382">
        <v>822147</v>
      </c>
      <c r="T29" s="369">
        <v>100</v>
      </c>
    </row>
    <row r="30" spans="2:20" ht="21" customHeight="1" x14ac:dyDescent="0.2">
      <c r="B30" s="388" t="s">
        <v>1191</v>
      </c>
      <c r="C30" s="374">
        <v>33096</v>
      </c>
      <c r="D30" s="361">
        <v>4.2439964556423124</v>
      </c>
      <c r="E30" s="375">
        <v>556</v>
      </c>
      <c r="F30" s="367">
        <v>7.1297499073517207E-2</v>
      </c>
      <c r="G30" s="375">
        <v>53</v>
      </c>
      <c r="H30" s="367">
        <v>6.7963443361446262E-3</v>
      </c>
      <c r="I30" s="375">
        <v>606</v>
      </c>
      <c r="J30" s="361">
        <v>7.7709144673653655E-2</v>
      </c>
      <c r="K30" s="375">
        <v>13585</v>
      </c>
      <c r="L30" s="361">
        <v>1.7420441095570707</v>
      </c>
      <c r="M30" s="375">
        <v>16460</v>
      </c>
      <c r="N30" s="367">
        <v>2.1107137315649158</v>
      </c>
      <c r="O30" s="375">
        <v>1242</v>
      </c>
      <c r="P30" s="361">
        <v>0.15926527670738916</v>
      </c>
      <c r="Q30" s="375">
        <v>37</v>
      </c>
      <c r="R30" s="363">
        <v>4.7446177441009653E-3</v>
      </c>
      <c r="S30" s="374">
        <v>779831</v>
      </c>
      <c r="T30" s="363">
        <v>100</v>
      </c>
    </row>
    <row r="31" spans="2:20" ht="21" customHeight="1" x14ac:dyDescent="0.2">
      <c r="B31" s="389" t="s">
        <v>1192</v>
      </c>
      <c r="C31" s="374">
        <v>33189</v>
      </c>
      <c r="D31" s="361">
        <v>4.3024482822097028</v>
      </c>
      <c r="E31" s="375">
        <v>503</v>
      </c>
      <c r="F31" s="361">
        <v>6.520628780473893E-2</v>
      </c>
      <c r="G31" s="375">
        <v>57</v>
      </c>
      <c r="H31" s="361">
        <v>7.3891817194236958E-3</v>
      </c>
      <c r="I31" s="375">
        <v>647</v>
      </c>
      <c r="J31" s="361">
        <v>8.3873694253809319E-2</v>
      </c>
      <c r="K31" s="375">
        <v>13673</v>
      </c>
      <c r="L31" s="361">
        <v>1.7724961692926349</v>
      </c>
      <c r="M31" s="375">
        <v>16615</v>
      </c>
      <c r="N31" s="361">
        <v>2.1538816538285035</v>
      </c>
      <c r="O31" s="375">
        <v>2611</v>
      </c>
      <c r="P31" s="361">
        <v>0.33847637665640823</v>
      </c>
      <c r="Q31" s="375">
        <v>35</v>
      </c>
      <c r="R31" s="363">
        <v>4.5372168452601641E-3</v>
      </c>
      <c r="S31" s="378">
        <v>771398</v>
      </c>
      <c r="T31" s="363">
        <v>100</v>
      </c>
    </row>
    <row r="32" spans="2:20" ht="21" customHeight="1" thickBot="1" x14ac:dyDescent="0.25">
      <c r="B32" s="390" t="s">
        <v>1193</v>
      </c>
      <c r="C32" s="284">
        <f>'表８（その２－１）'!I10</f>
        <v>31779</v>
      </c>
      <c r="D32" s="279">
        <f>100*C32/$S$32</f>
        <v>4.4615944033166777</v>
      </c>
      <c r="E32" s="283">
        <f>'表８（その２－１）'!J10</f>
        <v>485</v>
      </c>
      <c r="F32" s="279">
        <f>100*E32/$S$32</f>
        <v>6.8091295686100534E-2</v>
      </c>
      <c r="G32" s="283">
        <f>'表８（その２－１）'!K10</f>
        <v>49</v>
      </c>
      <c r="H32" s="279">
        <f>100*G32/$S$32</f>
        <v>6.8793267806575792E-3</v>
      </c>
      <c r="I32" s="283">
        <f>'表８（その２－１）'!L10</f>
        <v>596</v>
      </c>
      <c r="J32" s="279">
        <f>100*I32/$S$32</f>
        <v>8.3675076760651376E-2</v>
      </c>
      <c r="K32" s="283">
        <f>'表８（その２－１）'!M10</f>
        <v>13421</v>
      </c>
      <c r="L32" s="279">
        <f>100*K32/$S$32</f>
        <v>1.8842335657797016</v>
      </c>
      <c r="M32" s="283">
        <f>'表８（その２－１）'!N10</f>
        <v>16153</v>
      </c>
      <c r="N32" s="279">
        <f>100*M32/$S$32</f>
        <v>2.2677911324073854</v>
      </c>
      <c r="O32" s="283">
        <f>'表８（その２－１）'!O10</f>
        <v>655</v>
      </c>
      <c r="P32" s="279">
        <f>100*O32/$S$32</f>
        <v>9.1958347782259475E-2</v>
      </c>
      <c r="Q32" s="283">
        <f>'表８（その２－１）'!P10</f>
        <v>28</v>
      </c>
      <c r="R32" s="281">
        <f>100*Q32/$S$32</f>
        <v>3.9310438746614738E-3</v>
      </c>
      <c r="S32" s="285">
        <f>'表８（その２－１）'!Q10</f>
        <v>712279</v>
      </c>
      <c r="T32" s="281">
        <f>100*S32/$S$32</f>
        <v>100</v>
      </c>
    </row>
    <row r="33" spans="2:3" ht="5.25" customHeight="1" x14ac:dyDescent="0.2">
      <c r="B33" s="19"/>
      <c r="C33" s="20"/>
    </row>
  </sheetData>
  <mergeCells count="27">
    <mergeCell ref="Q23:R23"/>
    <mergeCell ref="Q13:R13"/>
    <mergeCell ref="S13:T13"/>
    <mergeCell ref="C23:D23"/>
    <mergeCell ref="E23:F23"/>
    <mergeCell ref="G23:H23"/>
    <mergeCell ref="I23:J23"/>
    <mergeCell ref="S23:T23"/>
    <mergeCell ref="K23:L23"/>
    <mergeCell ref="M23:N23"/>
    <mergeCell ref="O23:P23"/>
    <mergeCell ref="O3:P3"/>
    <mergeCell ref="Q3:R3"/>
    <mergeCell ref="S3:T3"/>
    <mergeCell ref="C13:D13"/>
    <mergeCell ref="E13:F13"/>
    <mergeCell ref="G13:H13"/>
    <mergeCell ref="I13:J13"/>
    <mergeCell ref="K13:L13"/>
    <mergeCell ref="M13:N13"/>
    <mergeCell ref="O13:P13"/>
    <mergeCell ref="C3:D3"/>
    <mergeCell ref="E3:F3"/>
    <mergeCell ref="G3:H3"/>
    <mergeCell ref="I3:J3"/>
    <mergeCell ref="K3:L3"/>
    <mergeCell ref="M3:N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5" orientation="landscape" r:id="rId1"/>
  <headerFooter alignWithMargins="0">
    <oddFooter>&amp;C&amp;14 42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EE69-9786-4F9F-9224-B419025E18B4}">
  <sheetPr codeName="Sheet127">
    <tabColor rgb="FFFF0000"/>
  </sheetPr>
  <dimension ref="B1:T33"/>
  <sheetViews>
    <sheetView topLeftCell="A6" zoomScale="80" zoomScaleNormal="80" workbookViewId="0">
      <selection activeCell="D31" sqref="D31"/>
    </sheetView>
  </sheetViews>
  <sheetFormatPr defaultRowHeight="13.2" x14ac:dyDescent="0.2"/>
  <cols>
    <col min="1" max="1" width="0.88671875" customWidth="1"/>
    <col min="3" max="3" width="11.6640625" customWidth="1"/>
    <col min="4" max="4" width="7.6640625" customWidth="1"/>
    <col min="5" max="5" width="11.6640625" customWidth="1"/>
    <col min="6" max="6" width="7.6640625" customWidth="1"/>
    <col min="7" max="7" width="11.6640625" customWidth="1"/>
    <col min="8" max="8" width="7.6640625" customWidth="1"/>
    <col min="9" max="9" width="11.6640625" customWidth="1"/>
    <col min="10" max="10" width="7.6640625" customWidth="1"/>
    <col min="11" max="11" width="11.6640625" customWidth="1"/>
    <col min="12" max="12" width="7.6640625" customWidth="1"/>
    <col min="13" max="13" width="11.6640625" customWidth="1"/>
    <col min="14" max="14" width="7.6640625" customWidth="1"/>
    <col min="15" max="15" width="11.6640625" customWidth="1"/>
    <col min="16" max="16" width="7.6640625" customWidth="1"/>
    <col min="17" max="17" width="11.6640625" customWidth="1"/>
    <col min="18" max="18" width="7.6640625" customWidth="1"/>
    <col min="19" max="19" width="13.44140625" customWidth="1"/>
    <col min="20" max="20" width="7.6640625" customWidth="1"/>
    <col min="21" max="21" width="0.88671875" customWidth="1"/>
  </cols>
  <sheetData>
    <row r="1" spans="2:20" ht="5.25" customHeight="1" x14ac:dyDescent="0.2"/>
    <row r="2" spans="2:20" ht="21" customHeight="1" thickBot="1" x14ac:dyDescent="0.25">
      <c r="B2" s="96" t="s">
        <v>1085</v>
      </c>
    </row>
    <row r="3" spans="2:20" ht="48" customHeight="1" x14ac:dyDescent="0.2">
      <c r="B3" s="258" t="s">
        <v>979</v>
      </c>
      <c r="C3" s="485" t="s">
        <v>339</v>
      </c>
      <c r="D3" s="486"/>
      <c r="E3" s="481" t="s">
        <v>989</v>
      </c>
      <c r="F3" s="481"/>
      <c r="G3" s="481" t="s">
        <v>988</v>
      </c>
      <c r="H3" s="481"/>
      <c r="I3" s="484" t="s">
        <v>630</v>
      </c>
      <c r="J3" s="481"/>
      <c r="K3" s="484" t="s">
        <v>981</v>
      </c>
      <c r="L3" s="481"/>
      <c r="M3" s="481" t="s">
        <v>990</v>
      </c>
      <c r="N3" s="481"/>
      <c r="O3" s="480" t="s">
        <v>344</v>
      </c>
      <c r="P3" s="480"/>
      <c r="Q3" s="481" t="s">
        <v>991</v>
      </c>
      <c r="R3" s="481"/>
      <c r="S3" s="480" t="s">
        <v>631</v>
      </c>
      <c r="T3" s="482"/>
    </row>
    <row r="4" spans="2:20" ht="21" customHeight="1" thickBot="1" x14ac:dyDescent="0.25">
      <c r="B4" s="260" t="s">
        <v>980</v>
      </c>
      <c r="C4" s="83" t="s">
        <v>336</v>
      </c>
      <c r="D4" s="261" t="s">
        <v>632</v>
      </c>
      <c r="E4" s="261" t="s">
        <v>336</v>
      </c>
      <c r="F4" s="261" t="s">
        <v>632</v>
      </c>
      <c r="G4" s="261" t="s">
        <v>336</v>
      </c>
      <c r="H4" s="261" t="s">
        <v>632</v>
      </c>
      <c r="I4" s="261" t="s">
        <v>336</v>
      </c>
      <c r="J4" s="261" t="s">
        <v>632</v>
      </c>
      <c r="K4" s="261" t="s">
        <v>336</v>
      </c>
      <c r="L4" s="261" t="s">
        <v>632</v>
      </c>
      <c r="M4" s="261" t="s">
        <v>336</v>
      </c>
      <c r="N4" s="261" t="s">
        <v>632</v>
      </c>
      <c r="O4" s="261" t="s">
        <v>336</v>
      </c>
      <c r="P4" s="261" t="s">
        <v>632</v>
      </c>
      <c r="Q4" s="261" t="s">
        <v>336</v>
      </c>
      <c r="R4" s="261" t="s">
        <v>632</v>
      </c>
      <c r="S4" s="261" t="s">
        <v>336</v>
      </c>
      <c r="T4" s="262" t="s">
        <v>632</v>
      </c>
    </row>
    <row r="5" spans="2:20" ht="21" customHeight="1" x14ac:dyDescent="0.2">
      <c r="B5" s="359" t="s">
        <v>1079</v>
      </c>
      <c r="C5" s="374">
        <v>81456667</v>
      </c>
      <c r="D5" s="361">
        <v>2.3457486432512002</v>
      </c>
      <c r="E5" s="375">
        <v>1092440</v>
      </c>
      <c r="F5" s="361">
        <v>3.1459544592382364E-2</v>
      </c>
      <c r="G5" s="375">
        <v>536491883</v>
      </c>
      <c r="H5" s="361">
        <v>15.449626814003226</v>
      </c>
      <c r="I5" s="375">
        <v>36986086</v>
      </c>
      <c r="J5" s="361">
        <v>1.0651069365957757</v>
      </c>
      <c r="K5" s="375">
        <v>339954324</v>
      </c>
      <c r="L5" s="361">
        <v>9.7898357944154402</v>
      </c>
      <c r="M5" s="375">
        <v>211016878</v>
      </c>
      <c r="N5" s="361">
        <v>6.0767592574295248</v>
      </c>
      <c r="O5" s="375">
        <v>268219730</v>
      </c>
      <c r="P5" s="361">
        <v>7.7240585812417697</v>
      </c>
      <c r="Q5" s="375">
        <v>193455082</v>
      </c>
      <c r="R5" s="361">
        <v>5.571023377761696</v>
      </c>
      <c r="S5" s="375">
        <v>142999659</v>
      </c>
      <c r="T5" s="363">
        <v>4.1180331633828606</v>
      </c>
    </row>
    <row r="6" spans="2:20" ht="21" customHeight="1" x14ac:dyDescent="0.2">
      <c r="B6" s="359" t="s">
        <v>1190</v>
      </c>
      <c r="C6" s="374">
        <v>68516720</v>
      </c>
      <c r="D6" s="361">
        <v>1.96343084293091</v>
      </c>
      <c r="E6" s="375">
        <v>697051</v>
      </c>
      <c r="F6" s="361">
        <v>1.9974853327710866E-2</v>
      </c>
      <c r="G6" s="375">
        <v>551704018</v>
      </c>
      <c r="H6" s="361">
        <v>15.809756875549645</v>
      </c>
      <c r="I6" s="375">
        <v>33468646</v>
      </c>
      <c r="J6" s="361">
        <v>0.95908519595707775</v>
      </c>
      <c r="K6" s="375">
        <v>351781303</v>
      </c>
      <c r="L6" s="361">
        <v>10.080725701356164</v>
      </c>
      <c r="M6" s="375">
        <v>219785693</v>
      </c>
      <c r="N6" s="361">
        <v>6.298229227422798</v>
      </c>
      <c r="O6" s="375">
        <v>271076590</v>
      </c>
      <c r="P6" s="361">
        <v>7.7680329356474838</v>
      </c>
      <c r="Q6" s="375">
        <v>199374351</v>
      </c>
      <c r="R6" s="361">
        <v>5.7133171296397887</v>
      </c>
      <c r="S6" s="375">
        <v>138977916</v>
      </c>
      <c r="T6" s="363">
        <v>3.9825830360919379</v>
      </c>
    </row>
    <row r="7" spans="2:20" ht="21" customHeight="1" x14ac:dyDescent="0.2">
      <c r="B7" s="359" t="s">
        <v>1080</v>
      </c>
      <c r="C7" s="374">
        <v>57508732</v>
      </c>
      <c r="D7" s="361">
        <v>1.8410803976626313</v>
      </c>
      <c r="E7" s="375">
        <v>1082296</v>
      </c>
      <c r="F7" s="361">
        <v>3.4648546068946108E-2</v>
      </c>
      <c r="G7" s="375">
        <v>548464312</v>
      </c>
      <c r="H7" s="361">
        <v>17.558496919054335</v>
      </c>
      <c r="I7" s="375">
        <v>41091203</v>
      </c>
      <c r="J7" s="361">
        <v>1.3154908085901791</v>
      </c>
      <c r="K7" s="375">
        <v>330432471</v>
      </c>
      <c r="L7" s="361">
        <v>10.57844128973885</v>
      </c>
      <c r="M7" s="375">
        <v>211320285</v>
      </c>
      <c r="N7" s="361">
        <v>6.7651923596921</v>
      </c>
      <c r="O7" s="375">
        <v>254117921</v>
      </c>
      <c r="P7" s="361">
        <v>8.1353127912450081</v>
      </c>
      <c r="Q7" s="375">
        <v>196283554</v>
      </c>
      <c r="R7" s="361">
        <v>6.28380753818315</v>
      </c>
      <c r="S7" s="375">
        <v>107847575</v>
      </c>
      <c r="T7" s="363">
        <v>3.4526244861032658</v>
      </c>
    </row>
    <row r="8" spans="2:20" ht="21" customHeight="1" x14ac:dyDescent="0.2">
      <c r="B8" s="359" t="s">
        <v>1081</v>
      </c>
      <c r="C8" s="374">
        <v>60693489</v>
      </c>
      <c r="D8" s="361">
        <v>1.7474441729511658</v>
      </c>
      <c r="E8" s="375">
        <v>508910</v>
      </c>
      <c r="F8" s="361">
        <v>1.4652178161261711E-2</v>
      </c>
      <c r="G8" s="375">
        <v>583466436</v>
      </c>
      <c r="H8" s="361">
        <v>16.798754536928737</v>
      </c>
      <c r="I8" s="375">
        <v>40424322</v>
      </c>
      <c r="J8" s="361">
        <v>1.1638685975756249</v>
      </c>
      <c r="K8" s="375">
        <v>349087705</v>
      </c>
      <c r="L8" s="361">
        <v>10.050687248366057</v>
      </c>
      <c r="M8" s="375">
        <v>222402732</v>
      </c>
      <c r="N8" s="361">
        <v>6.4032627631906252</v>
      </c>
      <c r="O8" s="375">
        <v>266885622</v>
      </c>
      <c r="P8" s="361">
        <v>7.6839827911087379</v>
      </c>
      <c r="Q8" s="375">
        <v>206384025</v>
      </c>
      <c r="R8" s="361">
        <v>5.9420634374217265</v>
      </c>
      <c r="S8" s="375">
        <v>139079504</v>
      </c>
      <c r="T8" s="363">
        <v>4.0042790890096693</v>
      </c>
    </row>
    <row r="9" spans="2:20" ht="21" customHeight="1" x14ac:dyDescent="0.2">
      <c r="B9" s="359" t="s">
        <v>1185</v>
      </c>
      <c r="C9" s="376">
        <v>56829467</v>
      </c>
      <c r="D9" s="367">
        <v>1.6838268443609437</v>
      </c>
      <c r="E9" s="377">
        <v>412612</v>
      </c>
      <c r="F9" s="367">
        <v>1.2225473835703186E-2</v>
      </c>
      <c r="G9" s="377">
        <v>562366757</v>
      </c>
      <c r="H9" s="367">
        <v>16.662627538153888</v>
      </c>
      <c r="I9" s="377">
        <v>43405233</v>
      </c>
      <c r="J9" s="367">
        <v>1.2860739396190624</v>
      </c>
      <c r="K9" s="377">
        <v>329405193</v>
      </c>
      <c r="L9" s="367">
        <v>9.7601004536132212</v>
      </c>
      <c r="M9" s="377">
        <v>209800605</v>
      </c>
      <c r="N9" s="367">
        <v>6.2162802030532296</v>
      </c>
      <c r="O9" s="377">
        <v>252989050</v>
      </c>
      <c r="P9" s="367">
        <v>7.4959308296763192</v>
      </c>
      <c r="Q9" s="377">
        <v>193921954</v>
      </c>
      <c r="R9" s="367">
        <v>5.7458042296284084</v>
      </c>
      <c r="S9" s="377">
        <v>136369726</v>
      </c>
      <c r="T9" s="369">
        <v>4.0405623617224231</v>
      </c>
    </row>
    <row r="10" spans="2:20" ht="21" customHeight="1" x14ac:dyDescent="0.2">
      <c r="B10" s="359" t="s">
        <v>1191</v>
      </c>
      <c r="C10" s="374">
        <v>55077097</v>
      </c>
      <c r="D10" s="361">
        <v>1.6937339859243594</v>
      </c>
      <c r="E10" s="375">
        <v>765131</v>
      </c>
      <c r="F10" s="361">
        <v>2.3529351563033381E-2</v>
      </c>
      <c r="G10" s="375">
        <v>568714048</v>
      </c>
      <c r="H10" s="361">
        <v>17.489126403488868</v>
      </c>
      <c r="I10" s="375">
        <v>37312544</v>
      </c>
      <c r="J10" s="361">
        <v>1.1474374525240145</v>
      </c>
      <c r="K10" s="375">
        <v>307466547</v>
      </c>
      <c r="L10" s="361">
        <v>9.4552285533260658</v>
      </c>
      <c r="M10" s="375">
        <v>202016537</v>
      </c>
      <c r="N10" s="361">
        <v>6.2124239125320244</v>
      </c>
      <c r="O10" s="375">
        <v>251006356</v>
      </c>
      <c r="P10" s="361">
        <v>7.718961582892228</v>
      </c>
      <c r="Q10" s="375">
        <v>190764193</v>
      </c>
      <c r="R10" s="361">
        <v>5.8663911967170996</v>
      </c>
      <c r="S10" s="375">
        <v>130490198</v>
      </c>
      <c r="T10" s="363">
        <v>4.0128419110869054</v>
      </c>
    </row>
    <row r="11" spans="2:20" ht="21" customHeight="1" x14ac:dyDescent="0.2">
      <c r="B11" s="259" t="s">
        <v>1192</v>
      </c>
      <c r="C11" s="374">
        <v>56873917</v>
      </c>
      <c r="D11" s="361">
        <v>1.7546548019554</v>
      </c>
      <c r="E11" s="375">
        <v>840296</v>
      </c>
      <c r="F11" s="361">
        <v>2.5924527256737301E-2</v>
      </c>
      <c r="G11" s="375">
        <v>556663467</v>
      </c>
      <c r="H11" s="361">
        <v>17.173992525337958</v>
      </c>
      <c r="I11" s="375">
        <v>35556540</v>
      </c>
      <c r="J11" s="361">
        <v>1.0969783152428074</v>
      </c>
      <c r="K11" s="375">
        <v>303578096</v>
      </c>
      <c r="L11" s="361">
        <v>9.3658884777511879</v>
      </c>
      <c r="M11" s="375">
        <v>198342652</v>
      </c>
      <c r="N11" s="361">
        <v>6.1192002436612345</v>
      </c>
      <c r="O11" s="375">
        <v>252455542</v>
      </c>
      <c r="P11" s="361">
        <v>7.7886727768469539</v>
      </c>
      <c r="Q11" s="375">
        <v>197633914</v>
      </c>
      <c r="R11" s="361">
        <v>6.0973344992106062</v>
      </c>
      <c r="S11" s="375">
        <v>135324364</v>
      </c>
      <c r="T11" s="363">
        <v>4.1749813911034206</v>
      </c>
    </row>
    <row r="12" spans="2:20" ht="21" customHeight="1" thickBot="1" x14ac:dyDescent="0.25">
      <c r="B12" s="259" t="s">
        <v>1193</v>
      </c>
      <c r="C12" s="284">
        <f>'表９（その１－１）'!D10</f>
        <v>55933953</v>
      </c>
      <c r="D12" s="279">
        <f>100*C12/$S$32</f>
        <v>1.7814527350508786</v>
      </c>
      <c r="E12" s="283">
        <f>'表９（その１－１）'!E10</f>
        <v>622039</v>
      </c>
      <c r="F12" s="279">
        <f>100*E12/$S$32</f>
        <v>1.9811456520126756E-2</v>
      </c>
      <c r="G12" s="283">
        <f>'表９（その１－１）'!F10</f>
        <v>531583458</v>
      </c>
      <c r="H12" s="279">
        <f>100*G12/$S$32</f>
        <v>16.93051812665384</v>
      </c>
      <c r="I12" s="283">
        <f>'表９（その１－１）'!G10</f>
        <v>42988004</v>
      </c>
      <c r="J12" s="279">
        <f>100*I12/$S$32</f>
        <v>1.3691343663870514</v>
      </c>
      <c r="K12" s="283">
        <f>'表９（その１－１）'!H10</f>
        <v>271065944</v>
      </c>
      <c r="L12" s="279">
        <f>100*K12/$S$32</f>
        <v>8.6332386934631344</v>
      </c>
      <c r="M12" s="283">
        <f>'表９（その１－１）'!I10</f>
        <v>179581393</v>
      </c>
      <c r="N12" s="279">
        <f>100*M12/$S$32</f>
        <v>5.7195271666942036</v>
      </c>
      <c r="O12" s="283">
        <f>'表９（その１－１）'!J10</f>
        <v>252488312</v>
      </c>
      <c r="P12" s="279">
        <f>100*O12/$S$32</f>
        <v>8.0415556179406735</v>
      </c>
      <c r="Q12" s="283">
        <f>'表９（その１－１）'!K10</f>
        <v>210972696</v>
      </c>
      <c r="R12" s="279">
        <f>100*Q12/$S$32</f>
        <v>6.7193156598507811</v>
      </c>
      <c r="S12" s="283">
        <f>'表９（その１－１）'!L10</f>
        <v>121697599</v>
      </c>
      <c r="T12" s="281">
        <f>100*S12/$S$32</f>
        <v>3.8759735180468131</v>
      </c>
    </row>
    <row r="13" spans="2:20" ht="48" customHeight="1" x14ac:dyDescent="0.2">
      <c r="B13" s="258" t="s">
        <v>979</v>
      </c>
      <c r="C13" s="483" t="s">
        <v>633</v>
      </c>
      <c r="D13" s="481"/>
      <c r="E13" s="481" t="s">
        <v>348</v>
      </c>
      <c r="F13" s="481"/>
      <c r="G13" s="481" t="s">
        <v>634</v>
      </c>
      <c r="H13" s="481"/>
      <c r="I13" s="484" t="s">
        <v>635</v>
      </c>
      <c r="J13" s="481"/>
      <c r="K13" s="481" t="s">
        <v>351</v>
      </c>
      <c r="L13" s="481"/>
      <c r="M13" s="481" t="s">
        <v>81</v>
      </c>
      <c r="N13" s="481"/>
      <c r="O13" s="496" t="s">
        <v>326</v>
      </c>
      <c r="P13" s="497"/>
      <c r="Q13" s="484" t="s">
        <v>636</v>
      </c>
      <c r="R13" s="481"/>
      <c r="S13" s="484" t="s">
        <v>637</v>
      </c>
      <c r="T13" s="487"/>
    </row>
    <row r="14" spans="2:20" ht="21" customHeight="1" x14ac:dyDescent="0.2">
      <c r="B14" s="263" t="s">
        <v>978</v>
      </c>
      <c r="C14" s="117" t="s">
        <v>336</v>
      </c>
      <c r="D14" s="264" t="s">
        <v>632</v>
      </c>
      <c r="E14" s="264" t="s">
        <v>336</v>
      </c>
      <c r="F14" s="264" t="s">
        <v>632</v>
      </c>
      <c r="G14" s="264" t="s">
        <v>336</v>
      </c>
      <c r="H14" s="264" t="s">
        <v>632</v>
      </c>
      <c r="I14" s="264" t="s">
        <v>336</v>
      </c>
      <c r="J14" s="264" t="s">
        <v>632</v>
      </c>
      <c r="K14" s="264" t="s">
        <v>336</v>
      </c>
      <c r="L14" s="264" t="s">
        <v>632</v>
      </c>
      <c r="M14" s="264" t="s">
        <v>336</v>
      </c>
      <c r="N14" s="264" t="s">
        <v>632</v>
      </c>
      <c r="O14" s="264" t="s">
        <v>336</v>
      </c>
      <c r="P14" s="264" t="s">
        <v>632</v>
      </c>
      <c r="Q14" s="264" t="s">
        <v>336</v>
      </c>
      <c r="R14" s="264" t="s">
        <v>632</v>
      </c>
      <c r="S14" s="264" t="s">
        <v>336</v>
      </c>
      <c r="T14" s="265" t="s">
        <v>632</v>
      </c>
    </row>
    <row r="15" spans="2:20" ht="21" customHeight="1" x14ac:dyDescent="0.2">
      <c r="B15" s="359" t="s">
        <v>1079</v>
      </c>
      <c r="C15" s="374">
        <v>16775532</v>
      </c>
      <c r="D15" s="361">
        <v>0.48309343947030259</v>
      </c>
      <c r="E15" s="375">
        <v>551724541</v>
      </c>
      <c r="F15" s="361">
        <v>15.888289334243705</v>
      </c>
      <c r="G15" s="375">
        <v>141867056</v>
      </c>
      <c r="H15" s="361">
        <v>4.0854170246622301</v>
      </c>
      <c r="I15" s="375">
        <v>100605775</v>
      </c>
      <c r="J15" s="361">
        <v>2.8971951456040488</v>
      </c>
      <c r="K15" s="375">
        <v>214241291</v>
      </c>
      <c r="L15" s="361">
        <v>6.1696143016953489</v>
      </c>
      <c r="M15" s="375">
        <v>218295902</v>
      </c>
      <c r="N15" s="361">
        <v>6.2863769756721934</v>
      </c>
      <c r="O15" s="375">
        <v>51310311</v>
      </c>
      <c r="P15" s="361">
        <v>1.4776088544483061</v>
      </c>
      <c r="Q15" s="375">
        <v>62826323</v>
      </c>
      <c r="R15" s="361">
        <v>1.8092412489417433</v>
      </c>
      <c r="S15" s="375">
        <v>310587574</v>
      </c>
      <c r="T15" s="363">
        <v>8.9441467120325679</v>
      </c>
    </row>
    <row r="16" spans="2:20" ht="21" customHeight="1" x14ac:dyDescent="0.2">
      <c r="B16" s="359" t="s">
        <v>1190</v>
      </c>
      <c r="C16" s="374">
        <v>16967783</v>
      </c>
      <c r="D16" s="361">
        <v>0.48623268128361607</v>
      </c>
      <c r="E16" s="375">
        <v>534569680</v>
      </c>
      <c r="F16" s="361">
        <v>15.318751355985908</v>
      </c>
      <c r="G16" s="375">
        <v>136703831</v>
      </c>
      <c r="H16" s="361">
        <v>3.9174163347605466</v>
      </c>
      <c r="I16" s="375">
        <v>99648400</v>
      </c>
      <c r="J16" s="361">
        <v>2.8555474051985628</v>
      </c>
      <c r="K16" s="375">
        <v>220661159</v>
      </c>
      <c r="L16" s="361">
        <v>6.3233167819107736</v>
      </c>
      <c r="M16" s="375">
        <v>223346719</v>
      </c>
      <c r="N16" s="361">
        <v>6.4002748052157648</v>
      </c>
      <c r="O16" s="375">
        <v>47880166</v>
      </c>
      <c r="P16" s="361">
        <v>1.3720650184225383</v>
      </c>
      <c r="Q16" s="375">
        <v>65907263</v>
      </c>
      <c r="R16" s="361">
        <v>1.8886536446484765</v>
      </c>
      <c r="S16" s="375">
        <v>317222780</v>
      </c>
      <c r="T16" s="363">
        <v>9.0904087401190043</v>
      </c>
    </row>
    <row r="17" spans="2:20" ht="21" customHeight="1" x14ac:dyDescent="0.2">
      <c r="B17" s="359" t="s">
        <v>1080</v>
      </c>
      <c r="C17" s="374">
        <v>10570281</v>
      </c>
      <c r="D17" s="361">
        <v>0.33839621341130866</v>
      </c>
      <c r="E17" s="375">
        <v>475134968</v>
      </c>
      <c r="F17" s="361">
        <v>15.21093659009664</v>
      </c>
      <c r="G17" s="375">
        <v>116581743</v>
      </c>
      <c r="H17" s="361">
        <v>3.7322395103867474</v>
      </c>
      <c r="I17" s="375">
        <v>90701393</v>
      </c>
      <c r="J17" s="361">
        <v>2.903707852452643</v>
      </c>
      <c r="K17" s="375">
        <v>161400672</v>
      </c>
      <c r="L17" s="361">
        <v>5.1670694702289017</v>
      </c>
      <c r="M17" s="375">
        <v>182119584</v>
      </c>
      <c r="N17" s="361">
        <v>5.8303632243686572</v>
      </c>
      <c r="O17" s="375">
        <v>34934674</v>
      </c>
      <c r="P17" s="361">
        <v>1.1183961333060584</v>
      </c>
      <c r="Q17" s="375">
        <v>54030445</v>
      </c>
      <c r="R17" s="361">
        <v>1.7297267685625364</v>
      </c>
      <c r="S17" s="375">
        <v>265211068</v>
      </c>
      <c r="T17" s="363">
        <v>8.4904479990616224</v>
      </c>
    </row>
    <row r="18" spans="2:20" ht="21" customHeight="1" x14ac:dyDescent="0.2">
      <c r="B18" s="359" t="s">
        <v>1081</v>
      </c>
      <c r="C18" s="374">
        <v>14524635</v>
      </c>
      <c r="D18" s="361">
        <v>0.41818305741152162</v>
      </c>
      <c r="E18" s="375">
        <v>520061212</v>
      </c>
      <c r="F18" s="361">
        <v>14.973236000443489</v>
      </c>
      <c r="G18" s="375">
        <v>120144931</v>
      </c>
      <c r="H18" s="361">
        <v>3.4591282037776718</v>
      </c>
      <c r="I18" s="375">
        <v>96436958</v>
      </c>
      <c r="J18" s="361">
        <v>2.776544948902778</v>
      </c>
      <c r="K18" s="375">
        <v>188869125</v>
      </c>
      <c r="L18" s="361">
        <v>5.4377867769578279</v>
      </c>
      <c r="M18" s="375">
        <v>223813938</v>
      </c>
      <c r="N18" s="361">
        <v>6.4438932120602512</v>
      </c>
      <c r="O18" s="375">
        <v>45236808</v>
      </c>
      <c r="P18" s="361">
        <v>1.3024263037920045</v>
      </c>
      <c r="Q18" s="375">
        <v>64673894</v>
      </c>
      <c r="R18" s="361">
        <v>1.8620451892683476</v>
      </c>
      <c r="S18" s="375">
        <v>315167894</v>
      </c>
      <c r="T18" s="363">
        <v>9.0740919486699916</v>
      </c>
    </row>
    <row r="19" spans="2:20" ht="21" customHeight="1" x14ac:dyDescent="0.2">
      <c r="B19" s="359" t="s">
        <v>1185</v>
      </c>
      <c r="C19" s="376">
        <v>14644869</v>
      </c>
      <c r="D19" s="367">
        <v>0.43391966977887381</v>
      </c>
      <c r="E19" s="377">
        <v>499104251</v>
      </c>
      <c r="F19" s="367">
        <v>14.788193173947283</v>
      </c>
      <c r="G19" s="377">
        <v>108783910</v>
      </c>
      <c r="H19" s="367">
        <v>3.2232093236514938</v>
      </c>
      <c r="I19" s="377">
        <v>99146062</v>
      </c>
      <c r="J19" s="367">
        <v>2.9376450197619213</v>
      </c>
      <c r="K19" s="377">
        <v>186602956</v>
      </c>
      <c r="L19" s="367">
        <v>5.5289462164039653</v>
      </c>
      <c r="M19" s="377">
        <v>213471210</v>
      </c>
      <c r="N19" s="367">
        <v>6.3250382745312796</v>
      </c>
      <c r="O19" s="377">
        <v>41461885</v>
      </c>
      <c r="P19" s="367">
        <v>1.2284935732514672</v>
      </c>
      <c r="Q19" s="377">
        <v>64309765</v>
      </c>
      <c r="R19" s="367">
        <v>1.9054640906898503</v>
      </c>
      <c r="S19" s="377">
        <v>304827585</v>
      </c>
      <c r="T19" s="369">
        <v>9.0318790166502403</v>
      </c>
    </row>
    <row r="20" spans="2:20" ht="21" customHeight="1" x14ac:dyDescent="0.2">
      <c r="B20" s="359" t="s">
        <v>1191</v>
      </c>
      <c r="C20" s="374">
        <v>13354569</v>
      </c>
      <c r="D20" s="361">
        <v>0.41068045729919078</v>
      </c>
      <c r="E20" s="375">
        <v>472803541</v>
      </c>
      <c r="F20" s="361">
        <v>14.539681095702653</v>
      </c>
      <c r="G20" s="375">
        <v>97880167</v>
      </c>
      <c r="H20" s="361">
        <v>3.0100164029315479</v>
      </c>
      <c r="I20" s="375">
        <v>92178186</v>
      </c>
      <c r="J20" s="361">
        <v>2.8346687623905993</v>
      </c>
      <c r="K20" s="375">
        <v>190352125</v>
      </c>
      <c r="L20" s="361">
        <v>5.8537192583955893</v>
      </c>
      <c r="M20" s="375">
        <v>201061610</v>
      </c>
      <c r="N20" s="361">
        <v>6.1830579436978867</v>
      </c>
      <c r="O20" s="375">
        <v>36685105</v>
      </c>
      <c r="P20" s="361">
        <v>1.1281424130923903</v>
      </c>
      <c r="Q20" s="375">
        <v>66300440</v>
      </c>
      <c r="R20" s="361">
        <v>2.0388748613555077</v>
      </c>
      <c r="S20" s="375">
        <v>285749263</v>
      </c>
      <c r="T20" s="363">
        <v>8.7873774138084677</v>
      </c>
    </row>
    <row r="21" spans="2:20" ht="21" customHeight="1" x14ac:dyDescent="0.2">
      <c r="B21" s="259" t="s">
        <v>1192</v>
      </c>
      <c r="C21" s="374">
        <v>12897645</v>
      </c>
      <c r="D21" s="361">
        <v>0.39791377008842305</v>
      </c>
      <c r="E21" s="375">
        <v>446440617</v>
      </c>
      <c r="F21" s="361">
        <v>13.773434532511303</v>
      </c>
      <c r="G21" s="375">
        <v>85473437</v>
      </c>
      <c r="H21" s="361">
        <v>2.636997495208258</v>
      </c>
      <c r="I21" s="375">
        <v>88272964</v>
      </c>
      <c r="J21" s="361">
        <v>2.7233675529230061</v>
      </c>
      <c r="K21" s="375">
        <v>196206656</v>
      </c>
      <c r="L21" s="361">
        <v>6.0533012193623188</v>
      </c>
      <c r="M21" s="375">
        <v>201609504</v>
      </c>
      <c r="N21" s="361">
        <v>6.2199880538111421</v>
      </c>
      <c r="O21" s="375">
        <v>34902688</v>
      </c>
      <c r="P21" s="361">
        <v>1.0768058950529311</v>
      </c>
      <c r="Q21" s="375">
        <v>68795627</v>
      </c>
      <c r="R21" s="361">
        <v>2.1224593563528003</v>
      </c>
      <c r="S21" s="375">
        <v>301117551</v>
      </c>
      <c r="T21" s="363">
        <v>9.2899765777553203</v>
      </c>
    </row>
    <row r="22" spans="2:20" ht="21" customHeight="1" thickBot="1" x14ac:dyDescent="0.25">
      <c r="B22" s="259" t="s">
        <v>1193</v>
      </c>
      <c r="C22" s="284">
        <f>'表９（その１－１）'!M10</f>
        <v>13491500</v>
      </c>
      <c r="D22" s="279">
        <f>100*C22/$S$32</f>
        <v>0.4296937420986307</v>
      </c>
      <c r="E22" s="283">
        <f>'表９（その１－１）'!N10</f>
        <v>433628088</v>
      </c>
      <c r="F22" s="279">
        <f>100*E22/$S$32</f>
        <v>13.810716066545183</v>
      </c>
      <c r="G22" s="283">
        <f>'表９（その１－１）'!O10</f>
        <v>80163276</v>
      </c>
      <c r="H22" s="279">
        <f>100*G22/$S$32</f>
        <v>2.5531377566115965</v>
      </c>
      <c r="I22" s="283">
        <f>'表９（その１－１）'!P10</f>
        <v>94707212</v>
      </c>
      <c r="J22" s="279">
        <f>100*I22/$S$32</f>
        <v>3.0163507636666305</v>
      </c>
      <c r="K22" s="283">
        <f>'表９（その２－１）'!D10</f>
        <v>185228228</v>
      </c>
      <c r="L22" s="279">
        <f>100*K22/$S$32</f>
        <v>5.8993744529235714</v>
      </c>
      <c r="M22" s="283">
        <f>'表９（その２－１）'!E10</f>
        <v>182646814</v>
      </c>
      <c r="N22" s="279">
        <f>100*M22/$S$32</f>
        <v>5.8171584323501886</v>
      </c>
      <c r="O22" s="283">
        <f>'表９（その２－１）'!F10</f>
        <v>28111466</v>
      </c>
      <c r="P22" s="279">
        <f>100*O22/$S$32</f>
        <v>0.89532824529655153</v>
      </c>
      <c r="Q22" s="283">
        <f>'表９（その２－１）'!G10</f>
        <v>70035668</v>
      </c>
      <c r="R22" s="279">
        <f>100*Q22/$S$32</f>
        <v>2.2305813485007095</v>
      </c>
      <c r="S22" s="283">
        <f>'表９（その２－１）'!H10</f>
        <v>298696859</v>
      </c>
      <c r="T22" s="281">
        <f>100*S22/$S$32</f>
        <v>9.5132617645789619</v>
      </c>
    </row>
    <row r="23" spans="2:20" ht="48" customHeight="1" x14ac:dyDescent="0.2">
      <c r="B23" s="258" t="s">
        <v>979</v>
      </c>
      <c r="C23" s="488" t="s">
        <v>417</v>
      </c>
      <c r="D23" s="486"/>
      <c r="E23" s="484" t="s">
        <v>638</v>
      </c>
      <c r="F23" s="481"/>
      <c r="G23" s="484" t="s">
        <v>645</v>
      </c>
      <c r="H23" s="481"/>
      <c r="I23" s="484" t="s">
        <v>646</v>
      </c>
      <c r="J23" s="481"/>
      <c r="K23" s="491" t="s">
        <v>1186</v>
      </c>
      <c r="L23" s="492"/>
      <c r="M23" s="484" t="s">
        <v>647</v>
      </c>
      <c r="N23" s="481"/>
      <c r="O23" s="493" t="s">
        <v>418</v>
      </c>
      <c r="P23" s="494"/>
      <c r="Q23" s="484" t="s">
        <v>708</v>
      </c>
      <c r="R23" s="487"/>
      <c r="S23" s="495" t="s">
        <v>384</v>
      </c>
      <c r="T23" s="490"/>
    </row>
    <row r="24" spans="2:20" ht="21" customHeight="1" thickBot="1" x14ac:dyDescent="0.25">
      <c r="B24" s="260" t="s">
        <v>978</v>
      </c>
      <c r="C24" s="83" t="s">
        <v>336</v>
      </c>
      <c r="D24" s="261" t="s">
        <v>632</v>
      </c>
      <c r="E24" s="261" t="s">
        <v>336</v>
      </c>
      <c r="F24" s="261" t="s">
        <v>632</v>
      </c>
      <c r="G24" s="261" t="s">
        <v>336</v>
      </c>
      <c r="H24" s="261" t="s">
        <v>632</v>
      </c>
      <c r="I24" s="261" t="s">
        <v>336</v>
      </c>
      <c r="J24" s="261" t="s">
        <v>632</v>
      </c>
      <c r="K24" s="261" t="s">
        <v>336</v>
      </c>
      <c r="L24" s="261" t="s">
        <v>632</v>
      </c>
      <c r="M24" s="261" t="s">
        <v>336</v>
      </c>
      <c r="N24" s="261" t="s">
        <v>632</v>
      </c>
      <c r="O24" s="261" t="s">
        <v>336</v>
      </c>
      <c r="P24" s="261" t="s">
        <v>632</v>
      </c>
      <c r="Q24" s="261" t="s">
        <v>336</v>
      </c>
      <c r="R24" s="262" t="s">
        <v>632</v>
      </c>
      <c r="S24" s="266" t="s">
        <v>336</v>
      </c>
      <c r="T24" s="262" t="s">
        <v>632</v>
      </c>
    </row>
    <row r="25" spans="2:20" ht="21" customHeight="1" x14ac:dyDescent="0.2">
      <c r="B25" s="359" t="s">
        <v>1079</v>
      </c>
      <c r="C25" s="374">
        <v>324007045</v>
      </c>
      <c r="D25" s="361">
        <v>9.3305939735120837</v>
      </c>
      <c r="E25" s="375">
        <v>7632732</v>
      </c>
      <c r="F25" s="361">
        <v>0.21980362556818117</v>
      </c>
      <c r="G25" s="375">
        <v>4078287</v>
      </c>
      <c r="H25" s="361">
        <v>0.11744448366686804</v>
      </c>
      <c r="I25" s="375">
        <v>6897660</v>
      </c>
      <c r="J25" s="361">
        <v>0.19863538716368145</v>
      </c>
      <c r="K25" s="375">
        <v>46901946</v>
      </c>
      <c r="L25" s="361">
        <v>1.350658948460794</v>
      </c>
      <c r="M25" s="375">
        <v>108936050</v>
      </c>
      <c r="N25" s="361">
        <v>3.1370862680723839</v>
      </c>
      <c r="O25" s="375">
        <v>0</v>
      </c>
      <c r="P25" s="361">
        <v>0</v>
      </c>
      <c r="Q25" s="375">
        <v>54935</v>
      </c>
      <c r="R25" s="363">
        <v>1.5819908481770398E-3</v>
      </c>
      <c r="S25" s="378">
        <v>3472523249</v>
      </c>
      <c r="T25" s="363">
        <v>100</v>
      </c>
    </row>
    <row r="26" spans="2:20" ht="21" customHeight="1" x14ac:dyDescent="0.2">
      <c r="B26" s="359" t="s">
        <v>1190</v>
      </c>
      <c r="C26" s="374">
        <v>326236869</v>
      </c>
      <c r="D26" s="361">
        <v>9.3487185419239403</v>
      </c>
      <c r="E26" s="375">
        <v>8204170</v>
      </c>
      <c r="F26" s="361">
        <v>0.23510057718245245</v>
      </c>
      <c r="G26" s="375">
        <v>2857590</v>
      </c>
      <c r="H26" s="361">
        <v>8.1887754440827562E-2</v>
      </c>
      <c r="I26" s="375">
        <v>5760833</v>
      </c>
      <c r="J26" s="361">
        <v>0.16508375172037135</v>
      </c>
      <c r="K26" s="375">
        <v>46333772</v>
      </c>
      <c r="L26" s="361">
        <v>1.3277511972862768</v>
      </c>
      <c r="M26" s="375">
        <v>106639885</v>
      </c>
      <c r="N26" s="361">
        <v>3.0558970028863799</v>
      </c>
      <c r="O26" s="375">
        <v>0</v>
      </c>
      <c r="P26" s="361">
        <v>0</v>
      </c>
      <c r="Q26" s="375">
        <v>34598</v>
      </c>
      <c r="R26" s="363">
        <v>9.914482232033818E-4</v>
      </c>
      <c r="S26" s="378">
        <v>3489642645</v>
      </c>
      <c r="T26" s="363">
        <v>100</v>
      </c>
    </row>
    <row r="27" spans="2:20" ht="21" customHeight="1" x14ac:dyDescent="0.2">
      <c r="B27" s="359" t="s">
        <v>1080</v>
      </c>
      <c r="C27" s="374">
        <v>293875541</v>
      </c>
      <c r="D27" s="361">
        <v>9.4081103698756721</v>
      </c>
      <c r="E27" s="375">
        <v>5812219</v>
      </c>
      <c r="F27" s="361">
        <v>0.18607195978207797</v>
      </c>
      <c r="G27" s="375">
        <v>3072655</v>
      </c>
      <c r="H27" s="361">
        <v>9.8367755513720456E-2</v>
      </c>
      <c r="I27" s="375">
        <v>5386052</v>
      </c>
      <c r="J27" s="361">
        <v>0.17242868018706464</v>
      </c>
      <c r="K27" s="375">
        <v>35948767</v>
      </c>
      <c r="L27" s="361">
        <v>1.1508612334530568</v>
      </c>
      <c r="M27" s="375">
        <v>95212032</v>
      </c>
      <c r="N27" s="361">
        <v>3.0481111240085621</v>
      </c>
      <c r="O27" s="375">
        <v>102706</v>
      </c>
      <c r="P27" s="361">
        <v>3.2880224749580324E-3</v>
      </c>
      <c r="Q27" s="375">
        <v>17691</v>
      </c>
      <c r="R27" s="363">
        <v>5.663583978003481E-4</v>
      </c>
      <c r="S27" s="378">
        <v>3123640449</v>
      </c>
      <c r="T27" s="363">
        <v>100</v>
      </c>
    </row>
    <row r="28" spans="2:20" ht="21" customHeight="1" x14ac:dyDescent="0.2">
      <c r="B28" s="359" t="s">
        <v>1081</v>
      </c>
      <c r="C28" s="374">
        <v>318301480</v>
      </c>
      <c r="D28" s="361">
        <v>9.1643119489758131</v>
      </c>
      <c r="E28" s="375">
        <v>7197410</v>
      </c>
      <c r="F28" s="361">
        <v>0.20722275769713042</v>
      </c>
      <c r="G28" s="375">
        <v>3780594</v>
      </c>
      <c r="H28" s="361">
        <v>0.10884819878445512</v>
      </c>
      <c r="I28" s="375">
        <v>6968076</v>
      </c>
      <c r="J28" s="361">
        <v>0.20061993474919307</v>
      </c>
      <c r="K28" s="375">
        <v>48223511</v>
      </c>
      <c r="L28" s="361">
        <v>1.388417352250032</v>
      </c>
      <c r="M28" s="375">
        <v>112107340</v>
      </c>
      <c r="N28" s="361">
        <v>3.2277155466882972</v>
      </c>
      <c r="O28" s="375">
        <v>3527685</v>
      </c>
      <c r="P28" s="361">
        <v>0.10156662104657113</v>
      </c>
      <c r="Q28" s="375">
        <v>34093</v>
      </c>
      <c r="R28" s="363">
        <v>9.8158163536164636E-4</v>
      </c>
      <c r="S28" s="378">
        <v>3473271990</v>
      </c>
      <c r="T28" s="363">
        <v>100</v>
      </c>
    </row>
    <row r="29" spans="2:20" ht="21" customHeight="1" x14ac:dyDescent="0.2">
      <c r="B29" s="359" t="s">
        <v>1185</v>
      </c>
      <c r="C29" s="376">
        <v>312254725</v>
      </c>
      <c r="D29" s="367">
        <v>9.2519412197468647</v>
      </c>
      <c r="E29" s="377">
        <v>6258198</v>
      </c>
      <c r="F29" s="367">
        <v>0.18542707412205658</v>
      </c>
      <c r="G29" s="377">
        <v>3878305</v>
      </c>
      <c r="H29" s="367">
        <v>0.11491211187356851</v>
      </c>
      <c r="I29" s="377">
        <v>6074946</v>
      </c>
      <c r="J29" s="367">
        <v>0.17999741494748028</v>
      </c>
      <c r="K29" s="377">
        <v>44632756</v>
      </c>
      <c r="L29" s="367">
        <v>1.3224447924280545</v>
      </c>
      <c r="M29" s="377">
        <v>110926484</v>
      </c>
      <c r="N29" s="367">
        <v>3.2866926503071849</v>
      </c>
      <c r="O29" s="377">
        <v>32718845</v>
      </c>
      <c r="P29" s="367">
        <v>0.96944195389840337</v>
      </c>
      <c r="Q29" s="377">
        <v>26195</v>
      </c>
      <c r="R29" s="369">
        <v>7.761439006287868E-4</v>
      </c>
      <c r="S29" s="382">
        <v>3375018470</v>
      </c>
      <c r="T29" s="369">
        <v>100</v>
      </c>
    </row>
    <row r="30" spans="2:20" ht="21" customHeight="1" x14ac:dyDescent="0.2">
      <c r="B30" s="359" t="s">
        <v>1191</v>
      </c>
      <c r="C30" s="374">
        <v>300458791</v>
      </c>
      <c r="D30" s="361">
        <v>9.2397256465140867</v>
      </c>
      <c r="E30" s="375">
        <v>5520808</v>
      </c>
      <c r="F30" s="361">
        <v>0.16977619825102785</v>
      </c>
      <c r="G30" s="375">
        <v>4869814</v>
      </c>
      <c r="H30" s="361">
        <v>0.14975679413405266</v>
      </c>
      <c r="I30" s="375">
        <v>6102877</v>
      </c>
      <c r="J30" s="361">
        <v>0.18767601688985347</v>
      </c>
      <c r="K30" s="375">
        <v>41151430</v>
      </c>
      <c r="L30" s="361">
        <v>1.2654910907956398</v>
      </c>
      <c r="M30" s="375">
        <v>103861018</v>
      </c>
      <c r="N30" s="361">
        <v>3.1939398694034589</v>
      </c>
      <c r="O30" s="375">
        <v>19360141</v>
      </c>
      <c r="P30" s="361">
        <v>0.59536414535405913</v>
      </c>
      <c r="Q30" s="375">
        <v>37660</v>
      </c>
      <c r="R30" s="363">
        <v>1.1581224389860521E-3</v>
      </c>
      <c r="S30" s="378">
        <v>3251815070</v>
      </c>
      <c r="T30" s="363">
        <v>100</v>
      </c>
    </row>
    <row r="31" spans="2:20" ht="21" customHeight="1" x14ac:dyDescent="0.2">
      <c r="B31" s="259" t="s">
        <v>1192</v>
      </c>
      <c r="C31" s="374">
        <v>301938722</v>
      </c>
      <c r="D31" s="361">
        <v>9.3153110669971362</v>
      </c>
      <c r="E31" s="375">
        <v>4744485</v>
      </c>
      <c r="F31" s="361">
        <v>0.14637524241657854</v>
      </c>
      <c r="G31" s="375">
        <v>2736481</v>
      </c>
      <c r="H31" s="361">
        <v>8.442498390096316E-2</v>
      </c>
      <c r="I31" s="375">
        <v>5422694</v>
      </c>
      <c r="J31" s="361">
        <v>0.16729911651126009</v>
      </c>
      <c r="K31" s="375">
        <v>42312524</v>
      </c>
      <c r="L31" s="361">
        <v>1.3054116427298847</v>
      </c>
      <c r="M31" s="375">
        <v>104798611</v>
      </c>
      <c r="N31" s="361">
        <v>3.2332112104992876</v>
      </c>
      <c r="O31" s="375">
        <v>14179418</v>
      </c>
      <c r="P31" s="361">
        <v>0.43745859604909637</v>
      </c>
      <c r="Q31" s="375">
        <v>30204</v>
      </c>
      <c r="R31" s="363">
        <v>9.3184356615108653E-4</v>
      </c>
      <c r="S31" s="378">
        <v>3241316579</v>
      </c>
      <c r="T31" s="363">
        <v>100</v>
      </c>
    </row>
    <row r="32" spans="2:20" ht="21" customHeight="1" thickBot="1" x14ac:dyDescent="0.25">
      <c r="B32" s="259" t="s">
        <v>1193</v>
      </c>
      <c r="C32" s="284">
        <f>'表９（その２－１）'!I10</f>
        <v>299571912</v>
      </c>
      <c r="D32" s="279">
        <f>100*C32/$S$32</f>
        <v>9.5411315194694204</v>
      </c>
      <c r="E32" s="283">
        <f>'表９（その２－１）'!J10</f>
        <v>5040159</v>
      </c>
      <c r="F32" s="279">
        <f>100*E32/$S$32</f>
        <v>0.16052512926524792</v>
      </c>
      <c r="G32" s="283">
        <f>'表９（その２－１）'!K10</f>
        <v>5854235</v>
      </c>
      <c r="H32" s="279">
        <f>100*G32/$S$32</f>
        <v>0.1864528143108459</v>
      </c>
      <c r="I32" s="283">
        <f>'表９（その２－１）'!L10</f>
        <v>5905319</v>
      </c>
      <c r="J32" s="279">
        <f>100*I32/$S$32</f>
        <v>0.18807979982923645</v>
      </c>
      <c r="K32" s="283">
        <f>'表９（その２－１）'!M10</f>
        <v>41579623</v>
      </c>
      <c r="L32" s="279">
        <f>100*K32/$S$32</f>
        <v>1.3242785310692133</v>
      </c>
      <c r="M32" s="283">
        <f>'表９（その２－１）'!N10</f>
        <v>107691673</v>
      </c>
      <c r="N32" s="279">
        <f>100*M32/$S$32</f>
        <v>3.42989570946389</v>
      </c>
      <c r="O32" s="283">
        <f>'表９（その２－１）'!O10</f>
        <v>3669956</v>
      </c>
      <c r="P32" s="279">
        <f>100*O32/$S$32</f>
        <v>0.11688523344159822</v>
      </c>
      <c r="Q32" s="283">
        <f>'表９（その２－１）'!P10</f>
        <v>24388</v>
      </c>
      <c r="R32" s="281">
        <f>100*Q32/$S$32</f>
        <v>7.7673876013055671E-4</v>
      </c>
      <c r="S32" s="285">
        <f>'表９（その２－１）'!Q10</f>
        <v>3139794388</v>
      </c>
      <c r="T32" s="281">
        <f>100*S32/$S$32</f>
        <v>100</v>
      </c>
    </row>
    <row r="33" spans="2:2" ht="5.25" customHeight="1" x14ac:dyDescent="0.2">
      <c r="B33" s="18"/>
    </row>
  </sheetData>
  <mergeCells count="27">
    <mergeCell ref="Q23:R23"/>
    <mergeCell ref="Q13:R13"/>
    <mergeCell ref="S13:T13"/>
    <mergeCell ref="C23:D23"/>
    <mergeCell ref="E23:F23"/>
    <mergeCell ref="G23:H23"/>
    <mergeCell ref="I23:J23"/>
    <mergeCell ref="S23:T23"/>
    <mergeCell ref="K23:L23"/>
    <mergeCell ref="M23:N23"/>
    <mergeCell ref="O23:P23"/>
    <mergeCell ref="O3:P3"/>
    <mergeCell ref="Q3:R3"/>
    <mergeCell ref="S3:T3"/>
    <mergeCell ref="C13:D13"/>
    <mergeCell ref="E13:F13"/>
    <mergeCell ref="G13:H13"/>
    <mergeCell ref="I13:J13"/>
    <mergeCell ref="K13:L13"/>
    <mergeCell ref="M13:N13"/>
    <mergeCell ref="O13:P13"/>
    <mergeCell ref="C3:D3"/>
    <mergeCell ref="E3:F3"/>
    <mergeCell ref="G3:H3"/>
    <mergeCell ref="I3:J3"/>
    <mergeCell ref="K3:L3"/>
    <mergeCell ref="M3:N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5" orientation="landscape" r:id="rId1"/>
  <headerFooter alignWithMargins="0">
    <oddFooter>&amp;C43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0D1DB-0768-4DFF-ACBA-75A93C1327F6}">
  <sheetPr codeName="Sheet128">
    <tabColor rgb="FFFF0000"/>
  </sheetPr>
  <dimension ref="B1:T33"/>
  <sheetViews>
    <sheetView topLeftCell="A22" zoomScale="80" zoomScaleNormal="80" workbookViewId="0">
      <selection activeCell="S32" sqref="S32"/>
    </sheetView>
  </sheetViews>
  <sheetFormatPr defaultRowHeight="13.2" x14ac:dyDescent="0.2"/>
  <cols>
    <col min="1" max="1" width="0.88671875" customWidth="1"/>
    <col min="3" max="3" width="11.6640625" customWidth="1"/>
    <col min="4" max="4" width="7.6640625" customWidth="1"/>
    <col min="5" max="5" width="11.6640625" customWidth="1"/>
    <col min="6" max="6" width="7.6640625" customWidth="1"/>
    <col min="7" max="7" width="11.6640625" customWidth="1"/>
    <col min="8" max="8" width="7.6640625" customWidth="1"/>
    <col min="9" max="9" width="11.6640625" customWidth="1"/>
    <col min="10" max="10" width="7.6640625" customWidth="1"/>
    <col min="11" max="11" width="11.6640625" customWidth="1"/>
    <col min="12" max="12" width="7.6640625" customWidth="1"/>
    <col min="13" max="13" width="11.6640625" customWidth="1"/>
    <col min="14" max="14" width="7.6640625" customWidth="1"/>
    <col min="15" max="15" width="11.6640625" customWidth="1"/>
    <col min="16" max="16" width="7.6640625" customWidth="1"/>
    <col min="17" max="17" width="11.6640625" customWidth="1"/>
    <col min="18" max="18" width="7.6640625" customWidth="1"/>
    <col min="19" max="19" width="13.44140625" customWidth="1"/>
    <col min="20" max="20" width="7.6640625" customWidth="1"/>
    <col min="21" max="21" width="0.88671875" customWidth="1"/>
  </cols>
  <sheetData>
    <row r="1" spans="2:20" ht="5.25" customHeight="1" x14ac:dyDescent="0.2"/>
    <row r="2" spans="2:20" ht="21" customHeight="1" thickBot="1" x14ac:dyDescent="0.25">
      <c r="B2" s="96" t="s">
        <v>1086</v>
      </c>
    </row>
    <row r="3" spans="2:20" ht="48" customHeight="1" x14ac:dyDescent="0.2">
      <c r="B3" s="258" t="s">
        <v>979</v>
      </c>
      <c r="C3" s="485" t="s">
        <v>339</v>
      </c>
      <c r="D3" s="486"/>
      <c r="E3" s="481" t="s">
        <v>989</v>
      </c>
      <c r="F3" s="481"/>
      <c r="G3" s="481" t="s">
        <v>988</v>
      </c>
      <c r="H3" s="481"/>
      <c r="I3" s="484" t="s">
        <v>630</v>
      </c>
      <c r="J3" s="481"/>
      <c r="K3" s="484" t="s">
        <v>981</v>
      </c>
      <c r="L3" s="481"/>
      <c r="M3" s="481" t="s">
        <v>990</v>
      </c>
      <c r="N3" s="481"/>
      <c r="O3" s="480" t="s">
        <v>344</v>
      </c>
      <c r="P3" s="480"/>
      <c r="Q3" s="481" t="s">
        <v>991</v>
      </c>
      <c r="R3" s="481"/>
      <c r="S3" s="480" t="s">
        <v>631</v>
      </c>
      <c r="T3" s="482"/>
    </row>
    <row r="4" spans="2:20" ht="21" customHeight="1" x14ac:dyDescent="0.2">
      <c r="B4" s="263" t="s">
        <v>980</v>
      </c>
      <c r="C4" s="117" t="s">
        <v>336</v>
      </c>
      <c r="D4" s="264" t="s">
        <v>632</v>
      </c>
      <c r="E4" s="264" t="s">
        <v>336</v>
      </c>
      <c r="F4" s="264" t="s">
        <v>632</v>
      </c>
      <c r="G4" s="264" t="s">
        <v>336</v>
      </c>
      <c r="H4" s="264" t="s">
        <v>632</v>
      </c>
      <c r="I4" s="264" t="s">
        <v>336</v>
      </c>
      <c r="J4" s="264" t="s">
        <v>632</v>
      </c>
      <c r="K4" s="264" t="s">
        <v>336</v>
      </c>
      <c r="L4" s="264" t="s">
        <v>632</v>
      </c>
      <c r="M4" s="264" t="s">
        <v>336</v>
      </c>
      <c r="N4" s="264" t="s">
        <v>632</v>
      </c>
      <c r="O4" s="264" t="s">
        <v>336</v>
      </c>
      <c r="P4" s="264" t="s">
        <v>632</v>
      </c>
      <c r="Q4" s="264" t="s">
        <v>336</v>
      </c>
      <c r="R4" s="264" t="s">
        <v>632</v>
      </c>
      <c r="S4" s="264" t="s">
        <v>336</v>
      </c>
      <c r="T4" s="265" t="s">
        <v>632</v>
      </c>
    </row>
    <row r="5" spans="2:20" ht="21" customHeight="1" x14ac:dyDescent="0.2">
      <c r="B5" s="359" t="s">
        <v>1079</v>
      </c>
      <c r="C5" s="374">
        <v>14498260</v>
      </c>
      <c r="D5" s="361">
        <v>1.098796014910969</v>
      </c>
      <c r="E5" s="375">
        <v>764606</v>
      </c>
      <c r="F5" s="361">
        <v>5.7948058993080295E-2</v>
      </c>
      <c r="G5" s="375">
        <v>261083792</v>
      </c>
      <c r="H5" s="361">
        <v>19.787052391627984</v>
      </c>
      <c r="I5" s="375">
        <v>19479981</v>
      </c>
      <c r="J5" s="361">
        <v>1.4763513341146726</v>
      </c>
      <c r="K5" s="375">
        <v>20163379</v>
      </c>
      <c r="L5" s="361">
        <v>1.5281447906396712</v>
      </c>
      <c r="M5" s="375">
        <v>14855033</v>
      </c>
      <c r="N5" s="361">
        <v>1.1258351734463954</v>
      </c>
      <c r="O5" s="375">
        <v>159317485</v>
      </c>
      <c r="P5" s="361">
        <v>12.074374278267742</v>
      </c>
      <c r="Q5" s="375">
        <v>96298892</v>
      </c>
      <c r="R5" s="361">
        <v>7.2983129541022018</v>
      </c>
      <c r="S5" s="375">
        <v>22935263</v>
      </c>
      <c r="T5" s="363">
        <v>1.7382206958169459</v>
      </c>
    </row>
    <row r="6" spans="2:20" ht="21" customHeight="1" x14ac:dyDescent="0.2">
      <c r="B6" s="359" t="s">
        <v>1190</v>
      </c>
      <c r="C6" s="374">
        <v>13727109</v>
      </c>
      <c r="D6" s="361">
        <v>1.0702772419880404</v>
      </c>
      <c r="E6" s="375">
        <v>421252</v>
      </c>
      <c r="F6" s="361">
        <v>3.2844237540617327E-2</v>
      </c>
      <c r="G6" s="375">
        <v>245933410</v>
      </c>
      <c r="H6" s="361">
        <v>19.174972076605059</v>
      </c>
      <c r="I6" s="375">
        <v>14318312</v>
      </c>
      <c r="J6" s="361">
        <v>1.1163722439505845</v>
      </c>
      <c r="K6" s="375">
        <v>19095308</v>
      </c>
      <c r="L6" s="361">
        <v>1.4888257666746993</v>
      </c>
      <c r="M6" s="375">
        <v>14402986</v>
      </c>
      <c r="N6" s="361">
        <v>1.1229741187654558</v>
      </c>
      <c r="O6" s="375">
        <v>159252540</v>
      </c>
      <c r="P6" s="361">
        <v>12.416625328085477</v>
      </c>
      <c r="Q6" s="375">
        <v>93952781</v>
      </c>
      <c r="R6" s="361">
        <v>7.3253241688243582</v>
      </c>
      <c r="S6" s="375">
        <v>20295434</v>
      </c>
      <c r="T6" s="363">
        <v>1.5823973661511905</v>
      </c>
    </row>
    <row r="7" spans="2:20" ht="21" customHeight="1" x14ac:dyDescent="0.2">
      <c r="B7" s="359" t="s">
        <v>1080</v>
      </c>
      <c r="C7" s="374">
        <v>12271794</v>
      </c>
      <c r="D7" s="361">
        <v>1.0322383664795891</v>
      </c>
      <c r="E7" s="375">
        <v>812408</v>
      </c>
      <c r="F7" s="361">
        <v>6.8335461533574476E-2</v>
      </c>
      <c r="G7" s="375">
        <v>239109472</v>
      </c>
      <c r="H7" s="361">
        <v>20.112623369254493</v>
      </c>
      <c r="I7" s="375">
        <v>18515702</v>
      </c>
      <c r="J7" s="361">
        <v>1.5574428634234621</v>
      </c>
      <c r="K7" s="375">
        <v>17096359</v>
      </c>
      <c r="L7" s="361">
        <v>1.4380552417118981</v>
      </c>
      <c r="M7" s="375">
        <v>12296033</v>
      </c>
      <c r="N7" s="361">
        <v>1.0342772228819292</v>
      </c>
      <c r="O7" s="375">
        <v>155476058</v>
      </c>
      <c r="P7" s="361">
        <v>13.077823188411234</v>
      </c>
      <c r="Q7" s="375">
        <v>93573791</v>
      </c>
      <c r="R7" s="361">
        <v>7.8709320876102122</v>
      </c>
      <c r="S7" s="375">
        <v>14676944</v>
      </c>
      <c r="T7" s="363">
        <v>1.2345468559423671</v>
      </c>
    </row>
    <row r="8" spans="2:20" ht="21" customHeight="1" x14ac:dyDescent="0.2">
      <c r="B8" s="359" t="s">
        <v>1081</v>
      </c>
      <c r="C8" s="374">
        <v>14077242</v>
      </c>
      <c r="D8" s="361">
        <v>1.0698020638705568</v>
      </c>
      <c r="E8" s="375">
        <v>238047</v>
      </c>
      <c r="F8" s="361">
        <v>1.8090416567264699E-2</v>
      </c>
      <c r="G8" s="375">
        <v>243081229</v>
      </c>
      <c r="H8" s="361">
        <v>18.472993536119606</v>
      </c>
      <c r="I8" s="375">
        <v>16776060</v>
      </c>
      <c r="J8" s="361">
        <v>1.2748991323454051</v>
      </c>
      <c r="K8" s="375">
        <v>17468794</v>
      </c>
      <c r="L8" s="361">
        <v>1.3275435539525142</v>
      </c>
      <c r="M8" s="375">
        <v>12361653</v>
      </c>
      <c r="N8" s="361">
        <v>0.93942562699793475</v>
      </c>
      <c r="O8" s="375">
        <v>158269352</v>
      </c>
      <c r="P8" s="361">
        <v>12.027702544081833</v>
      </c>
      <c r="Q8" s="375">
        <v>102286306</v>
      </c>
      <c r="R8" s="361">
        <v>7.7732627786391202</v>
      </c>
      <c r="S8" s="375">
        <v>20440950</v>
      </c>
      <c r="T8" s="363">
        <v>1.5534129836991406</v>
      </c>
    </row>
    <row r="9" spans="2:20" ht="21" customHeight="1" x14ac:dyDescent="0.2">
      <c r="B9" s="359" t="s">
        <v>1185</v>
      </c>
      <c r="C9" s="376">
        <v>11759174</v>
      </c>
      <c r="D9" s="367">
        <v>0.92047585253203734</v>
      </c>
      <c r="E9" s="377">
        <v>260563</v>
      </c>
      <c r="F9" s="367">
        <v>2.0396156189482803E-2</v>
      </c>
      <c r="G9" s="377">
        <v>231363524</v>
      </c>
      <c r="H9" s="367">
        <v>18.110501383746552</v>
      </c>
      <c r="I9" s="377">
        <v>19394431</v>
      </c>
      <c r="J9" s="367">
        <v>1.5181428057020649</v>
      </c>
      <c r="K9" s="377">
        <v>17365800</v>
      </c>
      <c r="L9" s="367">
        <v>1.3593471412108413</v>
      </c>
      <c r="M9" s="377">
        <v>10988635</v>
      </c>
      <c r="N9" s="367">
        <v>0.86016017534806311</v>
      </c>
      <c r="O9" s="377">
        <v>147983266</v>
      </c>
      <c r="P9" s="367">
        <v>11.583723731941143</v>
      </c>
      <c r="Q9" s="377">
        <v>93498317</v>
      </c>
      <c r="R9" s="367">
        <v>7.3187915282898004</v>
      </c>
      <c r="S9" s="377">
        <v>20171796</v>
      </c>
      <c r="T9" s="369">
        <v>1.5789928034232967</v>
      </c>
    </row>
    <row r="10" spans="2:20" ht="21" customHeight="1" x14ac:dyDescent="0.2">
      <c r="B10" s="359" t="s">
        <v>1191</v>
      </c>
      <c r="C10" s="374">
        <v>13740742</v>
      </c>
      <c r="D10" s="361">
        <v>1.0921602102908168</v>
      </c>
      <c r="E10" s="375">
        <v>586042</v>
      </c>
      <c r="F10" s="361">
        <v>4.6580581598814015E-2</v>
      </c>
      <c r="G10" s="375">
        <v>240807498</v>
      </c>
      <c r="H10" s="361">
        <v>19.140186727564309</v>
      </c>
      <c r="I10" s="375">
        <v>17678007</v>
      </c>
      <c r="J10" s="361">
        <v>1.4051072236595761</v>
      </c>
      <c r="K10" s="375">
        <v>17269435</v>
      </c>
      <c r="L10" s="361">
        <v>1.3726325522452567</v>
      </c>
      <c r="M10" s="375">
        <v>11238507</v>
      </c>
      <c r="N10" s="361">
        <v>0.89327418915767554</v>
      </c>
      <c r="O10" s="375">
        <v>150587478</v>
      </c>
      <c r="P10" s="361">
        <v>11.969197270398043</v>
      </c>
      <c r="Q10" s="375">
        <v>88854952</v>
      </c>
      <c r="R10" s="361">
        <v>7.0624892790869982</v>
      </c>
      <c r="S10" s="375">
        <v>17917088</v>
      </c>
      <c r="T10" s="363">
        <v>1.4241101825417486</v>
      </c>
    </row>
    <row r="11" spans="2:20" ht="21" customHeight="1" x14ac:dyDescent="0.2">
      <c r="B11" s="259" t="s">
        <v>1192</v>
      </c>
      <c r="C11" s="374">
        <v>14118123</v>
      </c>
      <c r="D11" s="361">
        <v>1.1407406186912423</v>
      </c>
      <c r="E11" s="375">
        <v>583358</v>
      </c>
      <c r="F11" s="361">
        <v>4.7135172702383016E-2</v>
      </c>
      <c r="G11" s="375">
        <v>237142233</v>
      </c>
      <c r="H11" s="361">
        <v>19.161029946420125</v>
      </c>
      <c r="I11" s="375">
        <v>15237628</v>
      </c>
      <c r="J11" s="361">
        <v>1.2311963277347138</v>
      </c>
      <c r="K11" s="375">
        <v>14957404</v>
      </c>
      <c r="L11" s="361">
        <v>1.2085543023654677</v>
      </c>
      <c r="M11" s="375">
        <v>10370922</v>
      </c>
      <c r="N11" s="361">
        <v>0.83796776516811877</v>
      </c>
      <c r="O11" s="375">
        <v>147189873</v>
      </c>
      <c r="P11" s="361">
        <v>11.89290295821232</v>
      </c>
      <c r="Q11" s="375">
        <v>89978474</v>
      </c>
      <c r="R11" s="361">
        <v>7.270236992527539</v>
      </c>
      <c r="S11" s="375">
        <v>17996078</v>
      </c>
      <c r="T11" s="363">
        <v>1.4540783609645458</v>
      </c>
    </row>
    <row r="12" spans="2:20" ht="21" customHeight="1" thickBot="1" x14ac:dyDescent="0.25">
      <c r="B12" s="259" t="s">
        <v>1193</v>
      </c>
      <c r="C12" s="284">
        <f>'表１０（その１－１）'!D10</f>
        <v>15135453</v>
      </c>
      <c r="D12" s="279">
        <f>100*C12/$S$32</f>
        <v>1.1927843026585954</v>
      </c>
      <c r="E12" s="283">
        <f>'表１０（その１－１）'!E10</f>
        <v>397940</v>
      </c>
      <c r="F12" s="279">
        <f>100*E12/$S$32</f>
        <v>3.1360580050029653E-2</v>
      </c>
      <c r="G12" s="283">
        <f>'表１０（その１－１）'!F10</f>
        <v>234364310</v>
      </c>
      <c r="H12" s="279">
        <f>100*G12/$S$32</f>
        <v>18.469620306139028</v>
      </c>
      <c r="I12" s="283">
        <f>'表１０（その１－１）'!G10</f>
        <v>19672586</v>
      </c>
      <c r="J12" s="279">
        <f>100*I12/$S$32</f>
        <v>1.5503435393378213</v>
      </c>
      <c r="K12" s="283">
        <f>'表１０（その１－１）'!H10</f>
        <v>15082179</v>
      </c>
      <c r="L12" s="279">
        <f>100*K12/$S$32</f>
        <v>1.188585922144987</v>
      </c>
      <c r="M12" s="283">
        <f>'表１０（その１－１）'!I10</f>
        <v>9910571</v>
      </c>
      <c r="N12" s="279">
        <f>100*M12/$S$32</f>
        <v>0.78102541887471089</v>
      </c>
      <c r="O12" s="283">
        <f>'表１０（その１－１）'!J10</f>
        <v>151617978</v>
      </c>
      <c r="P12" s="279">
        <f>100*O12/$S$32</f>
        <v>11.948604654200722</v>
      </c>
      <c r="Q12" s="283">
        <f>'表１０（その１－１）'!K10</f>
        <v>96934887</v>
      </c>
      <c r="R12" s="279">
        <f>100*Q12/$S$32</f>
        <v>7.6391774724935386</v>
      </c>
      <c r="S12" s="283">
        <f>'表１０（その１－１）'!L10</f>
        <v>17575139</v>
      </c>
      <c r="T12" s="281">
        <f>100*S12/$S$32</f>
        <v>1.3850493880984522</v>
      </c>
    </row>
    <row r="13" spans="2:20" ht="48" customHeight="1" x14ac:dyDescent="0.2">
      <c r="B13" s="258" t="s">
        <v>979</v>
      </c>
      <c r="C13" s="483" t="s">
        <v>633</v>
      </c>
      <c r="D13" s="481"/>
      <c r="E13" s="497" t="s">
        <v>348</v>
      </c>
      <c r="F13" s="497"/>
      <c r="G13" s="481" t="s">
        <v>634</v>
      </c>
      <c r="H13" s="481"/>
      <c r="I13" s="484" t="s">
        <v>635</v>
      </c>
      <c r="J13" s="481"/>
      <c r="K13" s="481" t="s">
        <v>351</v>
      </c>
      <c r="L13" s="481"/>
      <c r="M13" s="481" t="s">
        <v>81</v>
      </c>
      <c r="N13" s="481"/>
      <c r="O13" s="484" t="s">
        <v>327</v>
      </c>
      <c r="P13" s="481"/>
      <c r="Q13" s="484" t="s">
        <v>636</v>
      </c>
      <c r="R13" s="481"/>
      <c r="S13" s="484" t="s">
        <v>637</v>
      </c>
      <c r="T13" s="487"/>
    </row>
    <row r="14" spans="2:20" ht="21" customHeight="1" thickBot="1" x14ac:dyDescent="0.25">
      <c r="B14" s="260" t="s">
        <v>978</v>
      </c>
      <c r="C14" s="83" t="s">
        <v>336</v>
      </c>
      <c r="D14" s="261" t="s">
        <v>632</v>
      </c>
      <c r="E14" s="261" t="s">
        <v>336</v>
      </c>
      <c r="F14" s="261" t="s">
        <v>632</v>
      </c>
      <c r="G14" s="261" t="s">
        <v>336</v>
      </c>
      <c r="H14" s="261" t="s">
        <v>632</v>
      </c>
      <c r="I14" s="261" t="s">
        <v>336</v>
      </c>
      <c r="J14" s="261" t="s">
        <v>632</v>
      </c>
      <c r="K14" s="261" t="s">
        <v>336</v>
      </c>
      <c r="L14" s="261" t="s">
        <v>632</v>
      </c>
      <c r="M14" s="261" t="s">
        <v>336</v>
      </c>
      <c r="N14" s="261" t="s">
        <v>632</v>
      </c>
      <c r="O14" s="261" t="s">
        <v>336</v>
      </c>
      <c r="P14" s="261" t="s">
        <v>632</v>
      </c>
      <c r="Q14" s="261" t="s">
        <v>336</v>
      </c>
      <c r="R14" s="261" t="s">
        <v>632</v>
      </c>
      <c r="S14" s="261" t="s">
        <v>336</v>
      </c>
      <c r="T14" s="262" t="s">
        <v>632</v>
      </c>
    </row>
    <row r="15" spans="2:20" ht="21" customHeight="1" x14ac:dyDescent="0.2">
      <c r="B15" s="359" t="s">
        <v>1079</v>
      </c>
      <c r="C15" s="374">
        <v>3349198</v>
      </c>
      <c r="D15" s="361">
        <v>0.2538294537101547</v>
      </c>
      <c r="E15" s="375">
        <v>274987580</v>
      </c>
      <c r="F15" s="361">
        <v>20.840794485270045</v>
      </c>
      <c r="G15" s="375">
        <v>2953731</v>
      </c>
      <c r="H15" s="361">
        <v>0.22385774926915308</v>
      </c>
      <c r="I15" s="375">
        <v>84634130</v>
      </c>
      <c r="J15" s="361">
        <v>6.4142624542156703</v>
      </c>
      <c r="K15" s="375">
        <v>67054918</v>
      </c>
      <c r="L15" s="361">
        <v>5.0819668483377871</v>
      </c>
      <c r="M15" s="375">
        <v>82957544</v>
      </c>
      <c r="N15" s="361">
        <v>6.2871971363461112</v>
      </c>
      <c r="O15" s="375">
        <v>6443124</v>
      </c>
      <c r="P15" s="361">
        <v>0.48831231987681434</v>
      </c>
      <c r="Q15" s="375">
        <v>11357180</v>
      </c>
      <c r="R15" s="361">
        <v>0.86073943525820051</v>
      </c>
      <c r="S15" s="375">
        <v>103277635</v>
      </c>
      <c r="T15" s="363">
        <v>7.8272188364279307</v>
      </c>
    </row>
    <row r="16" spans="2:20" ht="21" customHeight="1" x14ac:dyDescent="0.2">
      <c r="B16" s="359" t="s">
        <v>1190</v>
      </c>
      <c r="C16" s="374">
        <v>3748393</v>
      </c>
      <c r="D16" s="361">
        <v>0.29225525359544219</v>
      </c>
      <c r="E16" s="375">
        <v>261165136</v>
      </c>
      <c r="F16" s="361">
        <v>20.362561516886878</v>
      </c>
      <c r="G16" s="375">
        <v>2350549</v>
      </c>
      <c r="H16" s="361">
        <v>0.18326794818033035</v>
      </c>
      <c r="I16" s="375">
        <v>84330362</v>
      </c>
      <c r="J16" s="361">
        <v>6.5750819970332461</v>
      </c>
      <c r="K16" s="375">
        <v>68604738</v>
      </c>
      <c r="L16" s="361">
        <v>5.3489842452589338</v>
      </c>
      <c r="M16" s="375">
        <v>81616163</v>
      </c>
      <c r="N16" s="361">
        <v>6.3634609324721145</v>
      </c>
      <c r="O16" s="375">
        <v>4896428</v>
      </c>
      <c r="P16" s="361">
        <v>0.38176541436605604</v>
      </c>
      <c r="Q16" s="375">
        <v>11175201</v>
      </c>
      <c r="R16" s="361">
        <v>0.87130970584862344</v>
      </c>
      <c r="S16" s="375">
        <v>107794230</v>
      </c>
      <c r="T16" s="363">
        <v>8.4045162886536779</v>
      </c>
    </row>
    <row r="17" spans="2:20" ht="21" customHeight="1" x14ac:dyDescent="0.2">
      <c r="B17" s="359" t="s">
        <v>1080</v>
      </c>
      <c r="C17" s="374">
        <v>2657071</v>
      </c>
      <c r="D17" s="361">
        <v>0.2234987507662114</v>
      </c>
      <c r="E17" s="375">
        <v>239444719</v>
      </c>
      <c r="F17" s="361">
        <v>20.140822572699985</v>
      </c>
      <c r="G17" s="375">
        <v>2358067</v>
      </c>
      <c r="H17" s="361">
        <v>0.19834811667547755</v>
      </c>
      <c r="I17" s="375">
        <v>79252311</v>
      </c>
      <c r="J17" s="361">
        <v>6.6662849821609109</v>
      </c>
      <c r="K17" s="375">
        <v>56359849</v>
      </c>
      <c r="L17" s="361">
        <v>4.7406922302310734</v>
      </c>
      <c r="M17" s="375">
        <v>68706154</v>
      </c>
      <c r="N17" s="361">
        <v>5.779198067703474</v>
      </c>
      <c r="O17" s="375">
        <v>4610627</v>
      </c>
      <c r="P17" s="361">
        <v>0.38782154287520543</v>
      </c>
      <c r="Q17" s="375">
        <v>9614881</v>
      </c>
      <c r="R17" s="361">
        <v>0.80875290583720993</v>
      </c>
      <c r="S17" s="375">
        <v>96996938</v>
      </c>
      <c r="T17" s="363">
        <v>8.1588690972682549</v>
      </c>
    </row>
    <row r="18" spans="2:20" ht="21" customHeight="1" x14ac:dyDescent="0.2">
      <c r="B18" s="359" t="s">
        <v>1081</v>
      </c>
      <c r="C18" s="374">
        <v>2724651</v>
      </c>
      <c r="D18" s="361">
        <v>0.20706025108661033</v>
      </c>
      <c r="E18" s="375">
        <v>270472688</v>
      </c>
      <c r="F18" s="361">
        <v>20.554611467432128</v>
      </c>
      <c r="G18" s="375">
        <v>2477589</v>
      </c>
      <c r="H18" s="361">
        <v>0.18828473827636047</v>
      </c>
      <c r="I18" s="375">
        <v>83155491</v>
      </c>
      <c r="J18" s="361">
        <v>6.3194136958055784</v>
      </c>
      <c r="K18" s="375">
        <v>70114902</v>
      </c>
      <c r="L18" s="361">
        <v>5.3283922282277905</v>
      </c>
      <c r="M18" s="375">
        <v>79692071</v>
      </c>
      <c r="N18" s="361">
        <v>6.0562105865565821</v>
      </c>
      <c r="O18" s="375">
        <v>6102421</v>
      </c>
      <c r="P18" s="361">
        <v>0.46375437606365133</v>
      </c>
      <c r="Q18" s="375">
        <v>9987185</v>
      </c>
      <c r="R18" s="361">
        <v>0.75897758419277495</v>
      </c>
      <c r="S18" s="375">
        <v>116065091</v>
      </c>
      <c r="T18" s="363">
        <v>8.820383559160522</v>
      </c>
    </row>
    <row r="19" spans="2:20" ht="21" customHeight="1" x14ac:dyDescent="0.2">
      <c r="B19" s="359" t="s">
        <v>1185</v>
      </c>
      <c r="C19" s="376">
        <v>2840571</v>
      </c>
      <c r="D19" s="367">
        <v>0.22235209827686722</v>
      </c>
      <c r="E19" s="377">
        <v>262966110</v>
      </c>
      <c r="F19" s="367">
        <v>20.58426504185443</v>
      </c>
      <c r="G19" s="377">
        <v>2330081</v>
      </c>
      <c r="H19" s="367">
        <v>0.1823923427737103</v>
      </c>
      <c r="I19" s="377">
        <v>85908919</v>
      </c>
      <c r="J19" s="367">
        <v>6.7247142917207228</v>
      </c>
      <c r="K19" s="377">
        <v>67532259</v>
      </c>
      <c r="L19" s="367">
        <v>5.2862398053162023</v>
      </c>
      <c r="M19" s="377">
        <v>74052156</v>
      </c>
      <c r="N19" s="367">
        <v>5.7965994402273004</v>
      </c>
      <c r="O19" s="377">
        <v>4829118</v>
      </c>
      <c r="P19" s="367">
        <v>0.37801009731021984</v>
      </c>
      <c r="Q19" s="377">
        <v>9645980</v>
      </c>
      <c r="R19" s="367">
        <v>0.7550608285928061</v>
      </c>
      <c r="S19" s="377">
        <v>117217553</v>
      </c>
      <c r="T19" s="369">
        <v>9.175468194398201</v>
      </c>
    </row>
    <row r="20" spans="2:20" ht="21" customHeight="1" x14ac:dyDescent="0.2">
      <c r="B20" s="359" t="s">
        <v>1191</v>
      </c>
      <c r="C20" s="374">
        <v>2521917</v>
      </c>
      <c r="D20" s="361">
        <v>0.20045041243449488</v>
      </c>
      <c r="E20" s="375">
        <v>255738947</v>
      </c>
      <c r="F20" s="361">
        <v>20.326988319486098</v>
      </c>
      <c r="G20" s="375">
        <v>2453803</v>
      </c>
      <c r="H20" s="361">
        <v>0.19503648350956865</v>
      </c>
      <c r="I20" s="375">
        <v>80632642</v>
      </c>
      <c r="J20" s="361">
        <v>6.408952532768911</v>
      </c>
      <c r="K20" s="375">
        <v>67872880</v>
      </c>
      <c r="L20" s="361">
        <v>5.3947638994927187</v>
      </c>
      <c r="M20" s="375">
        <v>74295775</v>
      </c>
      <c r="N20" s="361">
        <v>5.9052771129622554</v>
      </c>
      <c r="O20" s="375">
        <v>4343344</v>
      </c>
      <c r="P20" s="361">
        <v>0.34522353279068607</v>
      </c>
      <c r="Q20" s="375">
        <v>10766868</v>
      </c>
      <c r="R20" s="361">
        <v>0.85578674128758592</v>
      </c>
      <c r="S20" s="375">
        <v>109932985</v>
      </c>
      <c r="T20" s="363">
        <v>8.7378419604630668</v>
      </c>
    </row>
    <row r="21" spans="2:20" ht="21" customHeight="1" x14ac:dyDescent="0.2">
      <c r="B21" s="259" t="s">
        <v>1192</v>
      </c>
      <c r="C21" s="374">
        <v>1901348</v>
      </c>
      <c r="D21" s="361">
        <v>0.15362841745091443</v>
      </c>
      <c r="E21" s="375">
        <v>245165552</v>
      </c>
      <c r="F21" s="361">
        <v>19.809312007712354</v>
      </c>
      <c r="G21" s="375">
        <v>1823942</v>
      </c>
      <c r="H21" s="361">
        <v>0.14737403304511104</v>
      </c>
      <c r="I21" s="375">
        <v>76881340</v>
      </c>
      <c r="J21" s="361">
        <v>6.2119920160358264</v>
      </c>
      <c r="K21" s="375">
        <v>65776811</v>
      </c>
      <c r="L21" s="361">
        <v>5.3147489985515017</v>
      </c>
      <c r="M21" s="375">
        <v>72682235</v>
      </c>
      <c r="N21" s="361">
        <v>5.8727054383760695</v>
      </c>
      <c r="O21" s="375">
        <v>3636092</v>
      </c>
      <c r="P21" s="361">
        <v>0.29379527559706603</v>
      </c>
      <c r="Q21" s="375">
        <v>11076500</v>
      </c>
      <c r="R21" s="361">
        <v>0.89497828166913873</v>
      </c>
      <c r="S21" s="375">
        <v>124799439</v>
      </c>
      <c r="T21" s="363">
        <v>10.083761790230895</v>
      </c>
    </row>
    <row r="22" spans="2:20" ht="21" customHeight="1" thickBot="1" x14ac:dyDescent="0.25">
      <c r="B22" s="259" t="s">
        <v>1193</v>
      </c>
      <c r="C22" s="284">
        <f>'表１０（その１－１）'!M10</f>
        <v>2840419</v>
      </c>
      <c r="D22" s="279">
        <f>100*C22/$S$32</f>
        <v>0.22384577430046032</v>
      </c>
      <c r="E22" s="283">
        <f>'表１０（その１－１）'!N10</f>
        <v>252234808</v>
      </c>
      <c r="F22" s="279">
        <f>100*E22/$S$32</f>
        <v>19.877946141850177</v>
      </c>
      <c r="G22" s="283">
        <f>'表１０（その１－１）'!O10</f>
        <v>2771128</v>
      </c>
      <c r="H22" s="279">
        <f>100*G22/$S$32</f>
        <v>0.2183851371384595</v>
      </c>
      <c r="I22" s="283">
        <f>'表１０（その１－１）'!P10</f>
        <v>84706724</v>
      </c>
      <c r="J22" s="279">
        <f>100*I22/$S$32</f>
        <v>6.6755088676126251</v>
      </c>
      <c r="K22" s="283">
        <f>'表１０（その２－１）'!D10</f>
        <v>67712787</v>
      </c>
      <c r="L22" s="279">
        <f>100*K22/$S$32</f>
        <v>5.3362624443989226</v>
      </c>
      <c r="M22" s="283">
        <f>'表１０（その２－１）'!E10</f>
        <v>70317676</v>
      </c>
      <c r="N22" s="279">
        <f>100*M22/$S$32</f>
        <v>5.5415467335026607</v>
      </c>
      <c r="O22" s="283">
        <f>'表１０（その２－１）'!F10</f>
        <v>3246826</v>
      </c>
      <c r="P22" s="279">
        <f>100*O22/$S$32</f>
        <v>0.25587361582529422</v>
      </c>
      <c r="Q22" s="283">
        <f>'表１０（その２－１）'!G10</f>
        <v>12735204</v>
      </c>
      <c r="R22" s="279">
        <f>100*Q22/$S$32</f>
        <v>1.0036271410148712</v>
      </c>
      <c r="S22" s="283">
        <f>'表１０（その２－１）'!H10</f>
        <v>127999565</v>
      </c>
      <c r="T22" s="281">
        <f>100*S22/$S$32</f>
        <v>10.087301112106031</v>
      </c>
    </row>
    <row r="23" spans="2:20" ht="48" customHeight="1" x14ac:dyDescent="0.2">
      <c r="B23" s="258" t="s">
        <v>979</v>
      </c>
      <c r="C23" s="488" t="s">
        <v>417</v>
      </c>
      <c r="D23" s="486"/>
      <c r="E23" s="484" t="s">
        <v>638</v>
      </c>
      <c r="F23" s="481"/>
      <c r="G23" s="484" t="s">
        <v>645</v>
      </c>
      <c r="H23" s="481"/>
      <c r="I23" s="484" t="s">
        <v>646</v>
      </c>
      <c r="J23" s="481"/>
      <c r="K23" s="491" t="s">
        <v>1186</v>
      </c>
      <c r="L23" s="492"/>
      <c r="M23" s="484" t="s">
        <v>647</v>
      </c>
      <c r="N23" s="481"/>
      <c r="O23" s="493" t="s">
        <v>419</v>
      </c>
      <c r="P23" s="494"/>
      <c r="Q23" s="484" t="s">
        <v>708</v>
      </c>
      <c r="R23" s="487"/>
      <c r="S23" s="495" t="s">
        <v>384</v>
      </c>
      <c r="T23" s="490"/>
    </row>
    <row r="24" spans="2:20" ht="21" customHeight="1" thickBot="1" x14ac:dyDescent="0.25">
      <c r="B24" s="260" t="s">
        <v>978</v>
      </c>
      <c r="C24" s="83" t="s">
        <v>336</v>
      </c>
      <c r="D24" s="261" t="s">
        <v>632</v>
      </c>
      <c r="E24" s="261" t="s">
        <v>336</v>
      </c>
      <c r="F24" s="261" t="s">
        <v>632</v>
      </c>
      <c r="G24" s="261" t="s">
        <v>336</v>
      </c>
      <c r="H24" s="261" t="s">
        <v>632</v>
      </c>
      <c r="I24" s="261" t="s">
        <v>336</v>
      </c>
      <c r="J24" s="261" t="s">
        <v>632</v>
      </c>
      <c r="K24" s="261" t="s">
        <v>336</v>
      </c>
      <c r="L24" s="261" t="s">
        <v>632</v>
      </c>
      <c r="M24" s="261" t="s">
        <v>336</v>
      </c>
      <c r="N24" s="261" t="s">
        <v>632</v>
      </c>
      <c r="O24" s="261" t="s">
        <v>336</v>
      </c>
      <c r="P24" s="261" t="s">
        <v>632</v>
      </c>
      <c r="Q24" s="261" t="s">
        <v>336</v>
      </c>
      <c r="R24" s="262" t="s">
        <v>632</v>
      </c>
      <c r="S24" s="266" t="s">
        <v>336</v>
      </c>
      <c r="T24" s="262" t="s">
        <v>632</v>
      </c>
    </row>
    <row r="25" spans="2:20" ht="21" customHeight="1" x14ac:dyDescent="0.2">
      <c r="B25" s="359" t="s">
        <v>1079</v>
      </c>
      <c r="C25" s="374">
        <v>71737388</v>
      </c>
      <c r="D25" s="361">
        <v>5.436842493824912</v>
      </c>
      <c r="E25" s="375">
        <v>6561839</v>
      </c>
      <c r="F25" s="361">
        <v>0.49730950774005833</v>
      </c>
      <c r="G25" s="375">
        <v>3904995</v>
      </c>
      <c r="H25" s="361">
        <v>0.29595226904795879</v>
      </c>
      <c r="I25" s="375">
        <v>4655413</v>
      </c>
      <c r="J25" s="361">
        <v>0.35282504605136883</v>
      </c>
      <c r="K25" s="375">
        <v>18199285</v>
      </c>
      <c r="L25" s="361">
        <v>1.3792897790651413</v>
      </c>
      <c r="M25" s="375">
        <v>77647809</v>
      </c>
      <c r="N25" s="361">
        <v>5.8847822494401445</v>
      </c>
      <c r="O25" s="375">
        <v>0</v>
      </c>
      <c r="P25" s="361">
        <v>0</v>
      </c>
      <c r="Q25" s="375">
        <v>0</v>
      </c>
      <c r="R25" s="363">
        <v>0</v>
      </c>
      <c r="S25" s="378">
        <v>1319467836</v>
      </c>
      <c r="T25" s="363">
        <v>100</v>
      </c>
    </row>
    <row r="26" spans="2:20" ht="21" customHeight="1" x14ac:dyDescent="0.2">
      <c r="B26" s="359" t="s">
        <v>1190</v>
      </c>
      <c r="C26" s="374">
        <v>74611053</v>
      </c>
      <c r="D26" s="361">
        <v>5.8172854915527745</v>
      </c>
      <c r="E26" s="375">
        <v>7222155</v>
      </c>
      <c r="F26" s="361">
        <v>0.56309803722037444</v>
      </c>
      <c r="G26" s="375">
        <v>2780577</v>
      </c>
      <c r="H26" s="361">
        <v>0.21679643417236502</v>
      </c>
      <c r="I26" s="375">
        <v>3233257</v>
      </c>
      <c r="J26" s="361">
        <v>0.25209105461306713</v>
      </c>
      <c r="K26" s="375">
        <v>18511149</v>
      </c>
      <c r="L26" s="361">
        <v>1.443279972334282</v>
      </c>
      <c r="M26" s="375">
        <v>75538116</v>
      </c>
      <c r="N26" s="361">
        <v>5.8895668751120622</v>
      </c>
      <c r="O26" s="375">
        <v>0</v>
      </c>
      <c r="P26" s="361">
        <v>0</v>
      </c>
      <c r="Q26" s="375">
        <v>0</v>
      </c>
      <c r="R26" s="363">
        <v>0</v>
      </c>
      <c r="S26" s="378">
        <v>1282575062</v>
      </c>
      <c r="T26" s="363">
        <v>100</v>
      </c>
    </row>
    <row r="27" spans="2:20" ht="21" customHeight="1" x14ac:dyDescent="0.2">
      <c r="B27" s="359" t="s">
        <v>1080</v>
      </c>
      <c r="C27" s="374">
        <v>65661702</v>
      </c>
      <c r="D27" s="361">
        <v>5.5231148773153764</v>
      </c>
      <c r="E27" s="375">
        <v>4939608</v>
      </c>
      <c r="F27" s="361">
        <v>0.41549368356163002</v>
      </c>
      <c r="G27" s="375">
        <v>3015057</v>
      </c>
      <c r="H27" s="361">
        <v>0.25361063855234617</v>
      </c>
      <c r="I27" s="375">
        <v>3284273</v>
      </c>
      <c r="J27" s="361">
        <v>0.27625566372716326</v>
      </c>
      <c r="K27" s="375">
        <v>14329795</v>
      </c>
      <c r="L27" s="361">
        <v>1.2053465192446502</v>
      </c>
      <c r="M27" s="375">
        <v>73041882</v>
      </c>
      <c r="N27" s="361">
        <v>6.1438965615194405</v>
      </c>
      <c r="O27" s="375">
        <v>80680</v>
      </c>
      <c r="P27" s="361">
        <v>6.7863746252237655E-3</v>
      </c>
      <c r="Q27" s="375">
        <v>1</v>
      </c>
      <c r="R27" s="363">
        <v>8.4114707799005522E-8</v>
      </c>
      <c r="S27" s="378">
        <v>1188852730</v>
      </c>
      <c r="T27" s="363">
        <v>100</v>
      </c>
    </row>
    <row r="28" spans="2:20" ht="21" customHeight="1" x14ac:dyDescent="0.2">
      <c r="B28" s="359" t="s">
        <v>1081</v>
      </c>
      <c r="C28" s="374">
        <v>76727710</v>
      </c>
      <c r="D28" s="361">
        <v>5.8309335389745778</v>
      </c>
      <c r="E28" s="375">
        <v>6220472</v>
      </c>
      <c r="F28" s="361">
        <v>0.47272567906760504</v>
      </c>
      <c r="G28" s="375">
        <v>3733437</v>
      </c>
      <c r="H28" s="361">
        <v>0.28372309064024759</v>
      </c>
      <c r="I28" s="375">
        <v>4244286</v>
      </c>
      <c r="J28" s="361">
        <v>0.3225451350809278</v>
      </c>
      <c r="K28" s="375">
        <v>19322939</v>
      </c>
      <c r="L28" s="361">
        <v>1.4684495743019033</v>
      </c>
      <c r="M28" s="375">
        <v>81640670</v>
      </c>
      <c r="N28" s="361">
        <v>6.2042946524450633</v>
      </c>
      <c r="O28" s="375">
        <v>2527477</v>
      </c>
      <c r="P28" s="361">
        <v>0.19207598412994273</v>
      </c>
      <c r="Q28" s="375">
        <v>1</v>
      </c>
      <c r="R28" s="363">
        <v>7.5995146199131676E-8</v>
      </c>
      <c r="S28" s="378">
        <v>1315873513</v>
      </c>
      <c r="T28" s="363">
        <v>100</v>
      </c>
    </row>
    <row r="29" spans="2:20" ht="21" customHeight="1" x14ac:dyDescent="0.2">
      <c r="B29" s="359" t="s">
        <v>1185</v>
      </c>
      <c r="C29" s="376">
        <v>72372892</v>
      </c>
      <c r="D29" s="367">
        <v>5.6651512652086842</v>
      </c>
      <c r="E29" s="377">
        <v>5527890</v>
      </c>
      <c r="F29" s="367">
        <v>0.43270805079109503</v>
      </c>
      <c r="G29" s="377">
        <v>3849378</v>
      </c>
      <c r="H29" s="367">
        <v>0.3013187402676471</v>
      </c>
      <c r="I29" s="377">
        <v>3021989</v>
      </c>
      <c r="J29" s="367">
        <v>0.23655300118166794</v>
      </c>
      <c r="K29" s="377">
        <v>16041733</v>
      </c>
      <c r="L29" s="367">
        <v>1.2557028120568943</v>
      </c>
      <c r="M29" s="377">
        <v>80875060</v>
      </c>
      <c r="N29" s="367">
        <v>6.3306776311056945</v>
      </c>
      <c r="O29" s="377">
        <v>20030439</v>
      </c>
      <c r="P29" s="367">
        <v>1.5679277655995201</v>
      </c>
      <c r="Q29" s="377">
        <v>1</v>
      </c>
      <c r="R29" s="369">
        <v>7.8277254212926641E-8</v>
      </c>
      <c r="S29" s="382">
        <v>1277510319</v>
      </c>
      <c r="T29" s="369">
        <v>100</v>
      </c>
    </row>
    <row r="30" spans="2:20" ht="21" customHeight="1" x14ac:dyDescent="0.2">
      <c r="B30" s="359" t="s">
        <v>1191</v>
      </c>
      <c r="C30" s="374">
        <v>74117321</v>
      </c>
      <c r="D30" s="361">
        <v>5.8910929911610284</v>
      </c>
      <c r="E30" s="375">
        <v>4843663</v>
      </c>
      <c r="F30" s="361">
        <v>0.38499056314847108</v>
      </c>
      <c r="G30" s="375">
        <v>4842950</v>
      </c>
      <c r="H30" s="361">
        <v>0.38493389151968005</v>
      </c>
      <c r="I30" s="375">
        <v>3148255</v>
      </c>
      <c r="J30" s="361">
        <v>0.25023385511853113</v>
      </c>
      <c r="K30" s="375">
        <v>14202644</v>
      </c>
      <c r="L30" s="361">
        <v>1.1288737287786648</v>
      </c>
      <c r="M30" s="375">
        <v>74416437</v>
      </c>
      <c r="N30" s="361">
        <v>5.9148677329807464</v>
      </c>
      <c r="O30" s="375">
        <v>14569282</v>
      </c>
      <c r="P30" s="361">
        <v>1.1580153453799082</v>
      </c>
      <c r="Q30" s="375">
        <v>0</v>
      </c>
      <c r="R30" s="363">
        <v>0</v>
      </c>
      <c r="S30" s="378">
        <v>1258125124</v>
      </c>
      <c r="T30" s="363">
        <v>100</v>
      </c>
    </row>
    <row r="31" spans="2:20" ht="21" customHeight="1" x14ac:dyDescent="0.2">
      <c r="B31" s="259" t="s">
        <v>1192</v>
      </c>
      <c r="C31" s="374">
        <v>73632351</v>
      </c>
      <c r="D31" s="361">
        <v>5.949474560848544</v>
      </c>
      <c r="E31" s="375">
        <v>4104853</v>
      </c>
      <c r="F31" s="361">
        <v>0.33167104089237659</v>
      </c>
      <c r="G31" s="375">
        <v>2641497</v>
      </c>
      <c r="H31" s="361">
        <v>0.21343226164349616</v>
      </c>
      <c r="I31" s="375">
        <v>1957010</v>
      </c>
      <c r="J31" s="361">
        <v>0.15812589238562014</v>
      </c>
      <c r="K31" s="375">
        <v>14912074</v>
      </c>
      <c r="L31" s="361">
        <v>1.2048916503085849</v>
      </c>
      <c r="M31" s="375">
        <v>74594293</v>
      </c>
      <c r="N31" s="361">
        <v>6.0271992210052154</v>
      </c>
      <c r="O31" s="375">
        <v>7764021</v>
      </c>
      <c r="P31" s="361">
        <v>0.62733085120959764</v>
      </c>
      <c r="Q31" s="375">
        <v>1</v>
      </c>
      <c r="R31" s="363">
        <v>8.0799736529511918E-8</v>
      </c>
      <c r="S31" s="378">
        <v>1237627798</v>
      </c>
      <c r="T31" s="363">
        <v>100</v>
      </c>
    </row>
    <row r="32" spans="2:20" ht="21" customHeight="1" thickBot="1" x14ac:dyDescent="0.25">
      <c r="B32" s="259" t="s">
        <v>1193</v>
      </c>
      <c r="C32" s="284">
        <f>'表１０（その２－１）'!I10</f>
        <v>77053336</v>
      </c>
      <c r="D32" s="279">
        <f>100*C32/$S$32</f>
        <v>6.0723659640896406</v>
      </c>
      <c r="E32" s="283">
        <f>'表１０（その２－１）'!J10</f>
        <v>4390523</v>
      </c>
      <c r="F32" s="279">
        <f>100*E32/$S$32</f>
        <v>0.34600529728852675</v>
      </c>
      <c r="G32" s="283">
        <f>'表１０（その２－１）'!K10</f>
        <v>5819782</v>
      </c>
      <c r="H32" s="279">
        <f>100*G32/$S$32</f>
        <v>0.45864135117033139</v>
      </c>
      <c r="I32" s="283">
        <f>'表１０（その２－１）'!L10</f>
        <v>2896416</v>
      </c>
      <c r="J32" s="279">
        <f>100*I32/$S$32</f>
        <v>0.22825874711309918</v>
      </c>
      <c r="K32" s="283">
        <f>'表１０（その２－１）'!M10</f>
        <v>14757315</v>
      </c>
      <c r="L32" s="279">
        <f>100*K32/$S$32</f>
        <v>1.16298426491683</v>
      </c>
      <c r="M32" s="283">
        <f>'表１０（その２－１）'!N10</f>
        <v>77971268</v>
      </c>
      <c r="N32" s="279">
        <f>100*M32/$S$32</f>
        <v>6.1447057137164283</v>
      </c>
      <c r="O32" s="283">
        <f>'表１０（その２－１）'!O10</f>
        <v>1806225</v>
      </c>
      <c r="P32" s="279">
        <f>100*O32/$S$32</f>
        <v>0.14234372945887525</v>
      </c>
      <c r="Q32" s="283">
        <f>'表１０（その２－１）'!P10</f>
        <v>0</v>
      </c>
      <c r="R32" s="281">
        <f>100*Q32/$S$32</f>
        <v>0</v>
      </c>
      <c r="S32" s="285">
        <f>'表１０（その２－１）'!Q10</f>
        <v>1268917856</v>
      </c>
      <c r="T32" s="281">
        <f>100*S32/$S$32</f>
        <v>100</v>
      </c>
    </row>
    <row r="33" spans="2:2" ht="5.25" customHeight="1" x14ac:dyDescent="0.2">
      <c r="B33" s="18"/>
    </row>
  </sheetData>
  <mergeCells count="27">
    <mergeCell ref="Q23:R23"/>
    <mergeCell ref="Q13:R13"/>
    <mergeCell ref="S13:T13"/>
    <mergeCell ref="C23:D23"/>
    <mergeCell ref="E23:F23"/>
    <mergeCell ref="G23:H23"/>
    <mergeCell ref="I23:J23"/>
    <mergeCell ref="S23:T23"/>
    <mergeCell ref="K23:L23"/>
    <mergeCell ref="M23:N23"/>
    <mergeCell ref="O23:P23"/>
    <mergeCell ref="O3:P3"/>
    <mergeCell ref="Q3:R3"/>
    <mergeCell ref="S3:T3"/>
    <mergeCell ref="C13:D13"/>
    <mergeCell ref="E13:F13"/>
    <mergeCell ref="G13:H13"/>
    <mergeCell ref="I13:J13"/>
    <mergeCell ref="K13:L13"/>
    <mergeCell ref="M13:N13"/>
    <mergeCell ref="O13:P13"/>
    <mergeCell ref="C3:D3"/>
    <mergeCell ref="E3:F3"/>
    <mergeCell ref="G3:H3"/>
    <mergeCell ref="I3:J3"/>
    <mergeCell ref="K3:L3"/>
    <mergeCell ref="M3:N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5" orientation="landscape" r:id="rId1"/>
  <headerFooter alignWithMargins="0">
    <oddFooter>&amp;C44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E4A31-21F8-439B-A198-B62433C65F88}">
  <sheetPr codeName="Sheet129">
    <tabColor rgb="FFFF0000"/>
  </sheetPr>
  <dimension ref="B1:U33"/>
  <sheetViews>
    <sheetView topLeftCell="A15" zoomScale="80" zoomScaleNormal="80" workbookViewId="0">
      <selection activeCell="S32" sqref="S32"/>
    </sheetView>
  </sheetViews>
  <sheetFormatPr defaultRowHeight="13.2" x14ac:dyDescent="0.2"/>
  <cols>
    <col min="1" max="1" width="0.88671875" customWidth="1"/>
    <col min="3" max="3" width="11.6640625" customWidth="1"/>
    <col min="4" max="4" width="7.6640625" customWidth="1"/>
    <col min="5" max="5" width="11.6640625" customWidth="1"/>
    <col min="6" max="6" width="7.6640625" customWidth="1"/>
    <col min="7" max="7" width="11.6640625" customWidth="1"/>
    <col min="8" max="8" width="7.6640625" customWidth="1"/>
    <col min="9" max="9" width="11.6640625" customWidth="1"/>
    <col min="10" max="10" width="7.6640625" customWidth="1"/>
    <col min="11" max="11" width="11.6640625" customWidth="1"/>
    <col min="12" max="12" width="7.6640625" customWidth="1"/>
    <col min="13" max="13" width="11.6640625" customWidth="1"/>
    <col min="14" max="14" width="7.6640625" customWidth="1"/>
    <col min="15" max="15" width="11.6640625" customWidth="1"/>
    <col min="16" max="16" width="7.6640625" customWidth="1"/>
    <col min="17" max="17" width="11.6640625" customWidth="1"/>
    <col min="18" max="18" width="7.6640625" customWidth="1"/>
    <col min="19" max="19" width="13.44140625" customWidth="1"/>
    <col min="20" max="20" width="7.6640625" customWidth="1"/>
    <col min="21" max="21" width="0.88671875" customWidth="1"/>
  </cols>
  <sheetData>
    <row r="1" spans="2:20" ht="5.25" customHeight="1" x14ac:dyDescent="0.2"/>
    <row r="2" spans="2:20" ht="21" customHeight="1" thickBot="1" x14ac:dyDescent="0.25">
      <c r="B2" s="96" t="s">
        <v>1087</v>
      </c>
    </row>
    <row r="3" spans="2:20" ht="48" customHeight="1" x14ac:dyDescent="0.2">
      <c r="B3" s="258" t="s">
        <v>979</v>
      </c>
      <c r="C3" s="485" t="s">
        <v>339</v>
      </c>
      <c r="D3" s="486"/>
      <c r="E3" s="481" t="s">
        <v>989</v>
      </c>
      <c r="F3" s="481"/>
      <c r="G3" s="481" t="s">
        <v>988</v>
      </c>
      <c r="H3" s="481"/>
      <c r="I3" s="484" t="s">
        <v>630</v>
      </c>
      <c r="J3" s="481"/>
      <c r="K3" s="484" t="s">
        <v>981</v>
      </c>
      <c r="L3" s="481"/>
      <c r="M3" s="481" t="s">
        <v>329</v>
      </c>
      <c r="N3" s="481"/>
      <c r="O3" s="480" t="s">
        <v>344</v>
      </c>
      <c r="P3" s="480"/>
      <c r="Q3" s="481" t="s">
        <v>991</v>
      </c>
      <c r="R3" s="481"/>
      <c r="S3" s="480" t="s">
        <v>631</v>
      </c>
      <c r="T3" s="482"/>
    </row>
    <row r="4" spans="2:20" ht="21" customHeight="1" x14ac:dyDescent="0.2">
      <c r="B4" s="263" t="s">
        <v>980</v>
      </c>
      <c r="C4" s="117" t="s">
        <v>336</v>
      </c>
      <c r="D4" s="264" t="s">
        <v>632</v>
      </c>
      <c r="E4" s="264" t="s">
        <v>336</v>
      </c>
      <c r="F4" s="264" t="s">
        <v>632</v>
      </c>
      <c r="G4" s="264" t="s">
        <v>336</v>
      </c>
      <c r="H4" s="264" t="s">
        <v>632</v>
      </c>
      <c r="I4" s="264" t="s">
        <v>336</v>
      </c>
      <c r="J4" s="264" t="s">
        <v>632</v>
      </c>
      <c r="K4" s="264" t="s">
        <v>336</v>
      </c>
      <c r="L4" s="264" t="s">
        <v>632</v>
      </c>
      <c r="M4" s="264" t="s">
        <v>336</v>
      </c>
      <c r="N4" s="264" t="s">
        <v>632</v>
      </c>
      <c r="O4" s="264" t="s">
        <v>336</v>
      </c>
      <c r="P4" s="264" t="s">
        <v>632</v>
      </c>
      <c r="Q4" s="264" t="s">
        <v>336</v>
      </c>
      <c r="R4" s="264" t="s">
        <v>632</v>
      </c>
      <c r="S4" s="264" t="s">
        <v>336</v>
      </c>
      <c r="T4" s="265" t="s">
        <v>632</v>
      </c>
    </row>
    <row r="5" spans="2:20" ht="21" customHeight="1" x14ac:dyDescent="0.2">
      <c r="B5" s="359" t="s">
        <v>1079</v>
      </c>
      <c r="C5" s="374">
        <v>66958407</v>
      </c>
      <c r="D5" s="361">
        <v>3.1099249278820116</v>
      </c>
      <c r="E5" s="375">
        <v>327834</v>
      </c>
      <c r="F5" s="361">
        <v>1.5226454369012564E-2</v>
      </c>
      <c r="G5" s="375">
        <v>275408091</v>
      </c>
      <c r="H5" s="361">
        <v>12.791500364417235</v>
      </c>
      <c r="I5" s="375">
        <v>17506105</v>
      </c>
      <c r="J5" s="361">
        <v>0.81308195294460817</v>
      </c>
      <c r="K5" s="375">
        <v>319790945</v>
      </c>
      <c r="L5" s="361">
        <v>14.852889668752804</v>
      </c>
      <c r="M5" s="375">
        <v>196161845</v>
      </c>
      <c r="N5" s="361">
        <v>9.110859098915352</v>
      </c>
      <c r="O5" s="375">
        <v>108902245</v>
      </c>
      <c r="P5" s="361">
        <v>5.058032614602288</v>
      </c>
      <c r="Q5" s="375">
        <v>97156190</v>
      </c>
      <c r="R5" s="361">
        <v>4.5124797723912549</v>
      </c>
      <c r="S5" s="375">
        <v>120064396</v>
      </c>
      <c r="T5" s="363">
        <v>5.5764656717639252</v>
      </c>
    </row>
    <row r="6" spans="2:20" ht="21" customHeight="1" x14ac:dyDescent="0.2">
      <c r="B6" s="359" t="s">
        <v>1190</v>
      </c>
      <c r="C6" s="374">
        <v>54789611</v>
      </c>
      <c r="D6" s="361">
        <v>2.4824618612505804</v>
      </c>
      <c r="E6" s="375">
        <v>275799</v>
      </c>
      <c r="F6" s="361">
        <v>1.2496173752192707E-2</v>
      </c>
      <c r="G6" s="375">
        <v>305770608</v>
      </c>
      <c r="H6" s="361">
        <v>13.854156997964481</v>
      </c>
      <c r="I6" s="375">
        <v>19150334</v>
      </c>
      <c r="J6" s="361">
        <v>0.86768226526029313</v>
      </c>
      <c r="K6" s="375">
        <v>332685995</v>
      </c>
      <c r="L6" s="361">
        <v>15.073665961229425</v>
      </c>
      <c r="M6" s="375">
        <v>205382707</v>
      </c>
      <c r="N6" s="361">
        <v>9.3056827340479309</v>
      </c>
      <c r="O6" s="375">
        <v>111824050</v>
      </c>
      <c r="P6" s="361">
        <v>5.0666346088052707</v>
      </c>
      <c r="Q6" s="375">
        <v>105421570</v>
      </c>
      <c r="R6" s="361">
        <v>4.776544715350477</v>
      </c>
      <c r="S6" s="375">
        <v>118682482</v>
      </c>
      <c r="T6" s="363">
        <v>5.3773832262389769</v>
      </c>
    </row>
    <row r="7" spans="2:20" ht="21" customHeight="1" x14ac:dyDescent="0.2">
      <c r="B7" s="359" t="s">
        <v>1080</v>
      </c>
      <c r="C7" s="374">
        <v>45236938</v>
      </c>
      <c r="D7" s="361">
        <v>2.3380827548037586</v>
      </c>
      <c r="E7" s="375">
        <v>269888</v>
      </c>
      <c r="F7" s="361">
        <v>1.3949230571894074E-2</v>
      </c>
      <c r="G7" s="375">
        <v>309354840</v>
      </c>
      <c r="H7" s="361">
        <v>15.989084330134721</v>
      </c>
      <c r="I7" s="375">
        <v>22575501</v>
      </c>
      <c r="J7" s="361">
        <v>1.1668205652901398</v>
      </c>
      <c r="K7" s="375">
        <v>313336112</v>
      </c>
      <c r="L7" s="361">
        <v>16.194857395619017</v>
      </c>
      <c r="M7" s="375">
        <v>199024252</v>
      </c>
      <c r="N7" s="361">
        <v>10.286619562732504</v>
      </c>
      <c r="O7" s="375">
        <v>98641863</v>
      </c>
      <c r="P7" s="361">
        <v>5.0983300147771926</v>
      </c>
      <c r="Q7" s="375">
        <v>102709763</v>
      </c>
      <c r="R7" s="361">
        <v>5.3085804706826343</v>
      </c>
      <c r="S7" s="375">
        <v>93170631</v>
      </c>
      <c r="T7" s="363">
        <v>4.8155479841558781</v>
      </c>
    </row>
    <row r="8" spans="2:20" ht="21" customHeight="1" x14ac:dyDescent="0.2">
      <c r="B8" s="359" t="s">
        <v>1081</v>
      </c>
      <c r="C8" s="374">
        <v>46616247</v>
      </c>
      <c r="D8" s="361">
        <v>2.1607620241218886</v>
      </c>
      <c r="E8" s="375">
        <v>270863</v>
      </c>
      <c r="F8" s="361">
        <v>1.2555075146648487E-2</v>
      </c>
      <c r="G8" s="375">
        <v>340385207</v>
      </c>
      <c r="H8" s="361">
        <v>15.777577050732292</v>
      </c>
      <c r="I8" s="375">
        <v>23648262</v>
      </c>
      <c r="J8" s="361">
        <v>1.096147153718418</v>
      </c>
      <c r="K8" s="375">
        <v>331618911</v>
      </c>
      <c r="L8" s="361">
        <v>15.371240618522046</v>
      </c>
      <c r="M8" s="375">
        <v>210041079</v>
      </c>
      <c r="N8" s="361">
        <v>9.735849971122418</v>
      </c>
      <c r="O8" s="375">
        <v>108616270</v>
      </c>
      <c r="P8" s="361">
        <v>5.0345947286955468</v>
      </c>
      <c r="Q8" s="375">
        <v>104097719</v>
      </c>
      <c r="R8" s="361">
        <v>4.8251502960526098</v>
      </c>
      <c r="S8" s="375">
        <v>118638554</v>
      </c>
      <c r="T8" s="363">
        <v>5.4991488714210304</v>
      </c>
    </row>
    <row r="9" spans="2:20" ht="21" customHeight="1" x14ac:dyDescent="0.2">
      <c r="B9" s="359" t="s">
        <v>1185</v>
      </c>
      <c r="C9" s="376">
        <v>45070293</v>
      </c>
      <c r="D9" s="367">
        <v>2.1487541289654803</v>
      </c>
      <c r="E9" s="377">
        <v>152049</v>
      </c>
      <c r="F9" s="367">
        <v>7.2490302327316196E-3</v>
      </c>
      <c r="G9" s="377">
        <v>331003233</v>
      </c>
      <c r="H9" s="367">
        <v>15.780784110049449</v>
      </c>
      <c r="I9" s="377">
        <v>24010802</v>
      </c>
      <c r="J9" s="367">
        <v>1.1447298542583828</v>
      </c>
      <c r="K9" s="377">
        <v>312039393</v>
      </c>
      <c r="L9" s="367">
        <v>14.876671294518369</v>
      </c>
      <c r="M9" s="377">
        <v>198811970</v>
      </c>
      <c r="N9" s="367">
        <v>9.4784837858777884</v>
      </c>
      <c r="O9" s="377">
        <v>105005784</v>
      </c>
      <c r="P9" s="367">
        <v>5.0062157779905574</v>
      </c>
      <c r="Q9" s="377">
        <v>100423637</v>
      </c>
      <c r="R9" s="367">
        <v>4.7877590822291873</v>
      </c>
      <c r="S9" s="377">
        <v>116197930</v>
      </c>
      <c r="T9" s="369">
        <v>5.5398082693791642</v>
      </c>
    </row>
    <row r="10" spans="2:20" ht="21" customHeight="1" x14ac:dyDescent="0.2">
      <c r="B10" s="359" t="s">
        <v>1191</v>
      </c>
      <c r="C10" s="374">
        <v>41336355</v>
      </c>
      <c r="D10" s="361">
        <v>2.0733592544284214</v>
      </c>
      <c r="E10" s="375">
        <v>179089</v>
      </c>
      <c r="F10" s="361">
        <v>8.982790947976221E-3</v>
      </c>
      <c r="G10" s="375">
        <v>327906550</v>
      </c>
      <c r="H10" s="361">
        <v>16.447218919766776</v>
      </c>
      <c r="I10" s="375">
        <v>19634537</v>
      </c>
      <c r="J10" s="361">
        <v>0.9848340279486969</v>
      </c>
      <c r="K10" s="375">
        <v>290197112</v>
      </c>
      <c r="L10" s="361">
        <v>14.555779477256792</v>
      </c>
      <c r="M10" s="375">
        <v>190778030</v>
      </c>
      <c r="N10" s="361">
        <v>9.5690922443965611</v>
      </c>
      <c r="O10" s="375">
        <v>100418878</v>
      </c>
      <c r="P10" s="361">
        <v>5.0368352512121257</v>
      </c>
      <c r="Q10" s="375">
        <v>101909241</v>
      </c>
      <c r="R10" s="361">
        <v>5.111589252103296</v>
      </c>
      <c r="S10" s="375">
        <v>112573110</v>
      </c>
      <c r="T10" s="363">
        <v>5.6464702661443829</v>
      </c>
    </row>
    <row r="11" spans="2:20" ht="21" customHeight="1" x14ac:dyDescent="0.2">
      <c r="B11" s="259" t="s">
        <v>1192</v>
      </c>
      <c r="C11" s="374">
        <v>42755794</v>
      </c>
      <c r="D11" s="361">
        <v>2.133854039880458</v>
      </c>
      <c r="E11" s="375">
        <v>256938</v>
      </c>
      <c r="F11" s="361">
        <v>1.2823248921510032E-2</v>
      </c>
      <c r="G11" s="375">
        <v>319521234</v>
      </c>
      <c r="H11" s="361">
        <v>15.946649850508894</v>
      </c>
      <c r="I11" s="375">
        <v>20318912</v>
      </c>
      <c r="J11" s="361">
        <v>1.0140752492440093</v>
      </c>
      <c r="K11" s="375">
        <v>288620692</v>
      </c>
      <c r="L11" s="361">
        <v>14.40446713765375</v>
      </c>
      <c r="M11" s="375">
        <v>187971730</v>
      </c>
      <c r="N11" s="361">
        <v>9.3812837493748482</v>
      </c>
      <c r="O11" s="375">
        <v>105265669</v>
      </c>
      <c r="P11" s="361">
        <v>5.253593771556881</v>
      </c>
      <c r="Q11" s="375">
        <v>107655440</v>
      </c>
      <c r="R11" s="361">
        <v>5.3728623437354068</v>
      </c>
      <c r="S11" s="375">
        <v>117328286</v>
      </c>
      <c r="T11" s="363">
        <v>5.8556142606859263</v>
      </c>
    </row>
    <row r="12" spans="2:20" ht="21" customHeight="1" thickBot="1" x14ac:dyDescent="0.25">
      <c r="B12" s="259" t="s">
        <v>1193</v>
      </c>
      <c r="C12" s="284">
        <f>'表１１（その１－１）'!D10</f>
        <v>40798500</v>
      </c>
      <c r="D12" s="279">
        <f>100*C12/$S$32</f>
        <v>2.1807157929543157</v>
      </c>
      <c r="E12" s="283">
        <f>'表１１（その１－１）'!E10</f>
        <v>224099</v>
      </c>
      <c r="F12" s="279">
        <f>100*E12/$S$32</f>
        <v>1.1978289115660359E-2</v>
      </c>
      <c r="G12" s="283">
        <f>'表１１（その１－１）'!F10</f>
        <v>297219148</v>
      </c>
      <c r="H12" s="279">
        <f>100*G12/$S$32</f>
        <v>15.88662548897695</v>
      </c>
      <c r="I12" s="283">
        <f>'表１１（その１－１）'!G10</f>
        <v>23315418</v>
      </c>
      <c r="J12" s="279">
        <f>100*I12/$S$32</f>
        <v>1.2462296469706318</v>
      </c>
      <c r="K12" s="283">
        <f>'表１１（その１－１）'!H10</f>
        <v>255983765</v>
      </c>
      <c r="L12" s="279">
        <f>100*K12/$S$32</f>
        <v>13.682557914516616</v>
      </c>
      <c r="M12" s="283">
        <f>'表１１（その１－１）'!I10</f>
        <v>169670822</v>
      </c>
      <c r="N12" s="279">
        <f>100*M12/$S$32</f>
        <v>9.0690550176830165</v>
      </c>
      <c r="O12" s="283">
        <f>'表１１（その１－１）'!J10</f>
        <v>100870334</v>
      </c>
      <c r="P12" s="279">
        <f>100*O12/$S$32</f>
        <v>5.3916082795783344</v>
      </c>
      <c r="Q12" s="283">
        <f>'表１１（その１－１）'!K10</f>
        <v>114037809</v>
      </c>
      <c r="R12" s="279">
        <f>100*Q12/$S$32</f>
        <v>6.0954214267732336</v>
      </c>
      <c r="S12" s="283">
        <f>'表１１（その１－１）'!L10</f>
        <v>104122460</v>
      </c>
      <c r="T12" s="281">
        <f>100*S12/$S$32</f>
        <v>5.565437281352354</v>
      </c>
    </row>
    <row r="13" spans="2:20" ht="48" customHeight="1" x14ac:dyDescent="0.2">
      <c r="B13" s="258" t="s">
        <v>979</v>
      </c>
      <c r="C13" s="483" t="s">
        <v>633</v>
      </c>
      <c r="D13" s="481"/>
      <c r="E13" s="481" t="s">
        <v>348</v>
      </c>
      <c r="F13" s="481"/>
      <c r="G13" s="481" t="s">
        <v>634</v>
      </c>
      <c r="H13" s="481"/>
      <c r="I13" s="484" t="s">
        <v>635</v>
      </c>
      <c r="J13" s="481"/>
      <c r="K13" s="481" t="s">
        <v>351</v>
      </c>
      <c r="L13" s="481"/>
      <c r="M13" s="481" t="s">
        <v>81</v>
      </c>
      <c r="N13" s="481"/>
      <c r="O13" s="484" t="s">
        <v>326</v>
      </c>
      <c r="P13" s="481"/>
      <c r="Q13" s="484" t="s">
        <v>636</v>
      </c>
      <c r="R13" s="481"/>
      <c r="S13" s="484" t="s">
        <v>637</v>
      </c>
      <c r="T13" s="487"/>
    </row>
    <row r="14" spans="2:20" ht="21" customHeight="1" thickBot="1" x14ac:dyDescent="0.25">
      <c r="B14" s="260" t="s">
        <v>978</v>
      </c>
      <c r="C14" s="83" t="s">
        <v>336</v>
      </c>
      <c r="D14" s="261" t="s">
        <v>632</v>
      </c>
      <c r="E14" s="261" t="s">
        <v>336</v>
      </c>
      <c r="F14" s="261" t="s">
        <v>632</v>
      </c>
      <c r="G14" s="261" t="s">
        <v>336</v>
      </c>
      <c r="H14" s="261" t="s">
        <v>632</v>
      </c>
      <c r="I14" s="261" t="s">
        <v>336</v>
      </c>
      <c r="J14" s="261" t="s">
        <v>632</v>
      </c>
      <c r="K14" s="261" t="s">
        <v>336</v>
      </c>
      <c r="L14" s="261" t="s">
        <v>632</v>
      </c>
      <c r="M14" s="261" t="s">
        <v>336</v>
      </c>
      <c r="N14" s="261" t="s">
        <v>632</v>
      </c>
      <c r="O14" s="261" t="s">
        <v>336</v>
      </c>
      <c r="P14" s="261" t="s">
        <v>632</v>
      </c>
      <c r="Q14" s="261" t="s">
        <v>336</v>
      </c>
      <c r="R14" s="261" t="s">
        <v>632</v>
      </c>
      <c r="S14" s="261" t="s">
        <v>336</v>
      </c>
      <c r="T14" s="262" t="s">
        <v>632</v>
      </c>
    </row>
    <row r="15" spans="2:20" ht="21" customHeight="1" x14ac:dyDescent="0.2">
      <c r="B15" s="359" t="s">
        <v>1079</v>
      </c>
      <c r="C15" s="374">
        <v>13426334</v>
      </c>
      <c r="D15" s="361">
        <v>0.62359444717180623</v>
      </c>
      <c r="E15" s="375">
        <v>276736961</v>
      </c>
      <c r="F15" s="361">
        <v>12.853220559446884</v>
      </c>
      <c r="G15" s="375">
        <v>138913325</v>
      </c>
      <c r="H15" s="361">
        <v>6.451915921961457</v>
      </c>
      <c r="I15" s="375">
        <v>15971645</v>
      </c>
      <c r="J15" s="361">
        <v>0.7418130022833741</v>
      </c>
      <c r="K15" s="375">
        <v>147186373</v>
      </c>
      <c r="L15" s="361">
        <v>6.8361627903907554</v>
      </c>
      <c r="M15" s="375">
        <v>135338358</v>
      </c>
      <c r="N15" s="361">
        <v>6.2858743524591301</v>
      </c>
      <c r="O15" s="375">
        <v>44867187</v>
      </c>
      <c r="P15" s="361">
        <v>2.0838844522577089</v>
      </c>
      <c r="Q15" s="375">
        <v>51469143</v>
      </c>
      <c r="R15" s="361">
        <v>2.3905164116646915</v>
      </c>
      <c r="S15" s="375">
        <v>207309939</v>
      </c>
      <c r="T15" s="363">
        <v>9.6286392699545438</v>
      </c>
    </row>
    <row r="16" spans="2:20" ht="21" customHeight="1" x14ac:dyDescent="0.2">
      <c r="B16" s="359" t="s">
        <v>1190</v>
      </c>
      <c r="C16" s="374">
        <v>13219390</v>
      </c>
      <c r="D16" s="361">
        <v>0.59895719106305223</v>
      </c>
      <c r="E16" s="375">
        <v>273404544</v>
      </c>
      <c r="F16" s="361">
        <v>12.387683372539481</v>
      </c>
      <c r="G16" s="375">
        <v>134353282</v>
      </c>
      <c r="H16" s="361">
        <v>6.0874113250930746</v>
      </c>
      <c r="I16" s="375">
        <v>15318038</v>
      </c>
      <c r="J16" s="361">
        <v>0.69404480941080449</v>
      </c>
      <c r="K16" s="375">
        <v>152056421</v>
      </c>
      <c r="L16" s="361">
        <v>6.8895226485685734</v>
      </c>
      <c r="M16" s="375">
        <v>141730556</v>
      </c>
      <c r="N16" s="361">
        <v>6.421668148799955</v>
      </c>
      <c r="O16" s="375">
        <v>42983738</v>
      </c>
      <c r="P16" s="361">
        <v>1.9475496958536045</v>
      </c>
      <c r="Q16" s="375">
        <v>54732062</v>
      </c>
      <c r="R16" s="361">
        <v>2.4798543742645327</v>
      </c>
      <c r="S16" s="375">
        <v>209428550</v>
      </c>
      <c r="T16" s="363">
        <v>9.4889957884900884</v>
      </c>
    </row>
    <row r="17" spans="2:21" ht="21" customHeight="1" x14ac:dyDescent="0.2">
      <c r="B17" s="359" t="s">
        <v>1080</v>
      </c>
      <c r="C17" s="374">
        <v>7913210</v>
      </c>
      <c r="D17" s="361">
        <v>0.40899629051242703</v>
      </c>
      <c r="E17" s="375">
        <v>235690249</v>
      </c>
      <c r="F17" s="361">
        <v>12.18171103142091</v>
      </c>
      <c r="G17" s="375">
        <v>114223676</v>
      </c>
      <c r="H17" s="361">
        <v>5.9036800202058757</v>
      </c>
      <c r="I17" s="375">
        <v>11449082</v>
      </c>
      <c r="J17" s="361">
        <v>0.59174874264332666</v>
      </c>
      <c r="K17" s="375">
        <v>105040823</v>
      </c>
      <c r="L17" s="361">
        <v>5.4290619052663107</v>
      </c>
      <c r="M17" s="375">
        <v>113413430</v>
      </c>
      <c r="N17" s="361">
        <v>5.8618022476707692</v>
      </c>
      <c r="O17" s="375">
        <v>30324047</v>
      </c>
      <c r="P17" s="361">
        <v>1.5673061546862135</v>
      </c>
      <c r="Q17" s="375">
        <v>44415564</v>
      </c>
      <c r="R17" s="361">
        <v>2.2956298287316139</v>
      </c>
      <c r="S17" s="375">
        <v>168214130</v>
      </c>
      <c r="T17" s="363">
        <v>8.6941904968748673</v>
      </c>
    </row>
    <row r="18" spans="2:21" ht="21" customHeight="1" x14ac:dyDescent="0.2">
      <c r="B18" s="359" t="s">
        <v>1081</v>
      </c>
      <c r="C18" s="374">
        <v>11799984</v>
      </c>
      <c r="D18" s="361">
        <v>0.54695431214026946</v>
      </c>
      <c r="E18" s="375">
        <v>249588524</v>
      </c>
      <c r="F18" s="361">
        <v>11.56895801405537</v>
      </c>
      <c r="G18" s="375">
        <v>117667342</v>
      </c>
      <c r="H18" s="361">
        <v>5.4541311331425399</v>
      </c>
      <c r="I18" s="375">
        <v>13281467</v>
      </c>
      <c r="J18" s="361">
        <v>0.61562419467676299</v>
      </c>
      <c r="K18" s="375">
        <v>118754223</v>
      </c>
      <c r="L18" s="361">
        <v>5.5045103751595912</v>
      </c>
      <c r="M18" s="375">
        <v>144121867</v>
      </c>
      <c r="N18" s="361">
        <v>6.6803545351719462</v>
      </c>
      <c r="O18" s="375">
        <v>39134387</v>
      </c>
      <c r="P18" s="361">
        <v>1.8139619276277072</v>
      </c>
      <c r="Q18" s="375">
        <v>54686709</v>
      </c>
      <c r="R18" s="361">
        <v>2.5348450730365468</v>
      </c>
      <c r="S18" s="375">
        <v>199102803</v>
      </c>
      <c r="T18" s="363">
        <v>9.2288376543616142</v>
      </c>
    </row>
    <row r="19" spans="2:21" ht="21" customHeight="1" x14ac:dyDescent="0.2">
      <c r="B19" s="359" t="s">
        <v>1185</v>
      </c>
      <c r="C19" s="376">
        <v>11804298</v>
      </c>
      <c r="D19" s="367">
        <v>0.56277721706932238</v>
      </c>
      <c r="E19" s="377">
        <v>236138141</v>
      </c>
      <c r="F19" s="367">
        <v>11.258032102875008</v>
      </c>
      <c r="G19" s="377">
        <v>106453829</v>
      </c>
      <c r="H19" s="367">
        <v>5.075252220080646</v>
      </c>
      <c r="I19" s="377">
        <v>13237143</v>
      </c>
      <c r="J19" s="367">
        <v>0.63108898974667205</v>
      </c>
      <c r="K19" s="377">
        <v>119070697</v>
      </c>
      <c r="L19" s="367">
        <v>5.67676921509136</v>
      </c>
      <c r="M19" s="377">
        <v>139419054</v>
      </c>
      <c r="N19" s="367">
        <v>6.646889735972235</v>
      </c>
      <c r="O19" s="377">
        <v>36632767</v>
      </c>
      <c r="P19" s="367">
        <v>1.746489851900461</v>
      </c>
      <c r="Q19" s="377">
        <v>54663785</v>
      </c>
      <c r="R19" s="367">
        <v>2.6061298009230001</v>
      </c>
      <c r="S19" s="377">
        <v>187610032</v>
      </c>
      <c r="T19" s="369">
        <v>8.9444244548253966</v>
      </c>
    </row>
    <row r="20" spans="2:21" ht="21" customHeight="1" x14ac:dyDescent="0.2">
      <c r="B20" s="359" t="s">
        <v>1191</v>
      </c>
      <c r="C20" s="374">
        <v>10832652</v>
      </c>
      <c r="D20" s="361">
        <v>0.54334687405801863</v>
      </c>
      <c r="E20" s="375">
        <v>217064594</v>
      </c>
      <c r="F20" s="361">
        <v>10.887580309842221</v>
      </c>
      <c r="G20" s="375">
        <v>95426364</v>
      </c>
      <c r="H20" s="361">
        <v>4.7864194827012483</v>
      </c>
      <c r="I20" s="375">
        <v>11545544</v>
      </c>
      <c r="J20" s="361">
        <v>0.57910428966972383</v>
      </c>
      <c r="K20" s="375">
        <v>122479245</v>
      </c>
      <c r="L20" s="361">
        <v>6.1433446682987887</v>
      </c>
      <c r="M20" s="375">
        <v>126765835</v>
      </c>
      <c r="N20" s="361">
        <v>6.358352523888386</v>
      </c>
      <c r="O20" s="375">
        <v>32341761</v>
      </c>
      <c r="P20" s="361">
        <v>1.6222061542161179</v>
      </c>
      <c r="Q20" s="375">
        <v>55533572</v>
      </c>
      <c r="R20" s="361">
        <v>2.7854668230342772</v>
      </c>
      <c r="S20" s="375">
        <v>175816278</v>
      </c>
      <c r="T20" s="363">
        <v>8.8186369376414557</v>
      </c>
    </row>
    <row r="21" spans="2:21" ht="21" customHeight="1" x14ac:dyDescent="0.2">
      <c r="B21" s="259" t="s">
        <v>1192</v>
      </c>
      <c r="C21" s="374">
        <v>10996297</v>
      </c>
      <c r="D21" s="361">
        <v>0.54880264361773656</v>
      </c>
      <c r="E21" s="375">
        <v>201275065</v>
      </c>
      <c r="F21" s="361">
        <v>10.045225930723021</v>
      </c>
      <c r="G21" s="375">
        <v>83649495</v>
      </c>
      <c r="H21" s="361">
        <v>4.1747748349547704</v>
      </c>
      <c r="I21" s="375">
        <v>11391624</v>
      </c>
      <c r="J21" s="361">
        <v>0.56853260386648841</v>
      </c>
      <c r="K21" s="375">
        <v>130429845</v>
      </c>
      <c r="L21" s="361">
        <v>6.5094862154643165</v>
      </c>
      <c r="M21" s="375">
        <v>128927269</v>
      </c>
      <c r="N21" s="361">
        <v>6.4344957272084464</v>
      </c>
      <c r="O21" s="375">
        <v>31266596</v>
      </c>
      <c r="P21" s="361">
        <v>1.5604517176762094</v>
      </c>
      <c r="Q21" s="375">
        <v>57719127</v>
      </c>
      <c r="R21" s="361">
        <v>2.8806433188288634</v>
      </c>
      <c r="S21" s="375">
        <v>176318112</v>
      </c>
      <c r="T21" s="363">
        <v>8.7996755619903819</v>
      </c>
    </row>
    <row r="22" spans="2:21" ht="21" customHeight="1" thickBot="1" x14ac:dyDescent="0.25">
      <c r="B22" s="259" t="s">
        <v>1193</v>
      </c>
      <c r="C22" s="284">
        <f>'表１１（その１－１）'!M10</f>
        <v>10651081</v>
      </c>
      <c r="D22" s="279">
        <f>100*C22/$S$32</f>
        <v>0.56930966944215211</v>
      </c>
      <c r="E22" s="283">
        <f>'表１１（その１－１）'!N10</f>
        <v>181393280</v>
      </c>
      <c r="F22" s="279">
        <f>100*E22/$S$32</f>
        <v>9.695630732301046</v>
      </c>
      <c r="G22" s="283">
        <f>'表１１（その１－１）'!O10</f>
        <v>77392148</v>
      </c>
      <c r="H22" s="279">
        <f>100*G22/$S$32</f>
        <v>4.1366785395114469</v>
      </c>
      <c r="I22" s="283">
        <f>'表１１（その１－１）'!P10</f>
        <v>10000488</v>
      </c>
      <c r="J22" s="279">
        <f>100*I22/$S$32</f>
        <v>0.53453490002941573</v>
      </c>
      <c r="K22" s="283">
        <f>'表１１（その２－１）'!D10</f>
        <v>117515441</v>
      </c>
      <c r="L22" s="279">
        <f>100*K22/$S$32</f>
        <v>6.2813039230533256</v>
      </c>
      <c r="M22" s="283">
        <f>'表１１（その２－１）'!E10</f>
        <v>112329138</v>
      </c>
      <c r="N22" s="279">
        <f>100*M22/$S$32</f>
        <v>6.0040914554590179</v>
      </c>
      <c r="O22" s="283">
        <f>'表１１（その２－１）'!F10</f>
        <v>24864640</v>
      </c>
      <c r="P22" s="279">
        <f>100*O22/$S$32</f>
        <v>1.3290369286646224</v>
      </c>
      <c r="Q22" s="283">
        <f>'表１１（その２－１）'!G10</f>
        <v>57300464</v>
      </c>
      <c r="R22" s="279">
        <f>100*Q22/$S$32</f>
        <v>3.0627603168844497</v>
      </c>
      <c r="S22" s="283">
        <f>'表１１（その２－１）'!H10</f>
        <v>170697294</v>
      </c>
      <c r="T22" s="281">
        <f>100*S22/$S$32</f>
        <v>9.1239208510206495</v>
      </c>
    </row>
    <row r="23" spans="2:21" ht="48" customHeight="1" x14ac:dyDescent="0.2">
      <c r="B23" s="258" t="s">
        <v>979</v>
      </c>
      <c r="C23" s="488" t="s">
        <v>417</v>
      </c>
      <c r="D23" s="486"/>
      <c r="E23" s="484" t="s">
        <v>638</v>
      </c>
      <c r="F23" s="481"/>
      <c r="G23" s="484" t="s">
        <v>645</v>
      </c>
      <c r="H23" s="481"/>
      <c r="I23" s="484" t="s">
        <v>646</v>
      </c>
      <c r="J23" s="481"/>
      <c r="K23" s="491" t="s">
        <v>1186</v>
      </c>
      <c r="L23" s="492"/>
      <c r="M23" s="484" t="s">
        <v>647</v>
      </c>
      <c r="N23" s="481"/>
      <c r="O23" s="493" t="s">
        <v>418</v>
      </c>
      <c r="P23" s="494"/>
      <c r="Q23" s="484" t="s">
        <v>708</v>
      </c>
      <c r="R23" s="498"/>
      <c r="S23" s="499" t="s">
        <v>384</v>
      </c>
      <c r="T23" s="490"/>
    </row>
    <row r="24" spans="2:21" ht="21" customHeight="1" thickBot="1" x14ac:dyDescent="0.25">
      <c r="B24" s="260" t="s">
        <v>978</v>
      </c>
      <c r="C24" s="83" t="s">
        <v>336</v>
      </c>
      <c r="D24" s="261" t="s">
        <v>632</v>
      </c>
      <c r="E24" s="261" t="s">
        <v>336</v>
      </c>
      <c r="F24" s="261" t="s">
        <v>632</v>
      </c>
      <c r="G24" s="261" t="s">
        <v>336</v>
      </c>
      <c r="H24" s="261" t="s">
        <v>632</v>
      </c>
      <c r="I24" s="261" t="s">
        <v>336</v>
      </c>
      <c r="J24" s="261" t="s">
        <v>632</v>
      </c>
      <c r="K24" s="261" t="s">
        <v>336</v>
      </c>
      <c r="L24" s="261" t="s">
        <v>632</v>
      </c>
      <c r="M24" s="261" t="s">
        <v>336</v>
      </c>
      <c r="N24" s="261" t="s">
        <v>632</v>
      </c>
      <c r="O24" s="261" t="s">
        <v>336</v>
      </c>
      <c r="P24" s="261" t="s">
        <v>632</v>
      </c>
      <c r="Q24" s="261" t="s">
        <v>336</v>
      </c>
      <c r="R24" s="267" t="s">
        <v>632</v>
      </c>
      <c r="S24" s="83" t="s">
        <v>336</v>
      </c>
      <c r="T24" s="262" t="s">
        <v>632</v>
      </c>
    </row>
    <row r="25" spans="2:21" ht="21" customHeight="1" x14ac:dyDescent="0.2">
      <c r="B25" s="359" t="s">
        <v>1079</v>
      </c>
      <c r="C25" s="374">
        <v>252269657</v>
      </c>
      <c r="D25" s="361">
        <v>11.716821382153624</v>
      </c>
      <c r="E25" s="375">
        <v>1070893</v>
      </c>
      <c r="F25" s="361">
        <v>4.9738292546212329E-2</v>
      </c>
      <c r="G25" s="375">
        <v>173292</v>
      </c>
      <c r="H25" s="361">
        <v>8.0486549000864018E-3</v>
      </c>
      <c r="I25" s="375">
        <v>2242247</v>
      </c>
      <c r="J25" s="361">
        <v>0.10414255882414672</v>
      </c>
      <c r="K25" s="375">
        <v>28702661</v>
      </c>
      <c r="L25" s="361">
        <v>1.3331129717653951</v>
      </c>
      <c r="M25" s="375">
        <v>31288241</v>
      </c>
      <c r="N25" s="361">
        <v>1.4532018456693572</v>
      </c>
      <c r="O25" s="375">
        <v>0</v>
      </c>
      <c r="P25" s="361">
        <v>0</v>
      </c>
      <c r="Q25" s="375">
        <v>54935</v>
      </c>
      <c r="R25" s="383">
        <v>2.5514902992420101E-3</v>
      </c>
      <c r="S25" s="374">
        <v>2153055413</v>
      </c>
      <c r="T25" s="363">
        <v>100</v>
      </c>
    </row>
    <row r="26" spans="2:21" ht="21" customHeight="1" x14ac:dyDescent="0.2">
      <c r="B26" s="359" t="s">
        <v>1190</v>
      </c>
      <c r="C26" s="374">
        <v>251625816</v>
      </c>
      <c r="D26" s="361">
        <v>11.400911233446356</v>
      </c>
      <c r="E26" s="375">
        <v>982015</v>
      </c>
      <c r="F26" s="361">
        <v>4.4494106458904933E-2</v>
      </c>
      <c r="G26" s="375">
        <v>77013</v>
      </c>
      <c r="H26" s="361">
        <v>3.4893811405321156E-3</v>
      </c>
      <c r="I26" s="375">
        <v>2527576</v>
      </c>
      <c r="J26" s="361">
        <v>0.11452191221821774</v>
      </c>
      <c r="K26" s="375">
        <v>27822623</v>
      </c>
      <c r="L26" s="361">
        <v>1.260614908863894</v>
      </c>
      <c r="M26" s="375">
        <v>31101769</v>
      </c>
      <c r="N26" s="361">
        <v>1.4091896976586602</v>
      </c>
      <c r="O26" s="375">
        <v>0</v>
      </c>
      <c r="P26" s="361">
        <v>0</v>
      </c>
      <c r="Q26" s="375">
        <v>34598</v>
      </c>
      <c r="R26" s="383">
        <v>1.5676003882478301E-3</v>
      </c>
      <c r="S26" s="374">
        <v>2207067583</v>
      </c>
      <c r="T26" s="363">
        <v>100</v>
      </c>
    </row>
    <row r="27" spans="2:21" ht="21" customHeight="1" x14ac:dyDescent="0.2">
      <c r="B27" s="359" t="s">
        <v>1080</v>
      </c>
      <c r="C27" s="374">
        <v>228213839</v>
      </c>
      <c r="D27" s="361">
        <v>11.795290861053889</v>
      </c>
      <c r="E27" s="375">
        <v>872611</v>
      </c>
      <c r="F27" s="361">
        <v>4.5101123571893005E-2</v>
      </c>
      <c r="G27" s="375">
        <v>57598</v>
      </c>
      <c r="H27" s="361">
        <v>2.9769674178916987E-3</v>
      </c>
      <c r="I27" s="375">
        <v>2101779</v>
      </c>
      <c r="J27" s="361">
        <v>0.10863098723235176</v>
      </c>
      <c r="K27" s="375">
        <v>21618972</v>
      </c>
      <c r="L27" s="361">
        <v>1.1173821183428754</v>
      </c>
      <c r="M27" s="375">
        <v>22170150</v>
      </c>
      <c r="N27" s="361">
        <v>1.1458698947840489</v>
      </c>
      <c r="O27" s="375">
        <v>22026</v>
      </c>
      <c r="P27" s="361">
        <v>1.1384194650245244E-3</v>
      </c>
      <c r="Q27" s="375">
        <v>17690</v>
      </c>
      <c r="R27" s="383">
        <v>9.1431219178624522E-4</v>
      </c>
      <c r="S27" s="374">
        <v>1934787719</v>
      </c>
      <c r="T27" s="363">
        <v>100</v>
      </c>
    </row>
    <row r="28" spans="2:21" ht="21" customHeight="1" x14ac:dyDescent="0.2">
      <c r="B28" s="359" t="s">
        <v>1081</v>
      </c>
      <c r="C28" s="374">
        <v>241573770</v>
      </c>
      <c r="D28" s="361">
        <v>11.197457149220005</v>
      </c>
      <c r="E28" s="375">
        <v>976938</v>
      </c>
      <c r="F28" s="361">
        <v>4.5283150535940606E-2</v>
      </c>
      <c r="G28" s="375">
        <v>47157</v>
      </c>
      <c r="H28" s="361">
        <v>2.1858270737993108E-3</v>
      </c>
      <c r="I28" s="375">
        <v>2723790</v>
      </c>
      <c r="J28" s="361">
        <v>0.12625344965421517</v>
      </c>
      <c r="K28" s="375">
        <v>28900572</v>
      </c>
      <c r="L28" s="361">
        <v>1.3396028739293488</v>
      </c>
      <c r="M28" s="375">
        <v>30466670</v>
      </c>
      <c r="N28" s="361">
        <v>1.4121948413705123</v>
      </c>
      <c r="O28" s="375">
        <v>1000208</v>
      </c>
      <c r="P28" s="361">
        <v>4.6361764442832694E-2</v>
      </c>
      <c r="Q28" s="375">
        <v>34092</v>
      </c>
      <c r="R28" s="383">
        <v>1.5802365841755435E-3</v>
      </c>
      <c r="S28" s="374">
        <v>2157398477</v>
      </c>
      <c r="T28" s="363">
        <v>100</v>
      </c>
    </row>
    <row r="29" spans="2:21" ht="21" customHeight="1" x14ac:dyDescent="0.2">
      <c r="B29" s="359" t="s">
        <v>1185</v>
      </c>
      <c r="C29" s="376">
        <v>239881833</v>
      </c>
      <c r="D29" s="367">
        <v>11.436514937290463</v>
      </c>
      <c r="E29" s="377">
        <v>730308</v>
      </c>
      <c r="F29" s="367">
        <v>3.4817886149897496E-2</v>
      </c>
      <c r="G29" s="377">
        <v>28927</v>
      </c>
      <c r="H29" s="367">
        <v>1.3791126383088845E-3</v>
      </c>
      <c r="I29" s="377">
        <v>3052957</v>
      </c>
      <c r="J29" s="367">
        <v>0.14555161554649901</v>
      </c>
      <c r="K29" s="377">
        <v>28591023</v>
      </c>
      <c r="L29" s="367">
        <v>1.3630947267770595</v>
      </c>
      <c r="M29" s="377">
        <v>30051424</v>
      </c>
      <c r="N29" s="367">
        <v>1.4327202488187136</v>
      </c>
      <c r="O29" s="377">
        <v>12688406</v>
      </c>
      <c r="P29" s="367">
        <v>0.60492761346127422</v>
      </c>
      <c r="Q29" s="377">
        <v>26194</v>
      </c>
      <c r="R29" s="384">
        <v>1.2488151708736793E-3</v>
      </c>
      <c r="S29" s="376">
        <v>2097508151</v>
      </c>
      <c r="T29" s="369">
        <v>100</v>
      </c>
      <c r="U29">
        <v>0</v>
      </c>
    </row>
    <row r="30" spans="2:21" ht="21" customHeight="1" x14ac:dyDescent="0.2">
      <c r="B30" s="359" t="s">
        <v>1191</v>
      </c>
      <c r="C30" s="374">
        <v>226341470</v>
      </c>
      <c r="D30" s="361">
        <v>11.35289218136028</v>
      </c>
      <c r="E30" s="375">
        <v>677145</v>
      </c>
      <c r="F30" s="361">
        <v>3.3964408626254869E-2</v>
      </c>
      <c r="G30" s="375">
        <v>26864</v>
      </c>
      <c r="H30" s="361">
        <v>1.3474512450593458E-3</v>
      </c>
      <c r="I30" s="375">
        <v>2954622</v>
      </c>
      <c r="J30" s="361">
        <v>0.14819867080776261</v>
      </c>
      <c r="K30" s="375">
        <v>26948786</v>
      </c>
      <c r="L30" s="361">
        <v>1.3517039624976872</v>
      </c>
      <c r="M30" s="375">
        <v>29444581</v>
      </c>
      <c r="N30" s="361">
        <v>1.4768886736413327</v>
      </c>
      <c r="O30" s="375">
        <v>4790859</v>
      </c>
      <c r="P30" s="361">
        <v>0.24030110647907135</v>
      </c>
      <c r="Q30" s="375">
        <v>37660</v>
      </c>
      <c r="R30" s="383">
        <v>1.8889597189150895E-3</v>
      </c>
      <c r="S30" s="374">
        <v>1993689946</v>
      </c>
      <c r="T30" s="363">
        <v>100</v>
      </c>
    </row>
    <row r="31" spans="2:21" ht="21" customHeight="1" x14ac:dyDescent="0.2">
      <c r="B31" s="259" t="s">
        <v>1192</v>
      </c>
      <c r="C31" s="374">
        <v>228306371</v>
      </c>
      <c r="D31" s="361">
        <v>11.394303005782014</v>
      </c>
      <c r="E31" s="375">
        <v>639632</v>
      </c>
      <c r="F31" s="361">
        <v>3.1922722034744978E-2</v>
      </c>
      <c r="G31" s="375">
        <v>94984</v>
      </c>
      <c r="H31" s="361">
        <v>4.74045674661089E-3</v>
      </c>
      <c r="I31" s="375">
        <v>3465684</v>
      </c>
      <c r="J31" s="361">
        <v>0.17296518465658864</v>
      </c>
      <c r="K31" s="375">
        <v>27400450</v>
      </c>
      <c r="L31" s="361">
        <v>1.3675002954463316</v>
      </c>
      <c r="M31" s="375">
        <v>30204318</v>
      </c>
      <c r="N31" s="361">
        <v>1.5074356000998141</v>
      </c>
      <c r="O31" s="375">
        <v>6415397</v>
      </c>
      <c r="P31" s="361">
        <v>0.32017931431438201</v>
      </c>
      <c r="Q31" s="375">
        <v>30203</v>
      </c>
      <c r="R31" s="383">
        <v>1.5073698214213838E-3</v>
      </c>
      <c r="S31" s="374">
        <v>2003688781</v>
      </c>
      <c r="T31" s="363">
        <v>100</v>
      </c>
    </row>
    <row r="32" spans="2:21" ht="21" customHeight="1" thickBot="1" x14ac:dyDescent="0.25">
      <c r="B32" s="259" t="s">
        <v>1193</v>
      </c>
      <c r="C32" s="284">
        <f>'表１１（その２－１）'!I10</f>
        <v>222518576</v>
      </c>
      <c r="D32" s="279">
        <f>100*C32/$S$32</f>
        <v>11.893814059558688</v>
      </c>
      <c r="E32" s="283">
        <f>'表１１（その２－１）'!J10</f>
        <v>649636</v>
      </c>
      <c r="F32" s="279">
        <f>100*E32/$S$32</f>
        <v>3.4723616919045304E-2</v>
      </c>
      <c r="G32" s="283">
        <f>'表１１（その２－１）'!K10</f>
        <v>34453</v>
      </c>
      <c r="H32" s="279">
        <f>100*G32/$S$32</f>
        <v>1.8415432237620264E-3</v>
      </c>
      <c r="I32" s="283">
        <f>'表１１（その２－１）'!L10</f>
        <v>3008903</v>
      </c>
      <c r="J32" s="279">
        <f>100*I32/$S$32</f>
        <v>0.16082851799864256</v>
      </c>
      <c r="K32" s="283">
        <f>'表１１（その２－１）'!M10</f>
        <v>26822308</v>
      </c>
      <c r="L32" s="279">
        <f>100*K32/$S$32</f>
        <v>1.4336760091445735</v>
      </c>
      <c r="M32" s="283">
        <f>'表１１（その２－１）'!N10</f>
        <v>29720405</v>
      </c>
      <c r="N32" s="279">
        <f>100*M32/$S$32</f>
        <v>1.5885818487566554</v>
      </c>
      <c r="O32" s="283">
        <f>'表１１（その２－１）'!O10</f>
        <v>1863731</v>
      </c>
      <c r="P32" s="279">
        <f>100*O32/$S$32</f>
        <v>9.9618065015099566E-2</v>
      </c>
      <c r="Q32" s="283">
        <f>'表１１（その２－１）'!P10</f>
        <v>24388</v>
      </c>
      <c r="R32" s="286">
        <f>100*Q32/$S$32</f>
        <v>1.3035601004588366E-3</v>
      </c>
      <c r="S32" s="284">
        <f>'表１１（その２－１）'!Q10</f>
        <v>1870876532</v>
      </c>
      <c r="T32" s="281">
        <f>100*S32/$S$32</f>
        <v>100</v>
      </c>
    </row>
    <row r="33" spans="2:11" ht="5.25" customHeight="1" x14ac:dyDescent="0.2">
      <c r="B33" s="18"/>
      <c r="K33" s="22"/>
    </row>
  </sheetData>
  <mergeCells count="27">
    <mergeCell ref="Q23:R23"/>
    <mergeCell ref="Q13:R13"/>
    <mergeCell ref="S13:T13"/>
    <mergeCell ref="C23:D23"/>
    <mergeCell ref="E23:F23"/>
    <mergeCell ref="G23:H23"/>
    <mergeCell ref="I23:J23"/>
    <mergeCell ref="S23:T23"/>
    <mergeCell ref="K23:L23"/>
    <mergeCell ref="M23:N23"/>
    <mergeCell ref="O23:P23"/>
    <mergeCell ref="O3:P3"/>
    <mergeCell ref="Q3:R3"/>
    <mergeCell ref="S3:T3"/>
    <mergeCell ref="C13:D13"/>
    <mergeCell ref="E13:F13"/>
    <mergeCell ref="G13:H13"/>
    <mergeCell ref="I13:J13"/>
    <mergeCell ref="K13:L13"/>
    <mergeCell ref="M13:N13"/>
    <mergeCell ref="O13:P13"/>
    <mergeCell ref="C3:D3"/>
    <mergeCell ref="E3:F3"/>
    <mergeCell ref="G3:H3"/>
    <mergeCell ref="I3:J3"/>
    <mergeCell ref="K3:L3"/>
    <mergeCell ref="M3:N3"/>
  </mergeCells>
  <phoneticPr fontId="2"/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75" orientation="landscape" r:id="rId1"/>
  <headerFooter alignWithMargins="0">
    <oddFooter>&amp;C45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E6BD8-5749-425A-8C2C-FE0CF026C2E3}">
  <sheetPr codeName="Sheet2">
    <tabColor rgb="FFFFFF00"/>
  </sheetPr>
  <dimension ref="B1:L177"/>
  <sheetViews>
    <sheetView zoomScale="70" zoomScaleNormal="70" workbookViewId="0">
      <selection activeCell="V19" sqref="V19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2" ht="5.25" customHeight="1" thickBot="1" x14ac:dyDescent="0.25"/>
    <row r="2" spans="2:12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2" ht="24.75" customHeight="1" thickBot="1" x14ac:dyDescent="0.25">
      <c r="B3" s="501"/>
      <c r="C3" s="501"/>
      <c r="D3" s="501"/>
      <c r="E3" s="501"/>
      <c r="F3" s="501"/>
      <c r="G3" s="1"/>
      <c r="H3" s="336" t="s">
        <v>992</v>
      </c>
      <c r="I3" s="275" t="s">
        <v>890</v>
      </c>
      <c r="J3" s="275">
        <v>165244</v>
      </c>
      <c r="K3" s="276">
        <v>0.63512744789523368</v>
      </c>
    </row>
    <row r="4" spans="2:12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2" ht="24.75" customHeight="1" x14ac:dyDescent="0.2">
      <c r="B5" s="342" t="s">
        <v>1070</v>
      </c>
      <c r="C5" s="273">
        <v>2439</v>
      </c>
      <c r="D5" s="273">
        <v>17</v>
      </c>
      <c r="E5" s="273">
        <v>4027</v>
      </c>
      <c r="F5" s="273">
        <v>249</v>
      </c>
      <c r="G5" s="273">
        <v>15051</v>
      </c>
      <c r="H5" s="273">
        <v>7419</v>
      </c>
      <c r="I5" s="273">
        <v>7895</v>
      </c>
      <c r="J5" s="273">
        <v>5584</v>
      </c>
      <c r="K5" s="277">
        <v>9520</v>
      </c>
    </row>
    <row r="6" spans="2:12" ht="24.75" customHeight="1" x14ac:dyDescent="0.2">
      <c r="B6" s="342" t="s">
        <v>1071</v>
      </c>
      <c r="C6" s="273">
        <v>6943387</v>
      </c>
      <c r="D6" s="273">
        <v>221099</v>
      </c>
      <c r="E6" s="273">
        <v>71147610</v>
      </c>
      <c r="F6" s="273">
        <v>6160655</v>
      </c>
      <c r="G6" s="273">
        <v>38308075</v>
      </c>
      <c r="H6" s="273">
        <v>24315391</v>
      </c>
      <c r="I6" s="273">
        <v>34605025</v>
      </c>
      <c r="J6" s="273">
        <v>30761555</v>
      </c>
      <c r="K6" s="277">
        <v>17193461</v>
      </c>
    </row>
    <row r="7" spans="2:12" ht="24.75" customHeight="1" x14ac:dyDescent="0.2">
      <c r="B7" s="342" t="s">
        <v>1072</v>
      </c>
      <c r="C7" s="126">
        <v>29</v>
      </c>
      <c r="D7" s="126">
        <v>4</v>
      </c>
      <c r="E7" s="126">
        <v>379</v>
      </c>
      <c r="F7" s="126">
        <v>24</v>
      </c>
      <c r="G7" s="126">
        <v>46</v>
      </c>
      <c r="H7" s="126">
        <v>35</v>
      </c>
      <c r="I7" s="126">
        <v>399</v>
      </c>
      <c r="J7" s="126">
        <v>244</v>
      </c>
      <c r="K7" s="356">
        <v>62</v>
      </c>
    </row>
    <row r="8" spans="2:12" ht="24.75" customHeight="1" x14ac:dyDescent="0.2">
      <c r="B8" s="342" t="s">
        <v>1073</v>
      </c>
      <c r="C8" s="126">
        <v>1657839</v>
      </c>
      <c r="D8" s="126">
        <v>183379</v>
      </c>
      <c r="E8" s="126">
        <v>33731287</v>
      </c>
      <c r="F8" s="126">
        <v>2214638</v>
      </c>
      <c r="G8" s="126">
        <v>1884512</v>
      </c>
      <c r="H8" s="126">
        <v>1141273</v>
      </c>
      <c r="I8" s="126">
        <v>19389767</v>
      </c>
      <c r="J8" s="126">
        <v>14059097</v>
      </c>
      <c r="K8" s="356">
        <v>2908809</v>
      </c>
    </row>
    <row r="9" spans="2:12" ht="24.75" customHeight="1" x14ac:dyDescent="0.2">
      <c r="B9" s="342" t="s">
        <v>1074</v>
      </c>
      <c r="C9" s="126">
        <v>2410</v>
      </c>
      <c r="D9" s="126">
        <v>13</v>
      </c>
      <c r="E9" s="126">
        <v>3648</v>
      </c>
      <c r="F9" s="126">
        <v>225</v>
      </c>
      <c r="G9" s="126">
        <v>15005</v>
      </c>
      <c r="H9" s="126">
        <v>7384</v>
      </c>
      <c r="I9" s="126">
        <v>7496</v>
      </c>
      <c r="J9" s="126">
        <v>5340</v>
      </c>
      <c r="K9" s="356">
        <v>9458</v>
      </c>
    </row>
    <row r="10" spans="2:12" ht="24.75" customHeight="1" x14ac:dyDescent="0.2">
      <c r="B10" s="342" t="s">
        <v>1075</v>
      </c>
      <c r="C10" s="126">
        <v>5285548</v>
      </c>
      <c r="D10" s="126">
        <v>37720</v>
      </c>
      <c r="E10" s="126">
        <v>37416323</v>
      </c>
      <c r="F10" s="126">
        <v>3946017</v>
      </c>
      <c r="G10" s="126">
        <v>36423563</v>
      </c>
      <c r="H10" s="126">
        <v>23174118</v>
      </c>
      <c r="I10" s="126">
        <v>15215258</v>
      </c>
      <c r="J10" s="126">
        <v>16702458</v>
      </c>
      <c r="K10" s="356">
        <v>14284652</v>
      </c>
    </row>
    <row r="11" spans="2:12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2" ht="24.75" customHeight="1" x14ac:dyDescent="0.2">
      <c r="B12" s="342" t="s">
        <v>1070</v>
      </c>
      <c r="C12" s="273">
        <v>1281</v>
      </c>
      <c r="D12" s="273">
        <v>13662</v>
      </c>
      <c r="E12" s="273">
        <v>8464</v>
      </c>
      <c r="F12" s="273">
        <v>901</v>
      </c>
      <c r="G12" s="273">
        <v>9693</v>
      </c>
      <c r="H12" s="273">
        <v>7239</v>
      </c>
      <c r="I12" s="273">
        <v>2503</v>
      </c>
      <c r="J12" s="273">
        <v>6020</v>
      </c>
      <c r="K12" s="277">
        <v>12972</v>
      </c>
    </row>
    <row r="13" spans="2:12" ht="24.75" customHeight="1" x14ac:dyDescent="0.2">
      <c r="B13" s="342" t="s">
        <v>1071</v>
      </c>
      <c r="C13" s="273">
        <v>2129408</v>
      </c>
      <c r="D13" s="273">
        <v>58536690</v>
      </c>
      <c r="E13" s="273">
        <v>10754679</v>
      </c>
      <c r="F13" s="273">
        <v>12885903</v>
      </c>
      <c r="G13" s="273">
        <v>27523593</v>
      </c>
      <c r="H13" s="273">
        <v>26590905</v>
      </c>
      <c r="I13" s="273">
        <v>4435973</v>
      </c>
      <c r="J13" s="273">
        <v>8765227</v>
      </c>
      <c r="K13" s="277">
        <v>43006129</v>
      </c>
    </row>
    <row r="14" spans="2:12" ht="24.75" customHeight="1" x14ac:dyDescent="0.2">
      <c r="B14" s="342" t="s">
        <v>1072</v>
      </c>
      <c r="C14" s="125">
        <v>6</v>
      </c>
      <c r="D14" s="125">
        <v>350</v>
      </c>
      <c r="E14" s="125">
        <v>17</v>
      </c>
      <c r="F14" s="125">
        <v>116</v>
      </c>
      <c r="G14" s="125">
        <v>134</v>
      </c>
      <c r="H14" s="125">
        <v>236</v>
      </c>
      <c r="I14" s="125">
        <v>18</v>
      </c>
      <c r="J14" s="125">
        <v>27</v>
      </c>
      <c r="K14" s="350">
        <v>175</v>
      </c>
      <c r="L14" s="351"/>
    </row>
    <row r="15" spans="2:12" ht="24.75" customHeight="1" x14ac:dyDescent="0.2">
      <c r="B15" s="342" t="s">
        <v>1073</v>
      </c>
      <c r="C15" s="125">
        <v>504207</v>
      </c>
      <c r="D15" s="125">
        <v>34443828</v>
      </c>
      <c r="E15" s="125">
        <v>712162</v>
      </c>
      <c r="F15" s="125">
        <v>11602300</v>
      </c>
      <c r="G15" s="125">
        <v>9429501</v>
      </c>
      <c r="H15" s="125">
        <v>9618212</v>
      </c>
      <c r="I15" s="125">
        <v>545183</v>
      </c>
      <c r="J15" s="125">
        <v>1326589</v>
      </c>
      <c r="K15" s="350">
        <v>16161859</v>
      </c>
      <c r="L15" s="351"/>
    </row>
    <row r="16" spans="2:12" ht="24.75" customHeight="1" x14ac:dyDescent="0.2">
      <c r="B16" s="342" t="s">
        <v>1074</v>
      </c>
      <c r="C16" s="125">
        <v>1275</v>
      </c>
      <c r="D16" s="125">
        <v>13312</v>
      </c>
      <c r="E16" s="125">
        <v>8447</v>
      </c>
      <c r="F16" s="125">
        <v>785</v>
      </c>
      <c r="G16" s="125">
        <v>9559</v>
      </c>
      <c r="H16" s="125">
        <v>7003</v>
      </c>
      <c r="I16" s="125">
        <v>2485</v>
      </c>
      <c r="J16" s="125">
        <v>5993</v>
      </c>
      <c r="K16" s="350">
        <v>12797</v>
      </c>
      <c r="L16" s="351"/>
    </row>
    <row r="17" spans="2:11" ht="24.75" customHeight="1" x14ac:dyDescent="0.2">
      <c r="B17" s="342" t="s">
        <v>1075</v>
      </c>
      <c r="C17" s="125">
        <v>1625201</v>
      </c>
      <c r="D17" s="125">
        <v>24092862</v>
      </c>
      <c r="E17" s="125">
        <v>10042517</v>
      </c>
      <c r="F17" s="125">
        <v>1283603</v>
      </c>
      <c r="G17" s="125">
        <v>18094092</v>
      </c>
      <c r="H17" s="125">
        <v>16972693</v>
      </c>
      <c r="I17" s="125">
        <v>3890790</v>
      </c>
      <c r="J17" s="125">
        <v>7438638</v>
      </c>
      <c r="K17" s="352">
        <v>26844270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4735</v>
      </c>
      <c r="D19" s="94">
        <v>80</v>
      </c>
      <c r="E19" s="94">
        <v>17</v>
      </c>
      <c r="F19" s="94">
        <v>92</v>
      </c>
      <c r="G19" s="94">
        <v>1821</v>
      </c>
      <c r="H19" s="94">
        <v>2467</v>
      </c>
      <c r="I19" s="94">
        <v>98</v>
      </c>
      <c r="J19" s="94">
        <v>9</v>
      </c>
      <c r="K19" s="119">
        <v>104951</v>
      </c>
    </row>
    <row r="20" spans="2:11" ht="24.75" customHeight="1" x14ac:dyDescent="0.2">
      <c r="B20" s="342" t="s">
        <v>1071</v>
      </c>
      <c r="C20" s="94">
        <v>41128205</v>
      </c>
      <c r="D20" s="94">
        <v>596620</v>
      </c>
      <c r="E20" s="94">
        <v>675248</v>
      </c>
      <c r="F20" s="94">
        <v>1123772</v>
      </c>
      <c r="G20" s="94">
        <v>4860977</v>
      </c>
      <c r="H20" s="94">
        <v>14130070</v>
      </c>
      <c r="I20" s="94">
        <v>577623</v>
      </c>
      <c r="J20" s="94">
        <v>3561</v>
      </c>
      <c r="K20" s="118">
        <v>434767796</v>
      </c>
    </row>
    <row r="21" spans="2:11" ht="24.75" customHeight="1" x14ac:dyDescent="0.2">
      <c r="B21" s="342" t="s">
        <v>1072</v>
      </c>
      <c r="C21" s="126">
        <v>154</v>
      </c>
      <c r="D21" s="126">
        <v>19</v>
      </c>
      <c r="E21" s="126">
        <v>9</v>
      </c>
      <c r="F21" s="126">
        <v>9</v>
      </c>
      <c r="G21" s="126">
        <v>29</v>
      </c>
      <c r="H21" s="126">
        <v>138</v>
      </c>
      <c r="I21" s="126">
        <v>6</v>
      </c>
      <c r="J21" s="126">
        <v>0</v>
      </c>
      <c r="K21" s="274">
        <v>2475</v>
      </c>
    </row>
    <row r="22" spans="2:11" ht="24.75" customHeight="1" x14ac:dyDescent="0.2">
      <c r="B22" s="342" t="s">
        <v>1073</v>
      </c>
      <c r="C22" s="126">
        <v>11091947</v>
      </c>
      <c r="D22" s="126">
        <v>521221</v>
      </c>
      <c r="E22" s="126">
        <v>669819</v>
      </c>
      <c r="F22" s="126">
        <v>843631</v>
      </c>
      <c r="G22" s="126">
        <v>1433920</v>
      </c>
      <c r="H22" s="126">
        <v>10132792</v>
      </c>
      <c r="I22" s="126">
        <v>292210</v>
      </c>
      <c r="J22" s="126">
        <v>0</v>
      </c>
      <c r="K22" s="274">
        <v>172315685</v>
      </c>
    </row>
    <row r="23" spans="2:11" ht="24.75" customHeight="1" x14ac:dyDescent="0.2">
      <c r="B23" s="342" t="s">
        <v>1074</v>
      </c>
      <c r="C23" s="126">
        <v>4581</v>
      </c>
      <c r="D23" s="126">
        <v>61</v>
      </c>
      <c r="E23" s="126">
        <v>8</v>
      </c>
      <c r="F23" s="126">
        <v>83</v>
      </c>
      <c r="G23" s="126">
        <v>1792</v>
      </c>
      <c r="H23" s="126">
        <v>2329</v>
      </c>
      <c r="I23" s="126">
        <v>92</v>
      </c>
      <c r="J23" s="126">
        <v>9</v>
      </c>
      <c r="K23" s="274">
        <v>102476</v>
      </c>
    </row>
    <row r="24" spans="2:11" ht="24.75" customHeight="1" thickBot="1" x14ac:dyDescent="0.25">
      <c r="B24" s="353" t="s">
        <v>1075</v>
      </c>
      <c r="C24" s="354">
        <v>30036258</v>
      </c>
      <c r="D24" s="354">
        <v>75399</v>
      </c>
      <c r="E24" s="354">
        <v>5429</v>
      </c>
      <c r="F24" s="354">
        <v>280141</v>
      </c>
      <c r="G24" s="354">
        <v>3427057</v>
      </c>
      <c r="H24" s="354">
        <v>3997278</v>
      </c>
      <c r="I24" s="354">
        <v>285413</v>
      </c>
      <c r="J24" s="354">
        <v>3561</v>
      </c>
      <c r="K24" s="355">
        <v>262452111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D0E85-96C4-4F91-878B-A16351EB1A94}">
  <sheetPr codeName="Sheet3">
    <tabColor rgb="FFFFFF00"/>
  </sheetPr>
  <dimension ref="B1:L177"/>
  <sheetViews>
    <sheetView topLeftCell="A6" zoomScale="70" zoomScaleNormal="70" workbookViewId="0">
      <selection activeCell="R21" sqref="R21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2" ht="5.25" customHeight="1" thickBot="1" x14ac:dyDescent="0.25"/>
    <row r="2" spans="2:12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2" ht="24.75" customHeight="1" thickBot="1" x14ac:dyDescent="0.25">
      <c r="B3" s="501"/>
      <c r="C3" s="501"/>
      <c r="D3" s="501"/>
      <c r="E3" s="501"/>
      <c r="F3" s="501"/>
      <c r="G3" s="1"/>
      <c r="H3" s="336" t="s">
        <v>993</v>
      </c>
      <c r="I3" s="275" t="s">
        <v>891</v>
      </c>
      <c r="J3" s="275">
        <v>14096</v>
      </c>
      <c r="K3" s="276">
        <v>0.65231271282633374</v>
      </c>
    </row>
    <row r="4" spans="2:12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2" ht="24.75" customHeight="1" x14ac:dyDescent="0.2">
      <c r="B5" s="342" t="s">
        <v>1070</v>
      </c>
      <c r="C5" s="273">
        <v>224</v>
      </c>
      <c r="D5" s="273">
        <v>4</v>
      </c>
      <c r="E5" s="273">
        <v>314</v>
      </c>
      <c r="F5" s="273">
        <v>23</v>
      </c>
      <c r="G5" s="273">
        <v>1671</v>
      </c>
      <c r="H5" s="273">
        <v>900</v>
      </c>
      <c r="I5" s="273">
        <v>508</v>
      </c>
      <c r="J5" s="273">
        <v>495</v>
      </c>
      <c r="K5" s="277">
        <v>751</v>
      </c>
    </row>
    <row r="6" spans="2:12" ht="24.75" customHeight="1" x14ac:dyDescent="0.2">
      <c r="B6" s="342" t="s">
        <v>1071</v>
      </c>
      <c r="C6" s="273">
        <v>885816</v>
      </c>
      <c r="D6" s="273">
        <v>6196</v>
      </c>
      <c r="E6" s="273">
        <v>10273598</v>
      </c>
      <c r="F6" s="273">
        <v>675252</v>
      </c>
      <c r="G6" s="273">
        <v>3729425</v>
      </c>
      <c r="H6" s="273">
        <v>2670077</v>
      </c>
      <c r="I6" s="273">
        <v>3452848</v>
      </c>
      <c r="J6" s="273">
        <v>2509132</v>
      </c>
      <c r="K6" s="277">
        <v>1324174</v>
      </c>
    </row>
    <row r="7" spans="2:12" ht="24.75" customHeight="1" x14ac:dyDescent="0.2">
      <c r="B7" s="342" t="s">
        <v>1072</v>
      </c>
      <c r="C7" s="126">
        <v>2</v>
      </c>
      <c r="D7" s="126">
        <v>0</v>
      </c>
      <c r="E7" s="126">
        <v>31</v>
      </c>
      <c r="F7" s="126">
        <v>5</v>
      </c>
      <c r="G7" s="126">
        <v>2</v>
      </c>
      <c r="H7" s="126">
        <v>1</v>
      </c>
      <c r="I7" s="126">
        <v>50</v>
      </c>
      <c r="J7" s="126">
        <v>30</v>
      </c>
      <c r="K7" s="357">
        <v>5</v>
      </c>
      <c r="L7" s="351"/>
    </row>
    <row r="8" spans="2:12" ht="24.75" customHeight="1" x14ac:dyDescent="0.2">
      <c r="B8" s="342" t="s">
        <v>1073</v>
      </c>
      <c r="C8" s="126">
        <v>76901</v>
      </c>
      <c r="D8" s="126">
        <v>0</v>
      </c>
      <c r="E8" s="126">
        <v>5986364</v>
      </c>
      <c r="F8" s="126">
        <v>594714</v>
      </c>
      <c r="G8" s="126">
        <v>67372</v>
      </c>
      <c r="H8" s="126">
        <v>49011</v>
      </c>
      <c r="I8" s="126">
        <v>2578971</v>
      </c>
      <c r="J8" s="126">
        <v>1506691</v>
      </c>
      <c r="K8" s="356">
        <v>145330</v>
      </c>
    </row>
    <row r="9" spans="2:12" ht="24.75" customHeight="1" x14ac:dyDescent="0.2">
      <c r="B9" s="342" t="s">
        <v>1074</v>
      </c>
      <c r="C9" s="126">
        <v>222</v>
      </c>
      <c r="D9" s="126">
        <v>4</v>
      </c>
      <c r="E9" s="126">
        <v>283</v>
      </c>
      <c r="F9" s="126">
        <v>18</v>
      </c>
      <c r="G9" s="126">
        <v>1669</v>
      </c>
      <c r="H9" s="126">
        <v>899</v>
      </c>
      <c r="I9" s="126">
        <v>458</v>
      </c>
      <c r="J9" s="126">
        <v>465</v>
      </c>
      <c r="K9" s="356">
        <v>746</v>
      </c>
    </row>
    <row r="10" spans="2:12" ht="24.75" customHeight="1" x14ac:dyDescent="0.2">
      <c r="B10" s="342" t="s">
        <v>1075</v>
      </c>
      <c r="C10" s="126">
        <v>808915</v>
      </c>
      <c r="D10" s="126">
        <v>6196</v>
      </c>
      <c r="E10" s="126">
        <v>4287234</v>
      </c>
      <c r="F10" s="126">
        <v>80538</v>
      </c>
      <c r="G10" s="126">
        <v>3662053</v>
      </c>
      <c r="H10" s="126">
        <v>2621066</v>
      </c>
      <c r="I10" s="126">
        <v>873877</v>
      </c>
      <c r="J10" s="126">
        <v>1002441</v>
      </c>
      <c r="K10" s="356">
        <v>1178844</v>
      </c>
    </row>
    <row r="11" spans="2:12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2" ht="24.75" customHeight="1" x14ac:dyDescent="0.2">
      <c r="B12" s="342" t="s">
        <v>1070</v>
      </c>
      <c r="C12" s="273">
        <v>84</v>
      </c>
      <c r="D12" s="273">
        <v>1645</v>
      </c>
      <c r="E12" s="273">
        <v>1161</v>
      </c>
      <c r="F12" s="273">
        <v>88</v>
      </c>
      <c r="G12" s="273">
        <v>766</v>
      </c>
      <c r="H12" s="273">
        <v>511</v>
      </c>
      <c r="I12" s="273">
        <v>151</v>
      </c>
      <c r="J12" s="273">
        <v>426</v>
      </c>
      <c r="K12" s="277">
        <v>1052</v>
      </c>
    </row>
    <row r="13" spans="2:12" ht="24.75" customHeight="1" x14ac:dyDescent="0.2">
      <c r="B13" s="342" t="s">
        <v>1071</v>
      </c>
      <c r="C13" s="273">
        <v>92020</v>
      </c>
      <c r="D13" s="273">
        <v>5914905</v>
      </c>
      <c r="E13" s="273">
        <v>1415157</v>
      </c>
      <c r="F13" s="273">
        <v>1143956</v>
      </c>
      <c r="G13" s="273">
        <v>1847908</v>
      </c>
      <c r="H13" s="273">
        <v>1782800</v>
      </c>
      <c r="I13" s="273">
        <v>203553</v>
      </c>
      <c r="J13" s="273">
        <v>735570</v>
      </c>
      <c r="K13" s="277">
        <v>4807282</v>
      </c>
    </row>
    <row r="14" spans="2:12" ht="24.75" customHeight="1" x14ac:dyDescent="0.2">
      <c r="B14" s="342" t="s">
        <v>1072</v>
      </c>
      <c r="C14" s="125">
        <v>1</v>
      </c>
      <c r="D14" s="125">
        <v>34</v>
      </c>
      <c r="E14" s="125">
        <v>1</v>
      </c>
      <c r="F14" s="125">
        <v>15</v>
      </c>
      <c r="G14" s="125">
        <v>12</v>
      </c>
      <c r="H14" s="125">
        <v>19</v>
      </c>
      <c r="I14" s="125">
        <v>1</v>
      </c>
      <c r="J14" s="125">
        <v>1</v>
      </c>
      <c r="K14" s="352">
        <v>19</v>
      </c>
    </row>
    <row r="15" spans="2:12" ht="24.75" customHeight="1" x14ac:dyDescent="0.2">
      <c r="B15" s="342" t="s">
        <v>1073</v>
      </c>
      <c r="C15" s="125">
        <v>15296</v>
      </c>
      <c r="D15" s="125">
        <v>3110403</v>
      </c>
      <c r="E15" s="125">
        <v>15799</v>
      </c>
      <c r="F15" s="125">
        <v>1039027</v>
      </c>
      <c r="G15" s="125">
        <v>573015</v>
      </c>
      <c r="H15" s="125">
        <v>689418</v>
      </c>
      <c r="I15" s="125">
        <v>6964</v>
      </c>
      <c r="J15" s="125">
        <v>59377</v>
      </c>
      <c r="K15" s="352">
        <v>2520299</v>
      </c>
    </row>
    <row r="16" spans="2:12" ht="24.75" customHeight="1" x14ac:dyDescent="0.2">
      <c r="B16" s="342" t="s">
        <v>1074</v>
      </c>
      <c r="C16" s="125">
        <v>83</v>
      </c>
      <c r="D16" s="125">
        <v>1611</v>
      </c>
      <c r="E16" s="125">
        <v>1160</v>
      </c>
      <c r="F16" s="125">
        <v>73</v>
      </c>
      <c r="G16" s="125">
        <v>754</v>
      </c>
      <c r="H16" s="125">
        <v>492</v>
      </c>
      <c r="I16" s="125">
        <v>150</v>
      </c>
      <c r="J16" s="125">
        <v>425</v>
      </c>
      <c r="K16" s="352">
        <v>1033</v>
      </c>
    </row>
    <row r="17" spans="2:11" ht="24.75" customHeight="1" x14ac:dyDescent="0.2">
      <c r="B17" s="342" t="s">
        <v>1075</v>
      </c>
      <c r="C17" s="125">
        <v>76724</v>
      </c>
      <c r="D17" s="125">
        <v>2804502</v>
      </c>
      <c r="E17" s="125">
        <v>1399358</v>
      </c>
      <c r="F17" s="125">
        <v>104929</v>
      </c>
      <c r="G17" s="125">
        <v>1274893</v>
      </c>
      <c r="H17" s="125">
        <v>1093382</v>
      </c>
      <c r="I17" s="125">
        <v>196589</v>
      </c>
      <c r="J17" s="125">
        <v>676193</v>
      </c>
      <c r="K17" s="352">
        <v>2286983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340</v>
      </c>
      <c r="D19" s="94">
        <v>0</v>
      </c>
      <c r="E19" s="94">
        <v>1</v>
      </c>
      <c r="F19" s="94">
        <v>9</v>
      </c>
      <c r="G19" s="94">
        <v>172</v>
      </c>
      <c r="H19" s="94">
        <v>192</v>
      </c>
      <c r="I19" s="94">
        <v>11</v>
      </c>
      <c r="J19" s="94">
        <v>0</v>
      </c>
      <c r="K19" s="119">
        <v>9195</v>
      </c>
    </row>
    <row r="20" spans="2:11" ht="24.75" customHeight="1" x14ac:dyDescent="0.2">
      <c r="B20" s="342" t="s">
        <v>1071</v>
      </c>
      <c r="C20" s="94">
        <v>4148644</v>
      </c>
      <c r="D20" s="94">
        <v>0</v>
      </c>
      <c r="E20" s="94">
        <v>31450</v>
      </c>
      <c r="F20" s="94">
        <v>52842</v>
      </c>
      <c r="G20" s="94">
        <v>449683</v>
      </c>
      <c r="H20" s="94">
        <v>1397196</v>
      </c>
      <c r="I20" s="94">
        <v>54194</v>
      </c>
      <c r="J20" s="94">
        <v>0</v>
      </c>
      <c r="K20" s="118">
        <v>44164739</v>
      </c>
    </row>
    <row r="21" spans="2:11" ht="24.75" customHeight="1" x14ac:dyDescent="0.2">
      <c r="B21" s="342" t="s">
        <v>1072</v>
      </c>
      <c r="C21" s="126">
        <v>12</v>
      </c>
      <c r="D21" s="126">
        <v>0</v>
      </c>
      <c r="E21" s="126">
        <v>1</v>
      </c>
      <c r="F21" s="126">
        <v>1</v>
      </c>
      <c r="G21" s="126">
        <v>1</v>
      </c>
      <c r="H21" s="126">
        <v>16</v>
      </c>
      <c r="I21" s="126">
        <v>0</v>
      </c>
      <c r="J21" s="126">
        <v>0</v>
      </c>
      <c r="K21" s="274">
        <v>242</v>
      </c>
    </row>
    <row r="22" spans="2:11" ht="24.75" customHeight="1" x14ac:dyDescent="0.2">
      <c r="B22" s="342" t="s">
        <v>1073</v>
      </c>
      <c r="C22" s="126">
        <v>656608</v>
      </c>
      <c r="D22" s="126">
        <v>0</v>
      </c>
      <c r="E22" s="126">
        <v>31450</v>
      </c>
      <c r="F22" s="126">
        <v>45905</v>
      </c>
      <c r="G22" s="126">
        <v>49724</v>
      </c>
      <c r="H22" s="126">
        <v>1098330</v>
      </c>
      <c r="I22" s="126">
        <v>0</v>
      </c>
      <c r="J22" s="126">
        <v>0</v>
      </c>
      <c r="K22" s="274">
        <v>19806168</v>
      </c>
    </row>
    <row r="23" spans="2:11" ht="24.75" customHeight="1" x14ac:dyDescent="0.2">
      <c r="B23" s="342" t="s">
        <v>1074</v>
      </c>
      <c r="C23" s="126">
        <v>328</v>
      </c>
      <c r="D23" s="126">
        <v>0</v>
      </c>
      <c r="E23" s="126">
        <v>0</v>
      </c>
      <c r="F23" s="126">
        <v>8</v>
      </c>
      <c r="G23" s="126">
        <v>171</v>
      </c>
      <c r="H23" s="126">
        <v>176</v>
      </c>
      <c r="I23" s="126">
        <v>11</v>
      </c>
      <c r="J23" s="126">
        <v>0</v>
      </c>
      <c r="K23" s="274">
        <v>8953</v>
      </c>
    </row>
    <row r="24" spans="2:11" ht="24.75" customHeight="1" thickBot="1" x14ac:dyDescent="0.25">
      <c r="B24" s="353" t="s">
        <v>1075</v>
      </c>
      <c r="C24" s="354">
        <v>3492036</v>
      </c>
      <c r="D24" s="354">
        <v>0</v>
      </c>
      <c r="E24" s="354">
        <v>0</v>
      </c>
      <c r="F24" s="354">
        <v>6937</v>
      </c>
      <c r="G24" s="354">
        <v>399959</v>
      </c>
      <c r="H24" s="354">
        <v>298866</v>
      </c>
      <c r="I24" s="354">
        <v>54194</v>
      </c>
      <c r="J24" s="354">
        <v>0</v>
      </c>
      <c r="K24" s="355">
        <v>24358571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44582-E84D-4036-90FC-4D33F64F3C9A}">
  <sheetPr codeName="Sheet83">
    <tabColor rgb="FFFFFF00"/>
  </sheetPr>
  <dimension ref="A1:I41"/>
  <sheetViews>
    <sheetView zoomScaleNormal="100" workbookViewId="0">
      <selection activeCell="D18" sqref="D18"/>
    </sheetView>
  </sheetViews>
  <sheetFormatPr defaultColWidth="11.77734375" defaultRowHeight="13.2" x14ac:dyDescent="0.2"/>
  <cols>
    <col min="1" max="1" width="0.88671875" customWidth="1"/>
    <col min="2" max="2" width="10.109375" customWidth="1"/>
    <col min="3" max="3" width="30.33203125" customWidth="1"/>
    <col min="4" max="4" width="18.6640625" customWidth="1"/>
    <col min="5" max="5" width="2.33203125" customWidth="1"/>
    <col min="6" max="6" width="10.109375" customWidth="1"/>
    <col min="7" max="7" width="30.44140625" customWidth="1"/>
    <col min="8" max="8" width="18.6640625" customWidth="1"/>
    <col min="9" max="9" width="0.88671875" customWidth="1"/>
  </cols>
  <sheetData>
    <row r="1" spans="1:9" ht="5.25" customHeight="1" x14ac:dyDescent="0.2">
      <c r="A1" s="40"/>
      <c r="B1" s="38"/>
      <c r="C1" s="38"/>
      <c r="D1" s="38"/>
      <c r="E1" s="40"/>
      <c r="F1" s="38"/>
      <c r="G1" s="38"/>
      <c r="H1" s="38"/>
      <c r="I1" s="40"/>
    </row>
    <row r="2" spans="1:9" ht="13.5" customHeight="1" x14ac:dyDescent="0.2">
      <c r="A2" s="40"/>
      <c r="B2" s="56" t="s">
        <v>90</v>
      </c>
      <c r="C2" s="57"/>
      <c r="D2" s="53" t="s">
        <v>91</v>
      </c>
      <c r="E2" s="47"/>
      <c r="F2" s="56" t="s">
        <v>90</v>
      </c>
      <c r="G2" s="57"/>
      <c r="H2" s="53" t="s">
        <v>91</v>
      </c>
      <c r="I2" s="58"/>
    </row>
    <row r="3" spans="1:9" ht="13.5" customHeight="1" x14ac:dyDescent="0.2">
      <c r="A3" s="40"/>
      <c r="B3" s="46" t="s">
        <v>92</v>
      </c>
      <c r="C3" s="423" t="s">
        <v>874</v>
      </c>
      <c r="D3" s="47" t="s">
        <v>309</v>
      </c>
      <c r="E3" s="58"/>
      <c r="F3" s="46" t="s">
        <v>134</v>
      </c>
      <c r="G3" s="423" t="s">
        <v>874</v>
      </c>
      <c r="H3" s="47" t="s">
        <v>309</v>
      </c>
      <c r="I3" s="58"/>
    </row>
    <row r="4" spans="1:9" ht="13.5" customHeight="1" x14ac:dyDescent="0.2">
      <c r="A4" s="40"/>
      <c r="B4" s="47" t="s">
        <v>135</v>
      </c>
      <c r="C4" s="424"/>
      <c r="D4" s="86" t="s">
        <v>136</v>
      </c>
      <c r="E4" s="49"/>
      <c r="F4" s="73" t="s">
        <v>135</v>
      </c>
      <c r="G4" s="424"/>
      <c r="H4" s="85" t="s">
        <v>136</v>
      </c>
      <c r="I4" s="58"/>
    </row>
    <row r="5" spans="1:9" ht="13.5" customHeight="1" x14ac:dyDescent="0.2">
      <c r="A5" s="40"/>
      <c r="B5" s="60" t="s">
        <v>93</v>
      </c>
      <c r="C5" s="48" t="s">
        <v>526</v>
      </c>
      <c r="D5" s="48" t="s">
        <v>94</v>
      </c>
      <c r="E5" s="58"/>
      <c r="F5" s="52" t="s">
        <v>97</v>
      </c>
      <c r="G5" s="47" t="s">
        <v>1157</v>
      </c>
      <c r="H5" s="51" t="s">
        <v>835</v>
      </c>
      <c r="I5" s="40"/>
    </row>
    <row r="6" spans="1:9" ht="13.5" customHeight="1" x14ac:dyDescent="0.2">
      <c r="A6" s="40"/>
      <c r="B6" s="47" t="s">
        <v>693</v>
      </c>
      <c r="C6" s="47" t="s">
        <v>693</v>
      </c>
      <c r="D6" s="47" t="s">
        <v>147</v>
      </c>
      <c r="E6" s="47"/>
      <c r="F6" s="47" t="s">
        <v>693</v>
      </c>
      <c r="G6" s="73" t="s">
        <v>1158</v>
      </c>
      <c r="H6" s="51" t="s">
        <v>837</v>
      </c>
      <c r="I6" s="40"/>
    </row>
    <row r="7" spans="1:9" ht="13.5" customHeight="1" x14ac:dyDescent="0.2">
      <c r="A7" s="40"/>
      <c r="B7" s="47" t="s">
        <v>693</v>
      </c>
      <c r="C7" s="47" t="s">
        <v>693</v>
      </c>
      <c r="D7" s="47" t="s">
        <v>148</v>
      </c>
      <c r="E7" s="47"/>
      <c r="F7" s="331" t="s">
        <v>839</v>
      </c>
      <c r="G7" s="323" t="s">
        <v>1159</v>
      </c>
      <c r="H7" s="321" t="s">
        <v>840</v>
      </c>
      <c r="I7" s="40"/>
    </row>
    <row r="8" spans="1:9" ht="13.5" customHeight="1" x14ac:dyDescent="0.2">
      <c r="A8" s="40"/>
      <c r="B8" s="292" t="s">
        <v>693</v>
      </c>
      <c r="C8" s="292" t="s">
        <v>693</v>
      </c>
      <c r="D8" s="287" t="s">
        <v>834</v>
      </c>
      <c r="E8" s="47"/>
      <c r="F8" s="325" t="s">
        <v>693</v>
      </c>
      <c r="G8" s="325" t="s">
        <v>106</v>
      </c>
      <c r="H8" s="322"/>
      <c r="I8" s="40"/>
    </row>
    <row r="9" spans="1:9" ht="13.5" customHeight="1" x14ac:dyDescent="0.2">
      <c r="A9" s="40"/>
      <c r="B9" s="301" t="s">
        <v>98</v>
      </c>
      <c r="C9" s="290" t="s">
        <v>1119</v>
      </c>
      <c r="D9" s="291" t="s">
        <v>836</v>
      </c>
      <c r="E9" s="47"/>
      <c r="F9" s="302" t="s">
        <v>101</v>
      </c>
      <c r="G9" s="292" t="s">
        <v>102</v>
      </c>
      <c r="H9" s="287" t="s">
        <v>842</v>
      </c>
      <c r="I9" s="40"/>
    </row>
    <row r="10" spans="1:9" ht="13.5" customHeight="1" x14ac:dyDescent="0.2">
      <c r="A10" s="40"/>
      <c r="B10" s="301" t="s">
        <v>99</v>
      </c>
      <c r="C10" s="290" t="s">
        <v>144</v>
      </c>
      <c r="D10" s="291" t="s">
        <v>838</v>
      </c>
      <c r="E10" s="47"/>
      <c r="F10" s="52" t="s">
        <v>104</v>
      </c>
      <c r="G10" s="47" t="s">
        <v>1160</v>
      </c>
      <c r="H10" s="51" t="s">
        <v>843</v>
      </c>
      <c r="I10" s="40"/>
    </row>
    <row r="11" spans="1:9" ht="13.5" customHeight="1" x14ac:dyDescent="0.2">
      <c r="A11" s="40"/>
      <c r="B11" s="52" t="s">
        <v>100</v>
      </c>
      <c r="C11" s="47" t="s">
        <v>1149</v>
      </c>
      <c r="D11" s="47" t="s">
        <v>841</v>
      </c>
      <c r="E11" s="47"/>
      <c r="F11" s="307" t="s">
        <v>693</v>
      </c>
      <c r="G11" s="307" t="s">
        <v>1161</v>
      </c>
      <c r="H11" s="73" t="s">
        <v>845</v>
      </c>
      <c r="I11" s="40"/>
    </row>
    <row r="12" spans="1:9" ht="13.5" customHeight="1" x14ac:dyDescent="0.2">
      <c r="A12" s="40"/>
      <c r="B12" s="73" t="s">
        <v>693</v>
      </c>
      <c r="C12" s="47" t="s">
        <v>1150</v>
      </c>
      <c r="D12" s="51" t="s">
        <v>693</v>
      </c>
      <c r="E12" s="47"/>
      <c r="F12" s="332" t="s">
        <v>107</v>
      </c>
      <c r="G12" s="323" t="s">
        <v>1166</v>
      </c>
      <c r="H12" s="324" t="s">
        <v>847</v>
      </c>
      <c r="I12" s="40"/>
    </row>
    <row r="13" spans="1:9" ht="13.5" customHeight="1" x14ac:dyDescent="0.2">
      <c r="A13" s="40"/>
      <c r="B13" s="325" t="s">
        <v>103</v>
      </c>
      <c r="C13" s="319" t="s">
        <v>527</v>
      </c>
      <c r="D13" s="319" t="s">
        <v>844</v>
      </c>
      <c r="E13" s="47"/>
      <c r="F13" s="323" t="s">
        <v>693</v>
      </c>
      <c r="G13" s="323" t="s">
        <v>1167</v>
      </c>
      <c r="H13" s="324"/>
      <c r="I13" s="40"/>
    </row>
    <row r="14" spans="1:9" ht="13.5" customHeight="1" x14ac:dyDescent="0.2">
      <c r="A14" s="40"/>
      <c r="B14" s="52" t="s">
        <v>105</v>
      </c>
      <c r="C14" s="47" t="s">
        <v>1151</v>
      </c>
      <c r="D14" s="47" t="s">
        <v>846</v>
      </c>
      <c r="E14" s="47"/>
      <c r="F14" s="325" t="s">
        <v>693</v>
      </c>
      <c r="G14" s="325" t="s">
        <v>1162</v>
      </c>
      <c r="H14" s="322"/>
      <c r="I14" s="40"/>
    </row>
    <row r="15" spans="1:9" ht="13.5" customHeight="1" x14ac:dyDescent="0.2">
      <c r="A15" s="40"/>
      <c r="B15" s="292" t="s">
        <v>693</v>
      </c>
      <c r="C15" s="292" t="s">
        <v>1152</v>
      </c>
      <c r="D15" s="287" t="s">
        <v>693</v>
      </c>
      <c r="E15" s="47"/>
      <c r="F15" s="52" t="s">
        <v>112</v>
      </c>
      <c r="G15" s="47" t="s">
        <v>1165</v>
      </c>
      <c r="H15" s="51" t="s">
        <v>847</v>
      </c>
      <c r="I15" s="40"/>
    </row>
    <row r="16" spans="1:9" ht="13.5" customHeight="1" x14ac:dyDescent="0.2">
      <c r="A16" s="40"/>
      <c r="B16" s="301" t="s">
        <v>108</v>
      </c>
      <c r="C16" s="290" t="s">
        <v>109</v>
      </c>
      <c r="D16" s="291" t="s">
        <v>848</v>
      </c>
      <c r="E16" s="47"/>
      <c r="F16" s="47" t="s">
        <v>693</v>
      </c>
      <c r="G16" s="47" t="s">
        <v>1163</v>
      </c>
      <c r="H16" s="51"/>
      <c r="I16" s="40"/>
    </row>
    <row r="17" spans="1:9" ht="13.5" customHeight="1" x14ac:dyDescent="0.2">
      <c r="A17" s="40"/>
      <c r="B17" s="301" t="s">
        <v>529</v>
      </c>
      <c r="C17" s="290" t="s">
        <v>530</v>
      </c>
      <c r="D17" s="291" t="s">
        <v>1188</v>
      </c>
      <c r="E17" s="47"/>
      <c r="F17" s="73" t="s">
        <v>693</v>
      </c>
      <c r="G17" s="47" t="s">
        <v>1164</v>
      </c>
      <c r="H17" s="73"/>
      <c r="I17" s="40"/>
    </row>
    <row r="18" spans="1:9" ht="13.5" customHeight="1" x14ac:dyDescent="0.2">
      <c r="A18" s="40"/>
      <c r="B18" s="52" t="s">
        <v>528</v>
      </c>
      <c r="C18" s="47" t="s">
        <v>457</v>
      </c>
      <c r="D18" s="47" t="s">
        <v>110</v>
      </c>
      <c r="E18" s="47"/>
      <c r="F18" s="332" t="s">
        <v>852</v>
      </c>
      <c r="G18" s="321" t="s">
        <v>1175</v>
      </c>
      <c r="H18" s="324" t="s">
        <v>853</v>
      </c>
      <c r="I18" s="40"/>
    </row>
    <row r="19" spans="1:9" ht="13.5" customHeight="1" x14ac:dyDescent="0.2">
      <c r="A19" s="40"/>
      <c r="B19" s="47" t="s">
        <v>693</v>
      </c>
      <c r="C19" s="47" t="s">
        <v>693</v>
      </c>
      <c r="D19" s="51" t="s">
        <v>111</v>
      </c>
      <c r="E19" s="47"/>
      <c r="F19" s="325" t="s">
        <v>693</v>
      </c>
      <c r="G19" s="325" t="s">
        <v>1174</v>
      </c>
      <c r="H19" s="322"/>
      <c r="I19" s="40"/>
    </row>
    <row r="20" spans="1:9" ht="13.5" customHeight="1" x14ac:dyDescent="0.2">
      <c r="A20" s="40"/>
      <c r="B20" s="287" t="s">
        <v>693</v>
      </c>
      <c r="C20" s="287" t="s">
        <v>693</v>
      </c>
      <c r="D20" s="287" t="s">
        <v>849</v>
      </c>
      <c r="E20" s="47"/>
      <c r="F20" s="52" t="s">
        <v>118</v>
      </c>
      <c r="G20" s="47" t="s">
        <v>119</v>
      </c>
      <c r="H20" s="51" t="s">
        <v>854</v>
      </c>
      <c r="I20" s="40"/>
    </row>
    <row r="21" spans="1:9" ht="13.5" customHeight="1" x14ac:dyDescent="0.2">
      <c r="A21" s="40"/>
      <c r="B21" s="301" t="s">
        <v>113</v>
      </c>
      <c r="C21" s="290" t="s">
        <v>114</v>
      </c>
      <c r="D21" s="291" t="s">
        <v>850</v>
      </c>
      <c r="E21" s="47"/>
      <c r="F21" s="47" t="s">
        <v>693</v>
      </c>
      <c r="G21" s="47" t="s">
        <v>693</v>
      </c>
      <c r="H21" s="51" t="s">
        <v>856</v>
      </c>
      <c r="I21" s="40"/>
    </row>
    <row r="22" spans="1:9" ht="13.5" customHeight="1" x14ac:dyDescent="0.2">
      <c r="A22" s="40"/>
      <c r="B22" s="301" t="s">
        <v>115</v>
      </c>
      <c r="C22" s="290" t="s">
        <v>531</v>
      </c>
      <c r="D22" s="291" t="s">
        <v>851</v>
      </c>
      <c r="E22" s="47"/>
      <c r="F22" s="47" t="s">
        <v>693</v>
      </c>
      <c r="G22" s="47" t="s">
        <v>693</v>
      </c>
      <c r="H22" s="51" t="s">
        <v>858</v>
      </c>
      <c r="I22" s="40"/>
    </row>
    <row r="23" spans="1:9" ht="13.5" customHeight="1" x14ac:dyDescent="0.2">
      <c r="A23" s="40"/>
      <c r="B23" s="52" t="s">
        <v>116</v>
      </c>
      <c r="C23" s="47" t="s">
        <v>149</v>
      </c>
      <c r="D23" s="47" t="s">
        <v>117</v>
      </c>
      <c r="E23" s="47"/>
      <c r="F23" s="47" t="s">
        <v>693</v>
      </c>
      <c r="G23" s="47" t="s">
        <v>693</v>
      </c>
      <c r="H23" s="51" t="s">
        <v>860</v>
      </c>
      <c r="I23" s="40"/>
    </row>
    <row r="24" spans="1:9" ht="13.5" customHeight="1" x14ac:dyDescent="0.2">
      <c r="A24" s="40"/>
      <c r="B24" s="292" t="s">
        <v>693</v>
      </c>
      <c r="C24" s="292"/>
      <c r="D24" s="287" t="s">
        <v>855</v>
      </c>
      <c r="E24" s="47"/>
      <c r="F24" s="287" t="s">
        <v>693</v>
      </c>
      <c r="G24" s="287" t="s">
        <v>693</v>
      </c>
      <c r="H24" s="287" t="s">
        <v>1121</v>
      </c>
      <c r="I24" s="40"/>
    </row>
    <row r="25" spans="1:9" ht="13.5" customHeight="1" x14ac:dyDescent="0.2">
      <c r="A25" s="40"/>
      <c r="B25" s="52" t="s">
        <v>120</v>
      </c>
      <c r="C25" s="47" t="s">
        <v>1153</v>
      </c>
      <c r="D25" s="47" t="s">
        <v>857</v>
      </c>
      <c r="E25" s="47"/>
      <c r="F25" s="52" t="s">
        <v>123</v>
      </c>
      <c r="G25" s="47" t="s">
        <v>1120</v>
      </c>
      <c r="H25" s="51" t="s">
        <v>863</v>
      </c>
      <c r="I25" s="40"/>
    </row>
    <row r="26" spans="1:9" ht="13.5" customHeight="1" x14ac:dyDescent="0.2">
      <c r="A26" s="40"/>
      <c r="B26" s="47" t="s">
        <v>693</v>
      </c>
      <c r="C26" s="47" t="s">
        <v>1154</v>
      </c>
      <c r="D26" s="47" t="s">
        <v>859</v>
      </c>
      <c r="E26" s="47"/>
      <c r="F26" s="292" t="s">
        <v>693</v>
      </c>
      <c r="G26" s="292"/>
      <c r="H26" s="287" t="s">
        <v>865</v>
      </c>
      <c r="I26" s="40"/>
    </row>
    <row r="27" spans="1:9" ht="13.5" customHeight="1" x14ac:dyDescent="0.2">
      <c r="A27" s="40"/>
      <c r="B27" s="47" t="s">
        <v>693</v>
      </c>
      <c r="C27" s="47" t="s">
        <v>693</v>
      </c>
      <c r="D27" s="47" t="s">
        <v>861</v>
      </c>
      <c r="E27" s="47"/>
      <c r="F27" s="301" t="s">
        <v>127</v>
      </c>
      <c r="G27" s="290" t="s">
        <v>128</v>
      </c>
      <c r="H27" s="291" t="s">
        <v>867</v>
      </c>
      <c r="I27" s="40"/>
    </row>
    <row r="28" spans="1:9" ht="13.5" customHeight="1" x14ac:dyDescent="0.2">
      <c r="A28" s="40"/>
      <c r="B28" s="47" t="s">
        <v>693</v>
      </c>
      <c r="C28" s="47" t="s">
        <v>693</v>
      </c>
      <c r="D28" s="51" t="s">
        <v>862</v>
      </c>
      <c r="E28" s="47"/>
      <c r="F28" s="301" t="s">
        <v>130</v>
      </c>
      <c r="G28" s="290" t="s">
        <v>131</v>
      </c>
      <c r="H28" s="291" t="s">
        <v>869</v>
      </c>
      <c r="I28" s="40"/>
    </row>
    <row r="29" spans="1:9" ht="13.5" customHeight="1" x14ac:dyDescent="0.2">
      <c r="A29" s="40"/>
      <c r="B29" s="319" t="s">
        <v>121</v>
      </c>
      <c r="C29" s="319" t="s">
        <v>864</v>
      </c>
      <c r="D29" s="319" t="s">
        <v>122</v>
      </c>
      <c r="E29" s="47"/>
      <c r="F29" s="52" t="s">
        <v>133</v>
      </c>
      <c r="G29" s="47" t="s">
        <v>1168</v>
      </c>
      <c r="H29" s="51" t="s">
        <v>871</v>
      </c>
      <c r="I29" s="40"/>
    </row>
    <row r="30" spans="1:9" ht="13.5" customHeight="1" x14ac:dyDescent="0.2">
      <c r="A30" s="40"/>
      <c r="B30" s="302" t="s">
        <v>124</v>
      </c>
      <c r="C30" s="292" t="s">
        <v>125</v>
      </c>
      <c r="D30" s="287" t="s">
        <v>866</v>
      </c>
      <c r="E30" s="47"/>
      <c r="F30" s="52"/>
      <c r="G30" s="47" t="s">
        <v>1169</v>
      </c>
      <c r="H30" s="51"/>
      <c r="I30" s="40"/>
    </row>
    <row r="31" spans="1:9" ht="13.5" customHeight="1" x14ac:dyDescent="0.2">
      <c r="A31" s="40"/>
      <c r="B31" s="301" t="s">
        <v>126</v>
      </c>
      <c r="C31" s="290" t="s">
        <v>532</v>
      </c>
      <c r="D31" s="291" t="s">
        <v>868</v>
      </c>
      <c r="E31" s="47"/>
      <c r="F31" s="333" t="s">
        <v>534</v>
      </c>
      <c r="G31" s="319" t="s">
        <v>535</v>
      </c>
      <c r="H31" s="319" t="s">
        <v>536</v>
      </c>
      <c r="I31" s="40"/>
    </row>
    <row r="32" spans="1:9" ht="13.5" customHeight="1" x14ac:dyDescent="0.2">
      <c r="A32" s="40"/>
      <c r="B32" s="301" t="s">
        <v>129</v>
      </c>
      <c r="C32" s="290" t="s">
        <v>533</v>
      </c>
      <c r="D32" s="291" t="s">
        <v>870</v>
      </c>
      <c r="E32" s="47"/>
      <c r="F32" s="52" t="s">
        <v>537</v>
      </c>
      <c r="G32" s="47" t="s">
        <v>538</v>
      </c>
      <c r="H32" s="51" t="s">
        <v>540</v>
      </c>
      <c r="I32" s="40"/>
    </row>
    <row r="33" spans="1:9" ht="13.5" customHeight="1" x14ac:dyDescent="0.2">
      <c r="A33" s="40"/>
      <c r="B33" s="52" t="s">
        <v>132</v>
      </c>
      <c r="C33" s="47" t="s">
        <v>1155</v>
      </c>
      <c r="D33" s="47" t="s">
        <v>872</v>
      </c>
      <c r="E33" s="47"/>
      <c r="F33" s="302"/>
      <c r="G33" s="292" t="s">
        <v>539</v>
      </c>
      <c r="H33" s="287"/>
      <c r="I33" s="40"/>
    </row>
    <row r="34" spans="1:9" ht="13.5" customHeight="1" x14ac:dyDescent="0.2">
      <c r="A34" s="40"/>
      <c r="B34" s="312"/>
      <c r="C34" s="307" t="s">
        <v>1156</v>
      </c>
      <c r="D34" s="73" t="s">
        <v>873</v>
      </c>
      <c r="E34" s="47"/>
      <c r="F34" s="52" t="s">
        <v>541</v>
      </c>
      <c r="G34" s="297" t="s">
        <v>542</v>
      </c>
      <c r="H34" s="51" t="s">
        <v>358</v>
      </c>
      <c r="I34" s="40"/>
    </row>
    <row r="35" spans="1:9" ht="13.5" customHeight="1" x14ac:dyDescent="0.2">
      <c r="A35" s="40"/>
      <c r="B35" s="328" t="s">
        <v>831</v>
      </c>
      <c r="C35" s="329" t="s">
        <v>146</v>
      </c>
      <c r="D35" s="330" t="s">
        <v>832</v>
      </c>
      <c r="E35" s="47"/>
      <c r="F35" s="101"/>
      <c r="G35" s="51"/>
      <c r="H35" s="51"/>
      <c r="I35" s="40"/>
    </row>
    <row r="36" spans="1:9" ht="13.5" customHeight="1" x14ac:dyDescent="0.2">
      <c r="A36" s="40"/>
      <c r="B36" s="52" t="s">
        <v>95</v>
      </c>
      <c r="C36" s="47" t="s">
        <v>150</v>
      </c>
      <c r="D36" s="51" t="s">
        <v>833</v>
      </c>
      <c r="E36" s="51"/>
      <c r="F36" s="9"/>
      <c r="G36" s="9"/>
      <c r="H36" s="9"/>
      <c r="I36" s="40"/>
    </row>
    <row r="37" spans="1:9" ht="13.5" customHeight="1" x14ac:dyDescent="0.2">
      <c r="A37" s="40"/>
      <c r="B37" s="47" t="s">
        <v>693</v>
      </c>
      <c r="C37" s="47" t="s">
        <v>96</v>
      </c>
      <c r="D37" s="51"/>
      <c r="E37" s="47"/>
      <c r="F37" s="73" t="s">
        <v>693</v>
      </c>
      <c r="G37" s="313"/>
      <c r="H37" s="51"/>
      <c r="I37" s="40"/>
    </row>
    <row r="38" spans="1:9" ht="13.5" customHeight="1" x14ac:dyDescent="0.2">
      <c r="A38" s="40"/>
      <c r="B38" s="63" t="s">
        <v>1122</v>
      </c>
      <c r="C38" s="63"/>
      <c r="D38" s="63"/>
      <c r="E38" s="40"/>
      <c r="F38" s="63"/>
      <c r="G38" s="63"/>
      <c r="H38" s="63"/>
      <c r="I38" s="40"/>
    </row>
    <row r="39" spans="1:9" ht="13.5" customHeight="1" x14ac:dyDescent="0.2">
      <c r="A39" s="40"/>
      <c r="B39" s="62" t="s">
        <v>310</v>
      </c>
      <c r="C39" s="40"/>
      <c r="D39" s="40"/>
      <c r="E39" s="40"/>
      <c r="F39" s="40"/>
      <c r="G39" s="40"/>
      <c r="H39" s="40"/>
      <c r="I39" s="40"/>
    </row>
    <row r="40" spans="1:9" ht="5.25" customHeight="1" x14ac:dyDescent="0.2">
      <c r="A40" s="40"/>
      <c r="B40" s="40"/>
      <c r="C40" s="40"/>
      <c r="D40" s="40"/>
      <c r="E40" s="40"/>
      <c r="F40" s="40"/>
      <c r="G40" s="40"/>
      <c r="H40" s="40"/>
      <c r="I40" s="40"/>
    </row>
    <row r="41" spans="1:9" ht="13.5" customHeight="1" x14ac:dyDescent="0.2"/>
  </sheetData>
  <mergeCells count="2">
    <mergeCell ref="C3:C4"/>
    <mergeCell ref="G3:G4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110" orientation="landscape" r:id="rId1"/>
  <headerFooter alignWithMargins="0">
    <oddHeader xml:space="preserve">&amp;C
</oddHeader>
    <oddFooter>&amp;C3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B4BC1-1ADC-485F-AE29-76C2D5DACFBB}">
  <sheetPr codeName="Sheet4">
    <tabColor rgb="FFFFFF00"/>
  </sheetPr>
  <dimension ref="B1:K177"/>
  <sheetViews>
    <sheetView topLeftCell="A3" zoomScale="70" zoomScaleNormal="70" workbookViewId="0">
      <selection activeCell="N18" sqref="N18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994</v>
      </c>
      <c r="I3" s="275" t="s">
        <v>892</v>
      </c>
      <c r="J3" s="275">
        <v>80165</v>
      </c>
      <c r="K3" s="276">
        <v>0.65306555229838459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1525</v>
      </c>
      <c r="D5" s="273">
        <v>2</v>
      </c>
      <c r="E5" s="273">
        <v>1923</v>
      </c>
      <c r="F5" s="273">
        <v>134</v>
      </c>
      <c r="G5" s="273">
        <v>7374</v>
      </c>
      <c r="H5" s="273">
        <v>3293</v>
      </c>
      <c r="I5" s="273">
        <v>3758</v>
      </c>
      <c r="J5" s="273">
        <v>2490</v>
      </c>
      <c r="K5" s="277">
        <v>4608</v>
      </c>
    </row>
    <row r="6" spans="2:11" ht="24.75" customHeight="1" x14ac:dyDescent="0.2">
      <c r="B6" s="342" t="s">
        <v>1071</v>
      </c>
      <c r="C6" s="273">
        <v>4721903</v>
      </c>
      <c r="D6" s="273">
        <v>5720</v>
      </c>
      <c r="E6" s="273">
        <v>33417567</v>
      </c>
      <c r="F6" s="273">
        <v>2255406</v>
      </c>
      <c r="G6" s="273">
        <v>15838407</v>
      </c>
      <c r="H6" s="273">
        <v>10242024</v>
      </c>
      <c r="I6" s="273">
        <v>15684508</v>
      </c>
      <c r="J6" s="273">
        <v>12419194</v>
      </c>
      <c r="K6" s="277">
        <v>8257678</v>
      </c>
    </row>
    <row r="7" spans="2:11" ht="24.75" customHeight="1" x14ac:dyDescent="0.2">
      <c r="B7" s="342" t="s">
        <v>1072</v>
      </c>
      <c r="C7" s="126">
        <v>17</v>
      </c>
      <c r="D7" s="126">
        <v>0</v>
      </c>
      <c r="E7" s="126">
        <v>157</v>
      </c>
      <c r="F7" s="126">
        <v>8</v>
      </c>
      <c r="G7" s="126">
        <v>15</v>
      </c>
      <c r="H7" s="126">
        <v>13</v>
      </c>
      <c r="I7" s="126">
        <v>195</v>
      </c>
      <c r="J7" s="126">
        <v>79</v>
      </c>
      <c r="K7" s="356">
        <v>28</v>
      </c>
    </row>
    <row r="8" spans="2:11" ht="24.75" customHeight="1" x14ac:dyDescent="0.2">
      <c r="B8" s="342" t="s">
        <v>1073</v>
      </c>
      <c r="C8" s="126">
        <v>1577996</v>
      </c>
      <c r="D8" s="126">
        <v>0</v>
      </c>
      <c r="E8" s="126">
        <v>13330804</v>
      </c>
      <c r="F8" s="126">
        <v>712780</v>
      </c>
      <c r="G8" s="126">
        <v>540923</v>
      </c>
      <c r="H8" s="126">
        <v>416729</v>
      </c>
      <c r="I8" s="126">
        <v>8948863</v>
      </c>
      <c r="J8" s="126">
        <v>4435387</v>
      </c>
      <c r="K8" s="356">
        <v>1402386</v>
      </c>
    </row>
    <row r="9" spans="2:11" ht="24.75" customHeight="1" x14ac:dyDescent="0.2">
      <c r="B9" s="342" t="s">
        <v>1074</v>
      </c>
      <c r="C9" s="126">
        <v>1508</v>
      </c>
      <c r="D9" s="126">
        <v>2</v>
      </c>
      <c r="E9" s="126">
        <v>1766</v>
      </c>
      <c r="F9" s="126">
        <v>126</v>
      </c>
      <c r="G9" s="126">
        <v>7359</v>
      </c>
      <c r="H9" s="126">
        <v>3280</v>
      </c>
      <c r="I9" s="126">
        <v>3563</v>
      </c>
      <c r="J9" s="126">
        <v>2411</v>
      </c>
      <c r="K9" s="356">
        <v>4580</v>
      </c>
    </row>
    <row r="10" spans="2:11" ht="24.75" customHeight="1" x14ac:dyDescent="0.2">
      <c r="B10" s="342" t="s">
        <v>1075</v>
      </c>
      <c r="C10" s="126">
        <v>3143907</v>
      </c>
      <c r="D10" s="126">
        <v>5720</v>
      </c>
      <c r="E10" s="126">
        <v>20086763</v>
      </c>
      <c r="F10" s="126">
        <v>1542626</v>
      </c>
      <c r="G10" s="126">
        <v>15297484</v>
      </c>
      <c r="H10" s="126">
        <v>9825295</v>
      </c>
      <c r="I10" s="126">
        <v>6735645</v>
      </c>
      <c r="J10" s="126">
        <v>7983807</v>
      </c>
      <c r="K10" s="356">
        <v>6855292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569</v>
      </c>
      <c r="D12" s="273">
        <v>6681</v>
      </c>
      <c r="E12" s="273">
        <v>3873</v>
      </c>
      <c r="F12" s="273">
        <v>533</v>
      </c>
      <c r="G12" s="273">
        <v>5483</v>
      </c>
      <c r="H12" s="273">
        <v>3490</v>
      </c>
      <c r="I12" s="273">
        <v>1237</v>
      </c>
      <c r="J12" s="273">
        <v>3744</v>
      </c>
      <c r="K12" s="277">
        <v>5877</v>
      </c>
    </row>
    <row r="13" spans="2:11" ht="24.75" customHeight="1" x14ac:dyDescent="0.2">
      <c r="B13" s="342" t="s">
        <v>1071</v>
      </c>
      <c r="C13" s="273">
        <v>742434</v>
      </c>
      <c r="D13" s="273">
        <v>30810243</v>
      </c>
      <c r="E13" s="273">
        <v>4550254</v>
      </c>
      <c r="F13" s="273">
        <v>6780837</v>
      </c>
      <c r="G13" s="273">
        <v>12898688</v>
      </c>
      <c r="H13" s="273">
        <v>12334496</v>
      </c>
      <c r="I13" s="273">
        <v>2145416</v>
      </c>
      <c r="J13" s="273">
        <v>5588986</v>
      </c>
      <c r="K13" s="277">
        <v>20687109</v>
      </c>
    </row>
    <row r="14" spans="2:11" ht="24.75" customHeight="1" x14ac:dyDescent="0.2">
      <c r="B14" s="342" t="s">
        <v>1072</v>
      </c>
      <c r="C14" s="125">
        <v>0</v>
      </c>
      <c r="D14" s="125">
        <v>162</v>
      </c>
      <c r="E14" s="125">
        <v>5</v>
      </c>
      <c r="F14" s="125">
        <v>57</v>
      </c>
      <c r="G14" s="125">
        <v>57</v>
      </c>
      <c r="H14" s="125">
        <v>91</v>
      </c>
      <c r="I14" s="125">
        <v>7</v>
      </c>
      <c r="J14" s="125">
        <v>11</v>
      </c>
      <c r="K14" s="352">
        <v>94</v>
      </c>
    </row>
    <row r="15" spans="2:11" ht="24.75" customHeight="1" x14ac:dyDescent="0.2">
      <c r="B15" s="342" t="s">
        <v>1073</v>
      </c>
      <c r="C15" s="125">
        <v>0</v>
      </c>
      <c r="D15" s="125">
        <v>18938814</v>
      </c>
      <c r="E15" s="125">
        <v>157448</v>
      </c>
      <c r="F15" s="125">
        <v>5997036</v>
      </c>
      <c r="G15" s="125">
        <v>4097734</v>
      </c>
      <c r="H15" s="125">
        <v>4473848</v>
      </c>
      <c r="I15" s="125">
        <v>383304</v>
      </c>
      <c r="J15" s="125">
        <v>648477</v>
      </c>
      <c r="K15" s="352">
        <v>9295105</v>
      </c>
    </row>
    <row r="16" spans="2:11" ht="24.75" customHeight="1" x14ac:dyDescent="0.2">
      <c r="B16" s="342" t="s">
        <v>1074</v>
      </c>
      <c r="C16" s="125">
        <v>569</v>
      </c>
      <c r="D16" s="125">
        <v>6519</v>
      </c>
      <c r="E16" s="125">
        <v>3868</v>
      </c>
      <c r="F16" s="125">
        <v>476</v>
      </c>
      <c r="G16" s="125">
        <v>5426</v>
      </c>
      <c r="H16" s="125">
        <v>3399</v>
      </c>
      <c r="I16" s="125">
        <v>1230</v>
      </c>
      <c r="J16" s="125">
        <v>3733</v>
      </c>
      <c r="K16" s="352">
        <v>5783</v>
      </c>
    </row>
    <row r="17" spans="2:11" ht="24.75" customHeight="1" x14ac:dyDescent="0.2">
      <c r="B17" s="342" t="s">
        <v>1075</v>
      </c>
      <c r="C17" s="125">
        <v>742434</v>
      </c>
      <c r="D17" s="125">
        <v>11871429</v>
      </c>
      <c r="E17" s="125">
        <v>4392806</v>
      </c>
      <c r="F17" s="125">
        <v>783801</v>
      </c>
      <c r="G17" s="125">
        <v>8800954</v>
      </c>
      <c r="H17" s="125">
        <v>7860648</v>
      </c>
      <c r="I17" s="125">
        <v>1762112</v>
      </c>
      <c r="J17" s="125">
        <v>4940509</v>
      </c>
      <c r="K17" s="352">
        <v>11392004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2378</v>
      </c>
      <c r="D19" s="94">
        <v>48</v>
      </c>
      <c r="E19" s="94">
        <v>7</v>
      </c>
      <c r="F19" s="94">
        <v>40</v>
      </c>
      <c r="G19" s="94">
        <v>932</v>
      </c>
      <c r="H19" s="94">
        <v>1245</v>
      </c>
      <c r="I19" s="94">
        <v>46</v>
      </c>
      <c r="J19" s="94">
        <v>1</v>
      </c>
      <c r="K19" s="119">
        <v>52353</v>
      </c>
    </row>
    <row r="20" spans="2:11" ht="24.75" customHeight="1" x14ac:dyDescent="0.2">
      <c r="B20" s="342" t="s">
        <v>1071</v>
      </c>
      <c r="C20" s="94">
        <v>19127432</v>
      </c>
      <c r="D20" s="94">
        <v>382404</v>
      </c>
      <c r="E20" s="94">
        <v>44553</v>
      </c>
      <c r="F20" s="94">
        <v>229831</v>
      </c>
      <c r="G20" s="94">
        <v>3216837</v>
      </c>
      <c r="H20" s="94">
        <v>6227460</v>
      </c>
      <c r="I20" s="94">
        <v>93234</v>
      </c>
      <c r="J20" s="94">
        <v>738</v>
      </c>
      <c r="K20" s="118">
        <v>204979108</v>
      </c>
    </row>
    <row r="21" spans="2:11" ht="24.75" customHeight="1" x14ac:dyDescent="0.2">
      <c r="B21" s="342" t="s">
        <v>1072</v>
      </c>
      <c r="C21" s="126">
        <v>71</v>
      </c>
      <c r="D21" s="126">
        <v>13</v>
      </c>
      <c r="E21" s="126">
        <v>2</v>
      </c>
      <c r="F21" s="126">
        <v>2</v>
      </c>
      <c r="G21" s="126">
        <v>25</v>
      </c>
      <c r="H21" s="126">
        <v>61</v>
      </c>
      <c r="I21" s="126">
        <v>1</v>
      </c>
      <c r="J21" s="126">
        <v>0</v>
      </c>
      <c r="K21" s="274">
        <v>1089</v>
      </c>
    </row>
    <row r="22" spans="2:11" ht="24.75" customHeight="1" x14ac:dyDescent="0.2">
      <c r="B22" s="342" t="s">
        <v>1073</v>
      </c>
      <c r="C22" s="126">
        <v>4718691</v>
      </c>
      <c r="D22" s="126">
        <v>325045</v>
      </c>
      <c r="E22" s="126">
        <v>39840</v>
      </c>
      <c r="F22" s="126">
        <v>112168</v>
      </c>
      <c r="G22" s="126">
        <v>1281626</v>
      </c>
      <c r="H22" s="126">
        <v>4219016</v>
      </c>
      <c r="I22" s="126">
        <v>5627</v>
      </c>
      <c r="J22" s="126">
        <v>0</v>
      </c>
      <c r="K22" s="274">
        <v>79105130</v>
      </c>
    </row>
    <row r="23" spans="2:11" ht="24.75" customHeight="1" x14ac:dyDescent="0.2">
      <c r="B23" s="342" t="s">
        <v>1074</v>
      </c>
      <c r="C23" s="126">
        <v>2307</v>
      </c>
      <c r="D23" s="126">
        <v>35</v>
      </c>
      <c r="E23" s="126">
        <v>5</v>
      </c>
      <c r="F23" s="126">
        <v>38</v>
      </c>
      <c r="G23" s="126">
        <v>907</v>
      </c>
      <c r="H23" s="126">
        <v>1184</v>
      </c>
      <c r="I23" s="126">
        <v>45</v>
      </c>
      <c r="J23" s="126">
        <v>1</v>
      </c>
      <c r="K23" s="274">
        <v>51264</v>
      </c>
    </row>
    <row r="24" spans="2:11" ht="24.75" customHeight="1" thickBot="1" x14ac:dyDescent="0.25">
      <c r="B24" s="353" t="s">
        <v>1075</v>
      </c>
      <c r="C24" s="354">
        <v>14408741</v>
      </c>
      <c r="D24" s="354">
        <v>57359</v>
      </c>
      <c r="E24" s="354">
        <v>4713</v>
      </c>
      <c r="F24" s="354">
        <v>117663</v>
      </c>
      <c r="G24" s="354">
        <v>1935211</v>
      </c>
      <c r="H24" s="354">
        <v>2008444</v>
      </c>
      <c r="I24" s="354">
        <v>87607</v>
      </c>
      <c r="J24" s="354">
        <v>738</v>
      </c>
      <c r="K24" s="355">
        <v>125873978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F23BD-5D27-480C-9AA1-40968BF68790}">
  <sheetPr codeName="Sheet5">
    <tabColor rgb="FFFFFF00"/>
  </sheetPr>
  <dimension ref="B1:K177"/>
  <sheetViews>
    <sheetView topLeftCell="B1" zoomScale="70" zoomScaleNormal="70" workbookViewId="0">
      <selection activeCell="O18" sqref="O18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1194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995</v>
      </c>
      <c r="I3" s="275" t="s">
        <v>893</v>
      </c>
      <c r="J3" s="275">
        <v>101791</v>
      </c>
      <c r="K3" s="276">
        <v>0.624053207061528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1649</v>
      </c>
      <c r="D5" s="273">
        <v>20</v>
      </c>
      <c r="E5" s="273">
        <v>2486</v>
      </c>
      <c r="F5" s="273">
        <v>160</v>
      </c>
      <c r="G5" s="273">
        <v>8820</v>
      </c>
      <c r="H5" s="273">
        <v>4096</v>
      </c>
      <c r="I5" s="273">
        <v>4727</v>
      </c>
      <c r="J5" s="273">
        <v>3649</v>
      </c>
      <c r="K5" s="277">
        <v>6334</v>
      </c>
    </row>
    <row r="6" spans="2:11" ht="24.75" customHeight="1" x14ac:dyDescent="0.2">
      <c r="B6" s="342" t="s">
        <v>1071</v>
      </c>
      <c r="C6" s="273">
        <v>5793139</v>
      </c>
      <c r="D6" s="273">
        <v>159396</v>
      </c>
      <c r="E6" s="273">
        <v>50425516</v>
      </c>
      <c r="F6" s="273">
        <v>3611698</v>
      </c>
      <c r="G6" s="273">
        <v>23217967</v>
      </c>
      <c r="H6" s="273">
        <v>14312162</v>
      </c>
      <c r="I6" s="273">
        <v>22803548</v>
      </c>
      <c r="J6" s="273">
        <v>18111552</v>
      </c>
      <c r="K6" s="277">
        <v>11797797</v>
      </c>
    </row>
    <row r="7" spans="2:11" ht="24.75" customHeight="1" x14ac:dyDescent="0.2">
      <c r="B7" s="342" t="s">
        <v>1072</v>
      </c>
      <c r="C7" s="126">
        <v>25</v>
      </c>
      <c r="D7" s="126">
        <v>3</v>
      </c>
      <c r="E7" s="126">
        <v>228</v>
      </c>
      <c r="F7" s="126">
        <v>15</v>
      </c>
      <c r="G7" s="126">
        <v>37</v>
      </c>
      <c r="H7" s="126">
        <v>27</v>
      </c>
      <c r="I7" s="126">
        <v>294</v>
      </c>
      <c r="J7" s="126">
        <v>151</v>
      </c>
      <c r="K7" s="356">
        <v>40</v>
      </c>
    </row>
    <row r="8" spans="2:11" ht="24.75" customHeight="1" x14ac:dyDescent="0.2">
      <c r="B8" s="342" t="s">
        <v>1073</v>
      </c>
      <c r="C8" s="126">
        <v>2336204</v>
      </c>
      <c r="D8" s="126">
        <v>125990</v>
      </c>
      <c r="E8" s="126">
        <v>25070358</v>
      </c>
      <c r="F8" s="126">
        <v>1938371</v>
      </c>
      <c r="G8" s="126">
        <v>1374622</v>
      </c>
      <c r="H8" s="126">
        <v>875490</v>
      </c>
      <c r="I8" s="126">
        <v>13742712</v>
      </c>
      <c r="J8" s="126">
        <v>7317145</v>
      </c>
      <c r="K8" s="356">
        <v>1326257</v>
      </c>
    </row>
    <row r="9" spans="2:11" ht="24.75" customHeight="1" x14ac:dyDescent="0.2">
      <c r="B9" s="342" t="s">
        <v>1074</v>
      </c>
      <c r="C9" s="126">
        <v>1624</v>
      </c>
      <c r="D9" s="126">
        <v>17</v>
      </c>
      <c r="E9" s="126">
        <v>2258</v>
      </c>
      <c r="F9" s="126">
        <v>145</v>
      </c>
      <c r="G9" s="126">
        <v>8783</v>
      </c>
      <c r="H9" s="126">
        <v>4069</v>
      </c>
      <c r="I9" s="126">
        <v>4433</v>
      </c>
      <c r="J9" s="126">
        <v>3498</v>
      </c>
      <c r="K9" s="356">
        <v>6294</v>
      </c>
    </row>
    <row r="10" spans="2:11" ht="24.75" customHeight="1" x14ac:dyDescent="0.2">
      <c r="B10" s="342" t="s">
        <v>1075</v>
      </c>
      <c r="C10" s="126">
        <v>3456935</v>
      </c>
      <c r="D10" s="126">
        <v>33406</v>
      </c>
      <c r="E10" s="126">
        <v>25355158</v>
      </c>
      <c r="F10" s="126">
        <v>1673327</v>
      </c>
      <c r="G10" s="126">
        <v>21843345</v>
      </c>
      <c r="H10" s="126">
        <v>13436672</v>
      </c>
      <c r="I10" s="126">
        <v>9060836</v>
      </c>
      <c r="J10" s="126">
        <v>10794407</v>
      </c>
      <c r="K10" s="356">
        <v>10471540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729</v>
      </c>
      <c r="D12" s="273">
        <v>8082</v>
      </c>
      <c r="E12" s="273">
        <v>5035</v>
      </c>
      <c r="F12" s="273">
        <v>513</v>
      </c>
      <c r="G12" s="273">
        <v>5987</v>
      </c>
      <c r="H12" s="273">
        <v>4024</v>
      </c>
      <c r="I12" s="273">
        <v>1298</v>
      </c>
      <c r="J12" s="273">
        <v>4096</v>
      </c>
      <c r="K12" s="277">
        <v>6830</v>
      </c>
    </row>
    <row r="13" spans="2:11" ht="24.75" customHeight="1" x14ac:dyDescent="0.2">
      <c r="B13" s="342" t="s">
        <v>1071</v>
      </c>
      <c r="C13" s="273">
        <v>1292271</v>
      </c>
      <c r="D13" s="273">
        <v>34241596</v>
      </c>
      <c r="E13" s="273">
        <v>6273586</v>
      </c>
      <c r="F13" s="273">
        <v>8930874</v>
      </c>
      <c r="G13" s="273">
        <v>15197444</v>
      </c>
      <c r="H13" s="273">
        <v>15911541</v>
      </c>
      <c r="I13" s="273">
        <v>2340787</v>
      </c>
      <c r="J13" s="273">
        <v>7159711</v>
      </c>
      <c r="K13" s="277">
        <v>26645519</v>
      </c>
    </row>
    <row r="14" spans="2:11" ht="24.75" customHeight="1" x14ac:dyDescent="0.2">
      <c r="B14" s="342" t="s">
        <v>1072</v>
      </c>
      <c r="C14" s="125">
        <v>5</v>
      </c>
      <c r="D14" s="125">
        <v>182</v>
      </c>
      <c r="E14" s="125">
        <v>8</v>
      </c>
      <c r="F14" s="125">
        <v>75</v>
      </c>
      <c r="G14" s="125">
        <v>69</v>
      </c>
      <c r="H14" s="125">
        <v>122</v>
      </c>
      <c r="I14" s="125">
        <v>10</v>
      </c>
      <c r="J14" s="125">
        <v>22</v>
      </c>
      <c r="K14" s="352">
        <v>140</v>
      </c>
    </row>
    <row r="15" spans="2:11" ht="24.75" customHeight="1" x14ac:dyDescent="0.2">
      <c r="B15" s="342" t="s">
        <v>1073</v>
      </c>
      <c r="C15" s="125">
        <v>203576</v>
      </c>
      <c r="D15" s="125">
        <v>19724194</v>
      </c>
      <c r="E15" s="125">
        <v>181724</v>
      </c>
      <c r="F15" s="125">
        <v>8147886</v>
      </c>
      <c r="G15" s="125">
        <v>5056565</v>
      </c>
      <c r="H15" s="125">
        <v>6168240</v>
      </c>
      <c r="I15" s="125">
        <v>393093</v>
      </c>
      <c r="J15" s="125">
        <v>1366043</v>
      </c>
      <c r="K15" s="352">
        <v>12407910</v>
      </c>
    </row>
    <row r="16" spans="2:11" ht="24.75" customHeight="1" x14ac:dyDescent="0.2">
      <c r="B16" s="342" t="s">
        <v>1074</v>
      </c>
      <c r="C16" s="125">
        <v>724</v>
      </c>
      <c r="D16" s="125">
        <v>7900</v>
      </c>
      <c r="E16" s="125">
        <v>5027</v>
      </c>
      <c r="F16" s="125">
        <v>438</v>
      </c>
      <c r="G16" s="125">
        <v>5918</v>
      </c>
      <c r="H16" s="125">
        <v>3902</v>
      </c>
      <c r="I16" s="125">
        <v>1288</v>
      </c>
      <c r="J16" s="125">
        <v>4074</v>
      </c>
      <c r="K16" s="352">
        <v>6690</v>
      </c>
    </row>
    <row r="17" spans="2:11" ht="24.75" customHeight="1" x14ac:dyDescent="0.2">
      <c r="B17" s="342" t="s">
        <v>1075</v>
      </c>
      <c r="C17" s="125">
        <v>1088695</v>
      </c>
      <c r="D17" s="125">
        <v>14517402</v>
      </c>
      <c r="E17" s="125">
        <v>6091862</v>
      </c>
      <c r="F17" s="125">
        <v>782988</v>
      </c>
      <c r="G17" s="125">
        <v>10140879</v>
      </c>
      <c r="H17" s="125">
        <v>9743301</v>
      </c>
      <c r="I17" s="125">
        <v>1947694</v>
      </c>
      <c r="J17" s="125">
        <v>5793668</v>
      </c>
      <c r="K17" s="352">
        <v>14237609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3027</v>
      </c>
      <c r="D19" s="94">
        <v>76</v>
      </c>
      <c r="E19" s="94">
        <v>6</v>
      </c>
      <c r="F19" s="94">
        <v>56</v>
      </c>
      <c r="G19" s="94">
        <v>1250</v>
      </c>
      <c r="H19" s="94">
        <v>1484</v>
      </c>
      <c r="I19" s="94">
        <v>47</v>
      </c>
      <c r="J19" s="94">
        <v>4</v>
      </c>
      <c r="K19" s="119">
        <v>63523</v>
      </c>
    </row>
    <row r="20" spans="2:11" ht="24.75" customHeight="1" x14ac:dyDescent="0.2">
      <c r="B20" s="342" t="s">
        <v>1071</v>
      </c>
      <c r="C20" s="94">
        <v>25561008</v>
      </c>
      <c r="D20" s="94">
        <v>791534</v>
      </c>
      <c r="E20" s="94">
        <v>351993</v>
      </c>
      <c r="F20" s="94">
        <v>476055</v>
      </c>
      <c r="G20" s="94">
        <v>4567266</v>
      </c>
      <c r="H20" s="94">
        <v>8084592</v>
      </c>
      <c r="I20" s="94">
        <v>164213</v>
      </c>
      <c r="J20" s="94">
        <v>4653</v>
      </c>
      <c r="K20" s="118">
        <v>276210613</v>
      </c>
    </row>
    <row r="21" spans="2:11" ht="24.75" customHeight="1" x14ac:dyDescent="0.2">
      <c r="B21" s="342" t="s">
        <v>1072</v>
      </c>
      <c r="C21" s="126">
        <v>98</v>
      </c>
      <c r="D21" s="126">
        <v>26</v>
      </c>
      <c r="E21" s="126">
        <v>3</v>
      </c>
      <c r="F21" s="126">
        <v>4</v>
      </c>
      <c r="G21" s="126">
        <v>31</v>
      </c>
      <c r="H21" s="126">
        <v>78</v>
      </c>
      <c r="I21" s="126">
        <v>1</v>
      </c>
      <c r="J21" s="126">
        <v>0</v>
      </c>
      <c r="K21" s="274">
        <v>1571</v>
      </c>
    </row>
    <row r="22" spans="2:11" ht="24.75" customHeight="1" x14ac:dyDescent="0.2">
      <c r="B22" s="342" t="s">
        <v>1073</v>
      </c>
      <c r="C22" s="126">
        <v>6592973</v>
      </c>
      <c r="D22" s="126">
        <v>742878</v>
      </c>
      <c r="E22" s="126">
        <v>349789</v>
      </c>
      <c r="F22" s="126">
        <v>162765</v>
      </c>
      <c r="G22" s="126">
        <v>1993515</v>
      </c>
      <c r="H22" s="126">
        <v>5571063</v>
      </c>
      <c r="I22" s="126">
        <v>47316</v>
      </c>
      <c r="J22" s="126">
        <v>0</v>
      </c>
      <c r="K22" s="274">
        <v>113492496</v>
      </c>
    </row>
    <row r="23" spans="2:11" ht="24.75" customHeight="1" x14ac:dyDescent="0.2">
      <c r="B23" s="342" t="s">
        <v>1074</v>
      </c>
      <c r="C23" s="126">
        <v>2929</v>
      </c>
      <c r="D23" s="126">
        <v>50</v>
      </c>
      <c r="E23" s="126">
        <v>3</v>
      </c>
      <c r="F23" s="126">
        <v>52</v>
      </c>
      <c r="G23" s="126">
        <v>1219</v>
      </c>
      <c r="H23" s="126">
        <v>1406</v>
      </c>
      <c r="I23" s="126">
        <v>46</v>
      </c>
      <c r="J23" s="126">
        <v>4</v>
      </c>
      <c r="K23" s="274">
        <v>61952</v>
      </c>
    </row>
    <row r="24" spans="2:11" ht="24.75" customHeight="1" thickBot="1" x14ac:dyDescent="0.25">
      <c r="B24" s="353" t="s">
        <v>1075</v>
      </c>
      <c r="C24" s="354">
        <v>18968035</v>
      </c>
      <c r="D24" s="354">
        <v>48656</v>
      </c>
      <c r="E24" s="354">
        <v>2204</v>
      </c>
      <c r="F24" s="354">
        <v>313290</v>
      </c>
      <c r="G24" s="354">
        <v>2573751</v>
      </c>
      <c r="H24" s="354">
        <v>2513529</v>
      </c>
      <c r="I24" s="354">
        <v>116897</v>
      </c>
      <c r="J24" s="354">
        <v>4653</v>
      </c>
      <c r="K24" s="355">
        <v>162718117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37014-E8DB-4409-85A7-40543D6F49C8}">
  <sheetPr codeName="Sheet6">
    <tabColor rgb="FFFFFF00"/>
  </sheetPr>
  <dimension ref="B1:K177"/>
  <sheetViews>
    <sheetView topLeftCell="A8" zoomScale="70" zoomScaleNormal="70" workbookViewId="0">
      <selection activeCell="K22" sqref="K22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996</v>
      </c>
      <c r="I3" s="275" t="s">
        <v>894</v>
      </c>
      <c r="J3" s="275">
        <v>10049</v>
      </c>
      <c r="K3" s="276">
        <v>0.74723853119713401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159</v>
      </c>
      <c r="D5" s="273">
        <v>1</v>
      </c>
      <c r="E5" s="273">
        <v>309</v>
      </c>
      <c r="F5" s="273">
        <v>21</v>
      </c>
      <c r="G5" s="273">
        <v>1202</v>
      </c>
      <c r="H5" s="273">
        <v>659</v>
      </c>
      <c r="I5" s="273">
        <v>570</v>
      </c>
      <c r="J5" s="273">
        <v>393</v>
      </c>
      <c r="K5" s="277">
        <v>707</v>
      </c>
    </row>
    <row r="6" spans="2:11" ht="24.75" customHeight="1" x14ac:dyDescent="0.2">
      <c r="B6" s="342" t="s">
        <v>1071</v>
      </c>
      <c r="C6" s="273">
        <v>523858</v>
      </c>
      <c r="D6" s="273">
        <v>1326</v>
      </c>
      <c r="E6" s="273">
        <v>6843202</v>
      </c>
      <c r="F6" s="273">
        <v>247321</v>
      </c>
      <c r="G6" s="273">
        <v>2773870</v>
      </c>
      <c r="H6" s="273">
        <v>1930142</v>
      </c>
      <c r="I6" s="273">
        <v>3602279</v>
      </c>
      <c r="J6" s="273">
        <v>1839092</v>
      </c>
      <c r="K6" s="277">
        <v>913261</v>
      </c>
    </row>
    <row r="7" spans="2:11" ht="24.75" customHeight="1" x14ac:dyDescent="0.2">
      <c r="B7" s="342" t="s">
        <v>1072</v>
      </c>
      <c r="C7" s="126">
        <v>4</v>
      </c>
      <c r="D7" s="126">
        <v>0</v>
      </c>
      <c r="E7" s="126">
        <v>23</v>
      </c>
      <c r="F7" s="126">
        <v>2</v>
      </c>
      <c r="G7" s="126">
        <v>1</v>
      </c>
      <c r="H7" s="126">
        <v>0</v>
      </c>
      <c r="I7" s="126">
        <v>60</v>
      </c>
      <c r="J7" s="126">
        <v>21</v>
      </c>
      <c r="K7" s="356">
        <v>4</v>
      </c>
    </row>
    <row r="8" spans="2:11" ht="24.75" customHeight="1" x14ac:dyDescent="0.2">
      <c r="B8" s="342" t="s">
        <v>1073</v>
      </c>
      <c r="C8" s="126">
        <v>143543</v>
      </c>
      <c r="D8" s="126">
        <v>0</v>
      </c>
      <c r="E8" s="126">
        <v>2611927</v>
      </c>
      <c r="F8" s="126">
        <v>171915</v>
      </c>
      <c r="G8" s="126">
        <v>31010</v>
      </c>
      <c r="H8" s="126">
        <v>0</v>
      </c>
      <c r="I8" s="126">
        <v>2379601</v>
      </c>
      <c r="J8" s="126">
        <v>849278</v>
      </c>
      <c r="K8" s="356">
        <v>155376</v>
      </c>
    </row>
    <row r="9" spans="2:11" ht="24.75" customHeight="1" x14ac:dyDescent="0.2">
      <c r="B9" s="342" t="s">
        <v>1074</v>
      </c>
      <c r="C9" s="126">
        <v>155</v>
      </c>
      <c r="D9" s="126">
        <v>1</v>
      </c>
      <c r="E9" s="126">
        <v>286</v>
      </c>
      <c r="F9" s="126">
        <v>19</v>
      </c>
      <c r="G9" s="126">
        <v>1201</v>
      </c>
      <c r="H9" s="126">
        <v>659</v>
      </c>
      <c r="I9" s="126">
        <v>510</v>
      </c>
      <c r="J9" s="126">
        <v>372</v>
      </c>
      <c r="K9" s="356">
        <v>703</v>
      </c>
    </row>
    <row r="10" spans="2:11" ht="24.75" customHeight="1" x14ac:dyDescent="0.2">
      <c r="B10" s="342" t="s">
        <v>1075</v>
      </c>
      <c r="C10" s="126">
        <v>380315</v>
      </c>
      <c r="D10" s="126">
        <v>1326</v>
      </c>
      <c r="E10" s="126">
        <v>4231275</v>
      </c>
      <c r="F10" s="126">
        <v>75406</v>
      </c>
      <c r="G10" s="126">
        <v>2742860</v>
      </c>
      <c r="H10" s="126">
        <v>1930142</v>
      </c>
      <c r="I10" s="126">
        <v>1222678</v>
      </c>
      <c r="J10" s="126">
        <v>989814</v>
      </c>
      <c r="K10" s="356">
        <v>757885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61</v>
      </c>
      <c r="D12" s="273">
        <v>1179</v>
      </c>
      <c r="E12" s="273">
        <v>801</v>
      </c>
      <c r="F12" s="273">
        <v>53</v>
      </c>
      <c r="G12" s="273">
        <v>532</v>
      </c>
      <c r="H12" s="273">
        <v>476</v>
      </c>
      <c r="I12" s="273">
        <v>156</v>
      </c>
      <c r="J12" s="273">
        <v>344</v>
      </c>
      <c r="K12" s="277">
        <v>903</v>
      </c>
    </row>
    <row r="13" spans="2:11" ht="24.75" customHeight="1" x14ac:dyDescent="0.2">
      <c r="B13" s="342" t="s">
        <v>1071</v>
      </c>
      <c r="C13" s="273">
        <v>65733</v>
      </c>
      <c r="D13" s="273">
        <v>4824806</v>
      </c>
      <c r="E13" s="273">
        <v>1039731</v>
      </c>
      <c r="F13" s="273">
        <v>1161550</v>
      </c>
      <c r="G13" s="273">
        <v>1215221</v>
      </c>
      <c r="H13" s="273">
        <v>2088448</v>
      </c>
      <c r="I13" s="273">
        <v>261280</v>
      </c>
      <c r="J13" s="273">
        <v>640095</v>
      </c>
      <c r="K13" s="277">
        <v>2736633</v>
      </c>
    </row>
    <row r="14" spans="2:11" ht="24.75" customHeight="1" x14ac:dyDescent="0.2">
      <c r="B14" s="342" t="s">
        <v>1072</v>
      </c>
      <c r="C14" s="125">
        <v>0</v>
      </c>
      <c r="D14" s="125">
        <v>28</v>
      </c>
      <c r="E14" s="125">
        <v>2</v>
      </c>
      <c r="F14" s="125">
        <v>12</v>
      </c>
      <c r="G14" s="125">
        <v>8</v>
      </c>
      <c r="H14" s="125">
        <v>20</v>
      </c>
      <c r="I14" s="125">
        <v>1</v>
      </c>
      <c r="J14" s="125">
        <v>4</v>
      </c>
      <c r="K14" s="352">
        <v>12</v>
      </c>
    </row>
    <row r="15" spans="2:11" ht="24.75" customHeight="1" x14ac:dyDescent="0.2">
      <c r="B15" s="342" t="s">
        <v>1073</v>
      </c>
      <c r="C15" s="125">
        <v>0</v>
      </c>
      <c r="D15" s="125">
        <v>2697502</v>
      </c>
      <c r="E15" s="125">
        <v>38440</v>
      </c>
      <c r="F15" s="125">
        <v>1079350</v>
      </c>
      <c r="G15" s="125">
        <v>367515</v>
      </c>
      <c r="H15" s="125">
        <v>941168</v>
      </c>
      <c r="I15" s="125">
        <v>3301</v>
      </c>
      <c r="J15" s="125">
        <v>250572</v>
      </c>
      <c r="K15" s="352">
        <v>923671</v>
      </c>
    </row>
    <row r="16" spans="2:11" ht="24.75" customHeight="1" x14ac:dyDescent="0.2">
      <c r="B16" s="342" t="s">
        <v>1074</v>
      </c>
      <c r="C16" s="125">
        <v>61</v>
      </c>
      <c r="D16" s="125">
        <v>1151</v>
      </c>
      <c r="E16" s="125">
        <v>799</v>
      </c>
      <c r="F16" s="125">
        <v>41</v>
      </c>
      <c r="G16" s="125">
        <v>524</v>
      </c>
      <c r="H16" s="125">
        <v>456</v>
      </c>
      <c r="I16" s="125">
        <v>155</v>
      </c>
      <c r="J16" s="125">
        <v>340</v>
      </c>
      <c r="K16" s="352">
        <v>891</v>
      </c>
    </row>
    <row r="17" spans="2:11" ht="24.75" customHeight="1" x14ac:dyDescent="0.2">
      <c r="B17" s="342" t="s">
        <v>1075</v>
      </c>
      <c r="C17" s="125">
        <v>65733</v>
      </c>
      <c r="D17" s="125">
        <v>2127304</v>
      </c>
      <c r="E17" s="125">
        <v>1001291</v>
      </c>
      <c r="F17" s="125">
        <v>82200</v>
      </c>
      <c r="G17" s="125">
        <v>847706</v>
      </c>
      <c r="H17" s="125">
        <v>1147280</v>
      </c>
      <c r="I17" s="125">
        <v>257979</v>
      </c>
      <c r="J17" s="125">
        <v>389523</v>
      </c>
      <c r="K17" s="352">
        <v>1812962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313</v>
      </c>
      <c r="D19" s="94">
        <v>5</v>
      </c>
      <c r="E19" s="94">
        <v>0</v>
      </c>
      <c r="F19" s="94">
        <v>7</v>
      </c>
      <c r="G19" s="94">
        <v>149</v>
      </c>
      <c r="H19" s="94">
        <v>172</v>
      </c>
      <c r="I19" s="94">
        <v>7</v>
      </c>
      <c r="J19" s="94">
        <v>0</v>
      </c>
      <c r="K19" s="119">
        <v>7509</v>
      </c>
    </row>
    <row r="20" spans="2:11" ht="24.75" customHeight="1" x14ac:dyDescent="0.2">
      <c r="B20" s="342" t="s">
        <v>1071</v>
      </c>
      <c r="C20" s="94">
        <v>3287352</v>
      </c>
      <c r="D20" s="94">
        <v>11193</v>
      </c>
      <c r="E20" s="94">
        <v>0</v>
      </c>
      <c r="F20" s="94">
        <v>8261</v>
      </c>
      <c r="G20" s="94">
        <v>404711</v>
      </c>
      <c r="H20" s="94">
        <v>1462774</v>
      </c>
      <c r="I20" s="94">
        <v>112033</v>
      </c>
      <c r="J20" s="94">
        <v>0</v>
      </c>
      <c r="K20" s="118">
        <v>33600143</v>
      </c>
    </row>
    <row r="21" spans="2:11" ht="24.75" customHeight="1" x14ac:dyDescent="0.2">
      <c r="B21" s="342" t="s">
        <v>1072</v>
      </c>
      <c r="C21" s="126">
        <v>12</v>
      </c>
      <c r="D21" s="126">
        <v>0</v>
      </c>
      <c r="E21" s="126">
        <v>0</v>
      </c>
      <c r="F21" s="126">
        <v>0</v>
      </c>
      <c r="G21" s="126">
        <v>2</v>
      </c>
      <c r="H21" s="126">
        <v>17</v>
      </c>
      <c r="I21" s="126">
        <v>1</v>
      </c>
      <c r="J21" s="126">
        <v>0</v>
      </c>
      <c r="K21" s="274">
        <v>219</v>
      </c>
    </row>
    <row r="22" spans="2:11" ht="24.75" customHeight="1" x14ac:dyDescent="0.2">
      <c r="B22" s="342" t="s">
        <v>1073</v>
      </c>
      <c r="C22" s="126">
        <v>1272704</v>
      </c>
      <c r="D22" s="126">
        <v>0</v>
      </c>
      <c r="E22" s="126">
        <v>0</v>
      </c>
      <c r="F22" s="126">
        <v>0</v>
      </c>
      <c r="G22" s="126">
        <v>151709</v>
      </c>
      <c r="H22" s="126">
        <v>1195101</v>
      </c>
      <c r="I22" s="126">
        <v>93128</v>
      </c>
      <c r="J22" s="126">
        <v>0</v>
      </c>
      <c r="K22" s="274">
        <v>14235720</v>
      </c>
    </row>
    <row r="23" spans="2:11" ht="24.75" customHeight="1" x14ac:dyDescent="0.2">
      <c r="B23" s="342" t="s">
        <v>1074</v>
      </c>
      <c r="C23" s="126">
        <v>301</v>
      </c>
      <c r="D23" s="126">
        <v>5</v>
      </c>
      <c r="E23" s="126">
        <v>0</v>
      </c>
      <c r="F23" s="126">
        <v>7</v>
      </c>
      <c r="G23" s="126">
        <v>147</v>
      </c>
      <c r="H23" s="126">
        <v>155</v>
      </c>
      <c r="I23" s="126">
        <v>6</v>
      </c>
      <c r="J23" s="126">
        <v>0</v>
      </c>
      <c r="K23" s="274">
        <v>7290</v>
      </c>
    </row>
    <row r="24" spans="2:11" ht="24.75" customHeight="1" thickBot="1" x14ac:dyDescent="0.25">
      <c r="B24" s="353" t="s">
        <v>1075</v>
      </c>
      <c r="C24" s="354">
        <v>2014648</v>
      </c>
      <c r="D24" s="354">
        <v>11193</v>
      </c>
      <c r="E24" s="354">
        <v>0</v>
      </c>
      <c r="F24" s="354">
        <v>8261</v>
      </c>
      <c r="G24" s="354">
        <v>253002</v>
      </c>
      <c r="H24" s="354">
        <v>267673</v>
      </c>
      <c r="I24" s="354">
        <v>18905</v>
      </c>
      <c r="J24" s="354">
        <v>0</v>
      </c>
      <c r="K24" s="355">
        <v>19364423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E330A-A88B-44D9-BAF3-F19E023BAA48}">
  <sheetPr codeName="Sheet7">
    <tabColor rgb="FFFFFF00"/>
  </sheetPr>
  <dimension ref="B1:K177"/>
  <sheetViews>
    <sheetView topLeftCell="A9" zoomScale="70" zoomScaleNormal="70" workbookViewId="0">
      <selection activeCell="O21" sqref="O21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1194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997</v>
      </c>
      <c r="I3" s="275" t="s">
        <v>895</v>
      </c>
      <c r="J3" s="275">
        <v>23175</v>
      </c>
      <c r="K3" s="276">
        <v>0.7096440129449838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354</v>
      </c>
      <c r="D5" s="273">
        <v>0</v>
      </c>
      <c r="E5" s="273">
        <v>630</v>
      </c>
      <c r="F5" s="273">
        <v>45</v>
      </c>
      <c r="G5" s="273">
        <v>2652</v>
      </c>
      <c r="H5" s="273">
        <v>1370</v>
      </c>
      <c r="I5" s="273">
        <v>1130</v>
      </c>
      <c r="J5" s="273">
        <v>854</v>
      </c>
      <c r="K5" s="277">
        <v>1475</v>
      </c>
    </row>
    <row r="6" spans="2:11" ht="24.75" customHeight="1" x14ac:dyDescent="0.2">
      <c r="B6" s="342" t="s">
        <v>1071</v>
      </c>
      <c r="C6" s="273">
        <v>914466</v>
      </c>
      <c r="D6" s="273">
        <v>0</v>
      </c>
      <c r="E6" s="273">
        <v>10843261</v>
      </c>
      <c r="F6" s="273">
        <v>353937</v>
      </c>
      <c r="G6" s="273">
        <v>8249707</v>
      </c>
      <c r="H6" s="273">
        <v>4668062</v>
      </c>
      <c r="I6" s="273">
        <v>5066766</v>
      </c>
      <c r="J6" s="273">
        <v>5294025</v>
      </c>
      <c r="K6" s="277">
        <v>2629082</v>
      </c>
    </row>
    <row r="7" spans="2:11" ht="24.75" customHeight="1" x14ac:dyDescent="0.2">
      <c r="B7" s="342" t="s">
        <v>1072</v>
      </c>
      <c r="C7" s="126">
        <v>2</v>
      </c>
      <c r="D7" s="126">
        <v>0</v>
      </c>
      <c r="E7" s="126">
        <v>56</v>
      </c>
      <c r="F7" s="126">
        <v>2</v>
      </c>
      <c r="G7" s="126">
        <v>9</v>
      </c>
      <c r="H7" s="126">
        <v>7</v>
      </c>
      <c r="I7" s="126">
        <v>60</v>
      </c>
      <c r="J7" s="126">
        <v>35</v>
      </c>
      <c r="K7" s="356">
        <v>17</v>
      </c>
    </row>
    <row r="8" spans="2:11" ht="24.75" customHeight="1" x14ac:dyDescent="0.2">
      <c r="B8" s="342" t="s">
        <v>1073</v>
      </c>
      <c r="C8" s="126">
        <v>68610</v>
      </c>
      <c r="D8" s="126">
        <v>0</v>
      </c>
      <c r="E8" s="126">
        <v>5287502</v>
      </c>
      <c r="F8" s="126">
        <v>129606</v>
      </c>
      <c r="G8" s="126">
        <v>407550</v>
      </c>
      <c r="H8" s="126">
        <v>329438</v>
      </c>
      <c r="I8" s="126">
        <v>2811059</v>
      </c>
      <c r="J8" s="126">
        <v>1792511</v>
      </c>
      <c r="K8" s="356">
        <v>533862</v>
      </c>
    </row>
    <row r="9" spans="2:11" ht="24.75" customHeight="1" x14ac:dyDescent="0.2">
      <c r="B9" s="342" t="s">
        <v>1074</v>
      </c>
      <c r="C9" s="126">
        <v>352</v>
      </c>
      <c r="D9" s="126">
        <v>0</v>
      </c>
      <c r="E9" s="126">
        <v>574</v>
      </c>
      <c r="F9" s="126">
        <v>43</v>
      </c>
      <c r="G9" s="126">
        <v>2643</v>
      </c>
      <c r="H9" s="126">
        <v>1363</v>
      </c>
      <c r="I9" s="126">
        <v>1070</v>
      </c>
      <c r="J9" s="126">
        <v>819</v>
      </c>
      <c r="K9" s="356">
        <v>1458</v>
      </c>
    </row>
    <row r="10" spans="2:11" ht="24.75" customHeight="1" x14ac:dyDescent="0.2">
      <c r="B10" s="342" t="s">
        <v>1075</v>
      </c>
      <c r="C10" s="126">
        <v>845856</v>
      </c>
      <c r="D10" s="126">
        <v>0</v>
      </c>
      <c r="E10" s="126">
        <v>5555759</v>
      </c>
      <c r="F10" s="126">
        <v>224331</v>
      </c>
      <c r="G10" s="126">
        <v>7842157</v>
      </c>
      <c r="H10" s="126">
        <v>4338624</v>
      </c>
      <c r="I10" s="126">
        <v>2255707</v>
      </c>
      <c r="J10" s="126">
        <v>3501514</v>
      </c>
      <c r="K10" s="356">
        <v>2095220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219</v>
      </c>
      <c r="D12" s="273">
        <v>2422</v>
      </c>
      <c r="E12" s="273">
        <v>1691</v>
      </c>
      <c r="F12" s="273">
        <v>157</v>
      </c>
      <c r="G12" s="273">
        <v>1298</v>
      </c>
      <c r="H12" s="273">
        <v>989</v>
      </c>
      <c r="I12" s="273">
        <v>315</v>
      </c>
      <c r="J12" s="273">
        <v>974</v>
      </c>
      <c r="K12" s="277">
        <v>1769</v>
      </c>
    </row>
    <row r="13" spans="2:11" ht="24.75" customHeight="1" x14ac:dyDescent="0.2">
      <c r="B13" s="342" t="s">
        <v>1071</v>
      </c>
      <c r="C13" s="273">
        <v>235549</v>
      </c>
      <c r="D13" s="273">
        <v>9048000</v>
      </c>
      <c r="E13" s="273">
        <v>2110284</v>
      </c>
      <c r="F13" s="273">
        <v>1700996</v>
      </c>
      <c r="G13" s="273">
        <v>3116114</v>
      </c>
      <c r="H13" s="273">
        <v>3381622</v>
      </c>
      <c r="I13" s="273">
        <v>603538</v>
      </c>
      <c r="J13" s="273">
        <v>1878069</v>
      </c>
      <c r="K13" s="277">
        <v>6048567</v>
      </c>
    </row>
    <row r="14" spans="2:11" ht="24.75" customHeight="1" x14ac:dyDescent="0.2">
      <c r="B14" s="342" t="s">
        <v>1072</v>
      </c>
      <c r="C14" s="125">
        <v>0</v>
      </c>
      <c r="D14" s="125">
        <v>54</v>
      </c>
      <c r="E14" s="125">
        <v>0</v>
      </c>
      <c r="F14" s="125">
        <v>22</v>
      </c>
      <c r="G14" s="125">
        <v>19</v>
      </c>
      <c r="H14" s="125">
        <v>32</v>
      </c>
      <c r="I14" s="125">
        <v>3</v>
      </c>
      <c r="J14" s="125">
        <v>5</v>
      </c>
      <c r="K14" s="352">
        <v>31</v>
      </c>
    </row>
    <row r="15" spans="2:11" ht="24.75" customHeight="1" x14ac:dyDescent="0.2">
      <c r="B15" s="342" t="s">
        <v>1073</v>
      </c>
      <c r="C15" s="125">
        <v>0</v>
      </c>
      <c r="D15" s="125">
        <v>5039892</v>
      </c>
      <c r="E15" s="125">
        <v>0</v>
      </c>
      <c r="F15" s="125">
        <v>1403524</v>
      </c>
      <c r="G15" s="125">
        <v>1009591</v>
      </c>
      <c r="H15" s="125">
        <v>1083899</v>
      </c>
      <c r="I15" s="125">
        <v>98274</v>
      </c>
      <c r="J15" s="125">
        <v>313709</v>
      </c>
      <c r="K15" s="352">
        <v>2465597</v>
      </c>
    </row>
    <row r="16" spans="2:11" ht="24.75" customHeight="1" x14ac:dyDescent="0.2">
      <c r="B16" s="342" t="s">
        <v>1074</v>
      </c>
      <c r="C16" s="125">
        <v>219</v>
      </c>
      <c r="D16" s="125">
        <v>2368</v>
      </c>
      <c r="E16" s="125">
        <v>1691</v>
      </c>
      <c r="F16" s="125">
        <v>135</v>
      </c>
      <c r="G16" s="125">
        <v>1279</v>
      </c>
      <c r="H16" s="125">
        <v>957</v>
      </c>
      <c r="I16" s="125">
        <v>312</v>
      </c>
      <c r="J16" s="125">
        <v>969</v>
      </c>
      <c r="K16" s="352">
        <v>1738</v>
      </c>
    </row>
    <row r="17" spans="2:11" ht="24.75" customHeight="1" x14ac:dyDescent="0.2">
      <c r="B17" s="342" t="s">
        <v>1075</v>
      </c>
      <c r="C17" s="125">
        <v>235549</v>
      </c>
      <c r="D17" s="125">
        <v>4008108</v>
      </c>
      <c r="E17" s="125">
        <v>2110284</v>
      </c>
      <c r="F17" s="125">
        <v>297472</v>
      </c>
      <c r="G17" s="125">
        <v>2106523</v>
      </c>
      <c r="H17" s="125">
        <v>2297723</v>
      </c>
      <c r="I17" s="125">
        <v>505264</v>
      </c>
      <c r="J17" s="125">
        <v>1564360</v>
      </c>
      <c r="K17" s="352">
        <v>3582970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934</v>
      </c>
      <c r="D19" s="94">
        <v>16</v>
      </c>
      <c r="E19" s="94">
        <v>2</v>
      </c>
      <c r="F19" s="94">
        <v>17</v>
      </c>
      <c r="G19" s="94">
        <v>289</v>
      </c>
      <c r="H19" s="94">
        <v>368</v>
      </c>
      <c r="I19" s="94">
        <v>9</v>
      </c>
      <c r="J19" s="94">
        <v>0</v>
      </c>
      <c r="K19" s="119">
        <v>16446</v>
      </c>
    </row>
    <row r="20" spans="2:11" ht="24.75" customHeight="1" x14ac:dyDescent="0.2">
      <c r="B20" s="342" t="s">
        <v>1071</v>
      </c>
      <c r="C20" s="94">
        <v>7135547</v>
      </c>
      <c r="D20" s="94">
        <v>194431</v>
      </c>
      <c r="E20" s="94">
        <v>4706</v>
      </c>
      <c r="F20" s="94">
        <v>88948</v>
      </c>
      <c r="G20" s="94">
        <v>691164</v>
      </c>
      <c r="H20" s="94">
        <v>1760012</v>
      </c>
      <c r="I20" s="94">
        <v>31567</v>
      </c>
      <c r="J20" s="94">
        <v>0</v>
      </c>
      <c r="K20" s="118">
        <v>66965540</v>
      </c>
    </row>
    <row r="21" spans="2:11" ht="24.75" customHeight="1" x14ac:dyDescent="0.2">
      <c r="B21" s="342" t="s">
        <v>1072</v>
      </c>
      <c r="C21" s="126">
        <v>20</v>
      </c>
      <c r="D21" s="126">
        <v>3</v>
      </c>
      <c r="E21" s="126">
        <v>1</v>
      </c>
      <c r="F21" s="126">
        <v>1</v>
      </c>
      <c r="G21" s="126">
        <v>5</v>
      </c>
      <c r="H21" s="126">
        <v>23</v>
      </c>
      <c r="I21" s="126">
        <v>0</v>
      </c>
      <c r="J21" s="126">
        <v>0</v>
      </c>
      <c r="K21" s="274">
        <v>375</v>
      </c>
    </row>
    <row r="22" spans="2:11" ht="24.75" customHeight="1" x14ac:dyDescent="0.2">
      <c r="B22" s="342" t="s">
        <v>1073</v>
      </c>
      <c r="C22" s="126">
        <v>1451096</v>
      </c>
      <c r="D22" s="126">
        <v>177845</v>
      </c>
      <c r="E22" s="126">
        <v>4590</v>
      </c>
      <c r="F22" s="126">
        <v>53078</v>
      </c>
      <c r="G22" s="126">
        <v>87542</v>
      </c>
      <c r="H22" s="126">
        <v>1211336</v>
      </c>
      <c r="I22" s="126">
        <v>0</v>
      </c>
      <c r="J22" s="126">
        <v>0</v>
      </c>
      <c r="K22" s="274">
        <v>23928875</v>
      </c>
    </row>
    <row r="23" spans="2:11" ht="24.75" customHeight="1" x14ac:dyDescent="0.2">
      <c r="B23" s="342" t="s">
        <v>1074</v>
      </c>
      <c r="C23" s="126">
        <v>914</v>
      </c>
      <c r="D23" s="126">
        <v>13</v>
      </c>
      <c r="E23" s="126">
        <v>1</v>
      </c>
      <c r="F23" s="126">
        <v>16</v>
      </c>
      <c r="G23" s="126">
        <v>284</v>
      </c>
      <c r="H23" s="126">
        <v>345</v>
      </c>
      <c r="I23" s="126">
        <v>9</v>
      </c>
      <c r="J23" s="126">
        <v>0</v>
      </c>
      <c r="K23" s="274">
        <v>16071</v>
      </c>
    </row>
    <row r="24" spans="2:11" ht="24.75" customHeight="1" thickBot="1" x14ac:dyDescent="0.25">
      <c r="B24" s="353" t="s">
        <v>1075</v>
      </c>
      <c r="C24" s="354">
        <v>5684451</v>
      </c>
      <c r="D24" s="354">
        <v>16586</v>
      </c>
      <c r="E24" s="354">
        <v>116</v>
      </c>
      <c r="F24" s="354">
        <v>35870</v>
      </c>
      <c r="G24" s="354">
        <v>603622</v>
      </c>
      <c r="H24" s="354">
        <v>548676</v>
      </c>
      <c r="I24" s="354">
        <v>31567</v>
      </c>
      <c r="J24" s="354">
        <v>0</v>
      </c>
      <c r="K24" s="355">
        <v>43036665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2CA90-0371-409F-9AEE-68CE6443D665}">
  <sheetPr codeName="Sheet8">
    <tabColor rgb="FFFFFF00"/>
  </sheetPr>
  <dimension ref="B1:K177"/>
  <sheetViews>
    <sheetView zoomScale="70" zoomScaleNormal="70" workbookViewId="0">
      <selection activeCell="O12" sqref="O12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1006</v>
      </c>
      <c r="I3" s="275" t="s">
        <v>896</v>
      </c>
      <c r="J3" s="275">
        <v>91605</v>
      </c>
      <c r="K3" s="276">
        <v>0.58741335079962886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1304</v>
      </c>
      <c r="D5" s="273">
        <v>12</v>
      </c>
      <c r="E5" s="273">
        <v>2128</v>
      </c>
      <c r="F5" s="273">
        <v>132</v>
      </c>
      <c r="G5" s="273">
        <v>7478</v>
      </c>
      <c r="H5" s="273">
        <v>3690</v>
      </c>
      <c r="I5" s="273">
        <v>4015</v>
      </c>
      <c r="J5" s="273">
        <v>3080</v>
      </c>
      <c r="K5" s="277">
        <v>4573</v>
      </c>
    </row>
    <row r="6" spans="2:11" ht="24.75" customHeight="1" x14ac:dyDescent="0.2">
      <c r="B6" s="342" t="s">
        <v>1071</v>
      </c>
      <c r="C6" s="273">
        <v>4416673</v>
      </c>
      <c r="D6" s="273">
        <v>32882</v>
      </c>
      <c r="E6" s="273">
        <v>42769701</v>
      </c>
      <c r="F6" s="273">
        <v>2967233</v>
      </c>
      <c r="G6" s="273">
        <v>18462998</v>
      </c>
      <c r="H6" s="273">
        <v>12640464</v>
      </c>
      <c r="I6" s="273">
        <v>18342752</v>
      </c>
      <c r="J6" s="273">
        <v>15937315</v>
      </c>
      <c r="K6" s="277">
        <v>8469158</v>
      </c>
    </row>
    <row r="7" spans="2:11" ht="24.75" customHeight="1" x14ac:dyDescent="0.2">
      <c r="B7" s="342" t="s">
        <v>1072</v>
      </c>
      <c r="C7" s="126">
        <v>22</v>
      </c>
      <c r="D7" s="126">
        <v>1</v>
      </c>
      <c r="E7" s="126">
        <v>202</v>
      </c>
      <c r="F7" s="126">
        <v>10</v>
      </c>
      <c r="G7" s="126">
        <v>29</v>
      </c>
      <c r="H7" s="126">
        <v>18</v>
      </c>
      <c r="I7" s="126">
        <v>197</v>
      </c>
      <c r="J7" s="126">
        <v>109</v>
      </c>
      <c r="K7" s="356">
        <v>27</v>
      </c>
    </row>
    <row r="8" spans="2:11" ht="24.75" customHeight="1" x14ac:dyDescent="0.2">
      <c r="B8" s="342" t="s">
        <v>1073</v>
      </c>
      <c r="C8" s="126">
        <v>1249539</v>
      </c>
      <c r="D8" s="126">
        <v>9097</v>
      </c>
      <c r="E8" s="126">
        <v>20130726</v>
      </c>
      <c r="F8" s="126">
        <v>1174541</v>
      </c>
      <c r="G8" s="126">
        <v>1483781</v>
      </c>
      <c r="H8" s="126">
        <v>1140313</v>
      </c>
      <c r="I8" s="126">
        <v>10476764</v>
      </c>
      <c r="J8" s="126">
        <v>7939733</v>
      </c>
      <c r="K8" s="356">
        <v>1082518</v>
      </c>
    </row>
    <row r="9" spans="2:11" ht="24.75" customHeight="1" x14ac:dyDescent="0.2">
      <c r="B9" s="342" t="s">
        <v>1074</v>
      </c>
      <c r="C9" s="126">
        <v>1282</v>
      </c>
      <c r="D9" s="126">
        <v>11</v>
      </c>
      <c r="E9" s="126">
        <v>1926</v>
      </c>
      <c r="F9" s="126">
        <v>122</v>
      </c>
      <c r="G9" s="126">
        <v>7449</v>
      </c>
      <c r="H9" s="126">
        <v>3672</v>
      </c>
      <c r="I9" s="126">
        <v>3818</v>
      </c>
      <c r="J9" s="126">
        <v>2971</v>
      </c>
      <c r="K9" s="356">
        <v>4546</v>
      </c>
    </row>
    <row r="10" spans="2:11" ht="24.75" customHeight="1" x14ac:dyDescent="0.2">
      <c r="B10" s="342" t="s">
        <v>1075</v>
      </c>
      <c r="C10" s="126">
        <v>3167134</v>
      </c>
      <c r="D10" s="126">
        <v>23785</v>
      </c>
      <c r="E10" s="126">
        <v>22638975</v>
      </c>
      <c r="F10" s="126">
        <v>1792692</v>
      </c>
      <c r="G10" s="126">
        <v>16979217</v>
      </c>
      <c r="H10" s="126">
        <v>11500151</v>
      </c>
      <c r="I10" s="126">
        <v>7865988</v>
      </c>
      <c r="J10" s="126">
        <v>7997582</v>
      </c>
      <c r="K10" s="356">
        <v>7386640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712</v>
      </c>
      <c r="D12" s="273">
        <v>7112</v>
      </c>
      <c r="E12" s="273">
        <v>4245</v>
      </c>
      <c r="F12" s="273">
        <v>477</v>
      </c>
      <c r="G12" s="273">
        <v>5443</v>
      </c>
      <c r="H12" s="273">
        <v>3455</v>
      </c>
      <c r="I12" s="273">
        <v>1240</v>
      </c>
      <c r="J12" s="273">
        <v>3569</v>
      </c>
      <c r="K12" s="277">
        <v>6016</v>
      </c>
    </row>
    <row r="13" spans="2:11" ht="24.75" customHeight="1" x14ac:dyDescent="0.2">
      <c r="B13" s="342" t="s">
        <v>1071</v>
      </c>
      <c r="C13" s="273">
        <v>1167676</v>
      </c>
      <c r="D13" s="273">
        <v>31452442</v>
      </c>
      <c r="E13" s="273">
        <v>5184207</v>
      </c>
      <c r="F13" s="273">
        <v>7073677</v>
      </c>
      <c r="G13" s="273">
        <v>13211340</v>
      </c>
      <c r="H13" s="273">
        <v>14321458</v>
      </c>
      <c r="I13" s="273">
        <v>2373767</v>
      </c>
      <c r="J13" s="273">
        <v>6486672</v>
      </c>
      <c r="K13" s="277">
        <v>20151244</v>
      </c>
    </row>
    <row r="14" spans="2:11" ht="24.75" customHeight="1" x14ac:dyDescent="0.2">
      <c r="B14" s="342" t="s">
        <v>1072</v>
      </c>
      <c r="C14" s="125">
        <v>8</v>
      </c>
      <c r="D14" s="125">
        <v>197</v>
      </c>
      <c r="E14" s="125">
        <v>6</v>
      </c>
      <c r="F14" s="125">
        <v>71</v>
      </c>
      <c r="G14" s="125">
        <v>70</v>
      </c>
      <c r="H14" s="125">
        <v>110</v>
      </c>
      <c r="I14" s="125">
        <v>11</v>
      </c>
      <c r="J14" s="125">
        <v>19</v>
      </c>
      <c r="K14" s="352">
        <v>96</v>
      </c>
    </row>
    <row r="15" spans="2:11" ht="24.75" customHeight="1" x14ac:dyDescent="0.2">
      <c r="B15" s="342" t="s">
        <v>1073</v>
      </c>
      <c r="C15" s="125">
        <v>299367</v>
      </c>
      <c r="D15" s="125">
        <v>19005635</v>
      </c>
      <c r="E15" s="125">
        <v>147826</v>
      </c>
      <c r="F15" s="125">
        <v>6391103</v>
      </c>
      <c r="G15" s="125">
        <v>4362340</v>
      </c>
      <c r="H15" s="125">
        <v>5558975</v>
      </c>
      <c r="I15" s="125">
        <v>478377</v>
      </c>
      <c r="J15" s="125">
        <v>1563739</v>
      </c>
      <c r="K15" s="352">
        <v>8255269</v>
      </c>
    </row>
    <row r="16" spans="2:11" ht="24.75" customHeight="1" x14ac:dyDescent="0.2">
      <c r="B16" s="342" t="s">
        <v>1074</v>
      </c>
      <c r="C16" s="125">
        <v>704</v>
      </c>
      <c r="D16" s="125">
        <v>6915</v>
      </c>
      <c r="E16" s="125">
        <v>4239</v>
      </c>
      <c r="F16" s="125">
        <v>406</v>
      </c>
      <c r="G16" s="125">
        <v>5373</v>
      </c>
      <c r="H16" s="125">
        <v>3345</v>
      </c>
      <c r="I16" s="125">
        <v>1229</v>
      </c>
      <c r="J16" s="125">
        <v>3550</v>
      </c>
      <c r="K16" s="352">
        <v>5920</v>
      </c>
    </row>
    <row r="17" spans="2:11" ht="24.75" customHeight="1" x14ac:dyDescent="0.2">
      <c r="B17" s="342" t="s">
        <v>1075</v>
      </c>
      <c r="C17" s="125">
        <v>868309</v>
      </c>
      <c r="D17" s="125">
        <v>12446807</v>
      </c>
      <c r="E17" s="125">
        <v>5036381</v>
      </c>
      <c r="F17" s="125">
        <v>682574</v>
      </c>
      <c r="G17" s="125">
        <v>8849000</v>
      </c>
      <c r="H17" s="125">
        <v>8762483</v>
      </c>
      <c r="I17" s="125">
        <v>1895390</v>
      </c>
      <c r="J17" s="125">
        <v>4922933</v>
      </c>
      <c r="K17" s="352">
        <v>11895975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2302</v>
      </c>
      <c r="D19" s="94">
        <v>54</v>
      </c>
      <c r="E19" s="94">
        <v>11</v>
      </c>
      <c r="F19" s="94">
        <v>48</v>
      </c>
      <c r="G19" s="94">
        <v>1032</v>
      </c>
      <c r="H19" s="94">
        <v>1299</v>
      </c>
      <c r="I19" s="94">
        <v>47</v>
      </c>
      <c r="J19" s="94">
        <v>0</v>
      </c>
      <c r="K19" s="119">
        <v>53810</v>
      </c>
    </row>
    <row r="20" spans="2:11" ht="24.75" customHeight="1" x14ac:dyDescent="0.2">
      <c r="B20" s="342" t="s">
        <v>1071</v>
      </c>
      <c r="C20" s="94">
        <v>21027270</v>
      </c>
      <c r="D20" s="94">
        <v>327677</v>
      </c>
      <c r="E20" s="94">
        <v>1370045</v>
      </c>
      <c r="F20" s="94">
        <v>726926</v>
      </c>
      <c r="G20" s="94">
        <v>3406399</v>
      </c>
      <c r="H20" s="94">
        <v>9589518</v>
      </c>
      <c r="I20" s="94">
        <v>437805</v>
      </c>
      <c r="J20" s="94">
        <v>0</v>
      </c>
      <c r="K20" s="118">
        <v>235042302</v>
      </c>
    </row>
    <row r="21" spans="2:11" ht="24.75" customHeight="1" x14ac:dyDescent="0.2">
      <c r="B21" s="342" t="s">
        <v>1072</v>
      </c>
      <c r="C21" s="126">
        <v>81</v>
      </c>
      <c r="D21" s="126">
        <v>9</v>
      </c>
      <c r="E21" s="126">
        <v>5</v>
      </c>
      <c r="F21" s="126">
        <v>4</v>
      </c>
      <c r="G21" s="126">
        <v>15</v>
      </c>
      <c r="H21" s="126">
        <v>85</v>
      </c>
      <c r="I21" s="126">
        <v>4</v>
      </c>
      <c r="J21" s="126">
        <v>0</v>
      </c>
      <c r="K21" s="274">
        <v>1299</v>
      </c>
    </row>
    <row r="22" spans="2:11" ht="24.75" customHeight="1" x14ac:dyDescent="0.2">
      <c r="B22" s="342" t="s">
        <v>1073</v>
      </c>
      <c r="C22" s="126">
        <v>5387541</v>
      </c>
      <c r="D22" s="126">
        <v>268806</v>
      </c>
      <c r="E22" s="126">
        <v>1360212</v>
      </c>
      <c r="F22" s="126">
        <v>252541</v>
      </c>
      <c r="G22" s="126">
        <v>1418433</v>
      </c>
      <c r="H22" s="126">
        <v>6987020</v>
      </c>
      <c r="I22" s="126">
        <v>306605</v>
      </c>
      <c r="J22" s="126">
        <v>0</v>
      </c>
      <c r="K22" s="274">
        <v>98564085</v>
      </c>
    </row>
    <row r="23" spans="2:11" ht="24.75" customHeight="1" x14ac:dyDescent="0.2">
      <c r="B23" s="342" t="s">
        <v>1074</v>
      </c>
      <c r="C23" s="126">
        <v>2221</v>
      </c>
      <c r="D23" s="126">
        <v>45</v>
      </c>
      <c r="E23" s="126">
        <v>6</v>
      </c>
      <c r="F23" s="126">
        <v>44</v>
      </c>
      <c r="G23" s="126">
        <v>1017</v>
      </c>
      <c r="H23" s="126">
        <v>1214</v>
      </c>
      <c r="I23" s="126">
        <v>43</v>
      </c>
      <c r="J23" s="126">
        <v>0</v>
      </c>
      <c r="K23" s="274">
        <v>52511</v>
      </c>
    </row>
    <row r="24" spans="2:11" ht="24.75" customHeight="1" thickBot="1" x14ac:dyDescent="0.25">
      <c r="B24" s="353" t="s">
        <v>1075</v>
      </c>
      <c r="C24" s="358">
        <v>15639729</v>
      </c>
      <c r="D24" s="354">
        <v>58871</v>
      </c>
      <c r="E24" s="354">
        <v>9833</v>
      </c>
      <c r="F24" s="354">
        <v>474385</v>
      </c>
      <c r="G24" s="354">
        <v>1987966</v>
      </c>
      <c r="H24" s="354">
        <v>2602498</v>
      </c>
      <c r="I24" s="354">
        <v>131200</v>
      </c>
      <c r="J24" s="354">
        <v>0</v>
      </c>
      <c r="K24" s="355">
        <v>136478217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300D8-D03E-4ED2-9407-859776E5D96D}">
  <sheetPr codeName="Sheet9">
    <tabColor rgb="FFFFFF00"/>
  </sheetPr>
  <dimension ref="B1:K177"/>
  <sheetViews>
    <sheetView topLeftCell="A8" zoomScale="70" zoomScaleNormal="70" workbookViewId="0">
      <selection activeCell="P21" sqref="P21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1196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1033</v>
      </c>
      <c r="I3" s="275" t="s">
        <v>897</v>
      </c>
      <c r="J3" s="275">
        <v>30508</v>
      </c>
      <c r="K3" s="276">
        <v>0.63170315982693059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451</v>
      </c>
      <c r="D5" s="273">
        <v>1</v>
      </c>
      <c r="E5" s="273">
        <v>703</v>
      </c>
      <c r="F5" s="273">
        <v>58</v>
      </c>
      <c r="G5" s="273">
        <v>2825</v>
      </c>
      <c r="H5" s="273">
        <v>1550</v>
      </c>
      <c r="I5" s="273">
        <v>1367</v>
      </c>
      <c r="J5" s="273">
        <v>1090</v>
      </c>
      <c r="K5" s="277">
        <v>1670</v>
      </c>
    </row>
    <row r="6" spans="2:11" ht="24.75" customHeight="1" x14ac:dyDescent="0.2">
      <c r="B6" s="342" t="s">
        <v>1071</v>
      </c>
      <c r="C6" s="273">
        <v>1176055</v>
      </c>
      <c r="D6" s="273">
        <v>864</v>
      </c>
      <c r="E6" s="273">
        <v>13377431</v>
      </c>
      <c r="F6" s="273">
        <v>4008245</v>
      </c>
      <c r="G6" s="273">
        <v>7415976</v>
      </c>
      <c r="H6" s="273">
        <v>5455098</v>
      </c>
      <c r="I6" s="273">
        <v>7345967</v>
      </c>
      <c r="J6" s="273">
        <v>6961362</v>
      </c>
      <c r="K6" s="277">
        <v>3408649</v>
      </c>
    </row>
    <row r="7" spans="2:11" ht="24.75" customHeight="1" x14ac:dyDescent="0.2">
      <c r="B7" s="342" t="s">
        <v>1072</v>
      </c>
      <c r="C7" s="126">
        <v>6</v>
      </c>
      <c r="D7" s="126">
        <v>0</v>
      </c>
      <c r="E7" s="126">
        <v>67</v>
      </c>
      <c r="F7" s="126">
        <v>4</v>
      </c>
      <c r="G7" s="126">
        <v>11</v>
      </c>
      <c r="H7" s="126">
        <v>8</v>
      </c>
      <c r="I7" s="126">
        <v>106</v>
      </c>
      <c r="J7" s="126">
        <v>82</v>
      </c>
      <c r="K7" s="356">
        <v>20</v>
      </c>
    </row>
    <row r="8" spans="2:11" ht="24.75" customHeight="1" x14ac:dyDescent="0.2">
      <c r="B8" s="342" t="s">
        <v>1073</v>
      </c>
      <c r="C8" s="126">
        <v>184416</v>
      </c>
      <c r="D8" s="126">
        <v>0</v>
      </c>
      <c r="E8" s="126">
        <v>5814712</v>
      </c>
      <c r="F8" s="126">
        <v>534655</v>
      </c>
      <c r="G8" s="126">
        <v>391797</v>
      </c>
      <c r="H8" s="126">
        <v>309670</v>
      </c>
      <c r="I8" s="126">
        <v>4849784</v>
      </c>
      <c r="J8" s="126">
        <v>4159166</v>
      </c>
      <c r="K8" s="356">
        <v>893339</v>
      </c>
    </row>
    <row r="9" spans="2:11" ht="24.75" customHeight="1" x14ac:dyDescent="0.2">
      <c r="B9" s="342" t="s">
        <v>1074</v>
      </c>
      <c r="C9" s="126">
        <v>445</v>
      </c>
      <c r="D9" s="126">
        <v>1</v>
      </c>
      <c r="E9" s="126">
        <v>636</v>
      </c>
      <c r="F9" s="126">
        <v>54</v>
      </c>
      <c r="G9" s="126">
        <v>2814</v>
      </c>
      <c r="H9" s="126">
        <v>1542</v>
      </c>
      <c r="I9" s="126">
        <v>1261</v>
      </c>
      <c r="J9" s="126">
        <v>1008</v>
      </c>
      <c r="K9" s="356">
        <v>1650</v>
      </c>
    </row>
    <row r="10" spans="2:11" ht="24.75" customHeight="1" x14ac:dyDescent="0.2">
      <c r="B10" s="342" t="s">
        <v>1075</v>
      </c>
      <c r="C10" s="126">
        <v>991639</v>
      </c>
      <c r="D10" s="126">
        <v>864</v>
      </c>
      <c r="E10" s="126">
        <v>7562719</v>
      </c>
      <c r="F10" s="126">
        <v>3473590</v>
      </c>
      <c r="G10" s="126">
        <v>7024179</v>
      </c>
      <c r="H10" s="126">
        <v>5145428</v>
      </c>
      <c r="I10" s="126">
        <v>2496183</v>
      </c>
      <c r="J10" s="126">
        <v>2802196</v>
      </c>
      <c r="K10" s="356">
        <v>2515310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264</v>
      </c>
      <c r="D12" s="273">
        <v>2726</v>
      </c>
      <c r="E12" s="273">
        <v>1902</v>
      </c>
      <c r="F12" s="273">
        <v>130</v>
      </c>
      <c r="G12" s="273">
        <v>1938</v>
      </c>
      <c r="H12" s="273">
        <v>1203</v>
      </c>
      <c r="I12" s="273">
        <v>342</v>
      </c>
      <c r="J12" s="273">
        <v>1164</v>
      </c>
      <c r="K12" s="277">
        <v>1956</v>
      </c>
    </row>
    <row r="13" spans="2:11" ht="24.75" customHeight="1" x14ac:dyDescent="0.2">
      <c r="B13" s="342" t="s">
        <v>1071</v>
      </c>
      <c r="C13" s="273">
        <v>396215</v>
      </c>
      <c r="D13" s="273">
        <v>10081958</v>
      </c>
      <c r="E13" s="273">
        <v>2421039</v>
      </c>
      <c r="F13" s="273">
        <v>2184534</v>
      </c>
      <c r="G13" s="273">
        <v>4714601</v>
      </c>
      <c r="H13" s="273">
        <v>4597425</v>
      </c>
      <c r="I13" s="273">
        <v>622016</v>
      </c>
      <c r="J13" s="273">
        <v>1851182</v>
      </c>
      <c r="K13" s="277">
        <v>7441945</v>
      </c>
    </row>
    <row r="14" spans="2:11" ht="24.75" customHeight="1" x14ac:dyDescent="0.2">
      <c r="B14" s="342" t="s">
        <v>1072</v>
      </c>
      <c r="C14" s="125">
        <v>4</v>
      </c>
      <c r="D14" s="125">
        <v>70</v>
      </c>
      <c r="E14" s="125">
        <v>3</v>
      </c>
      <c r="F14" s="125">
        <v>26</v>
      </c>
      <c r="G14" s="125">
        <v>22</v>
      </c>
      <c r="H14" s="125">
        <v>44</v>
      </c>
      <c r="I14" s="125">
        <v>4</v>
      </c>
      <c r="J14" s="125">
        <v>4</v>
      </c>
      <c r="K14" s="352">
        <v>37</v>
      </c>
    </row>
    <row r="15" spans="2:11" ht="24.75" customHeight="1" x14ac:dyDescent="0.2">
      <c r="B15" s="342" t="s">
        <v>1073</v>
      </c>
      <c r="C15" s="125">
        <v>102134</v>
      </c>
      <c r="D15" s="125">
        <v>5222972</v>
      </c>
      <c r="E15" s="125">
        <v>96152</v>
      </c>
      <c r="F15" s="125">
        <v>1987873</v>
      </c>
      <c r="G15" s="125">
        <v>1557318</v>
      </c>
      <c r="H15" s="125">
        <v>1510967</v>
      </c>
      <c r="I15" s="125">
        <v>81522</v>
      </c>
      <c r="J15" s="125">
        <v>157291</v>
      </c>
      <c r="K15" s="352">
        <v>2965368</v>
      </c>
    </row>
    <row r="16" spans="2:11" ht="24.75" customHeight="1" x14ac:dyDescent="0.2">
      <c r="B16" s="342" t="s">
        <v>1074</v>
      </c>
      <c r="C16" s="125">
        <v>260</v>
      </c>
      <c r="D16" s="125">
        <v>2656</v>
      </c>
      <c r="E16" s="125">
        <v>1899</v>
      </c>
      <c r="F16" s="125">
        <v>104</v>
      </c>
      <c r="G16" s="125">
        <v>1916</v>
      </c>
      <c r="H16" s="125">
        <v>1159</v>
      </c>
      <c r="I16" s="125">
        <v>338</v>
      </c>
      <c r="J16" s="125">
        <v>1160</v>
      </c>
      <c r="K16" s="352">
        <v>1919</v>
      </c>
    </row>
    <row r="17" spans="2:11" ht="24.75" customHeight="1" x14ac:dyDescent="0.2">
      <c r="B17" s="342" t="s">
        <v>1075</v>
      </c>
      <c r="C17" s="125">
        <v>294081</v>
      </c>
      <c r="D17" s="125">
        <v>4858986</v>
      </c>
      <c r="E17" s="125">
        <v>2324887</v>
      </c>
      <c r="F17" s="125">
        <v>196661</v>
      </c>
      <c r="G17" s="125">
        <v>3157283</v>
      </c>
      <c r="H17" s="125">
        <v>3086458</v>
      </c>
      <c r="I17" s="125">
        <v>540494</v>
      </c>
      <c r="J17" s="125">
        <v>1693891</v>
      </c>
      <c r="K17" s="352">
        <v>4476577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951</v>
      </c>
      <c r="D19" s="94">
        <v>14</v>
      </c>
      <c r="E19" s="94">
        <v>0</v>
      </c>
      <c r="F19" s="94">
        <v>26</v>
      </c>
      <c r="G19" s="94">
        <v>365</v>
      </c>
      <c r="H19" s="94">
        <v>475</v>
      </c>
      <c r="I19" s="94">
        <v>23</v>
      </c>
      <c r="J19" s="94">
        <v>3</v>
      </c>
      <c r="K19" s="119">
        <v>19272</v>
      </c>
    </row>
    <row r="20" spans="2:11" ht="24.75" customHeight="1" x14ac:dyDescent="0.2">
      <c r="B20" s="342" t="s">
        <v>1071</v>
      </c>
      <c r="C20" s="94">
        <v>8208212</v>
      </c>
      <c r="D20" s="94">
        <v>19331</v>
      </c>
      <c r="E20" s="94">
        <v>0</v>
      </c>
      <c r="F20" s="94">
        <v>221639</v>
      </c>
      <c r="G20" s="94">
        <v>1010894</v>
      </c>
      <c r="H20" s="94">
        <v>3771163</v>
      </c>
      <c r="I20" s="94">
        <v>79632</v>
      </c>
      <c r="J20" s="94">
        <v>1503</v>
      </c>
      <c r="K20" s="118">
        <v>86089385</v>
      </c>
    </row>
    <row r="21" spans="2:11" ht="24.75" customHeight="1" x14ac:dyDescent="0.2">
      <c r="B21" s="342" t="s">
        <v>1072</v>
      </c>
      <c r="C21" s="126">
        <v>34</v>
      </c>
      <c r="D21" s="126">
        <v>1</v>
      </c>
      <c r="E21" s="126">
        <v>0</v>
      </c>
      <c r="F21" s="126">
        <v>1</v>
      </c>
      <c r="G21" s="126">
        <v>6</v>
      </c>
      <c r="H21" s="126">
        <v>29</v>
      </c>
      <c r="I21" s="126">
        <v>0</v>
      </c>
      <c r="J21" s="126">
        <v>0</v>
      </c>
      <c r="K21" s="274">
        <v>548</v>
      </c>
    </row>
    <row r="22" spans="2:11" ht="24.75" customHeight="1" x14ac:dyDescent="0.2">
      <c r="B22" s="342" t="s">
        <v>1073</v>
      </c>
      <c r="C22" s="126">
        <v>1874747</v>
      </c>
      <c r="D22" s="126">
        <v>4542</v>
      </c>
      <c r="E22" s="126">
        <v>0</v>
      </c>
      <c r="F22" s="126">
        <v>114911</v>
      </c>
      <c r="G22" s="126">
        <v>197851</v>
      </c>
      <c r="H22" s="126">
        <v>2908161</v>
      </c>
      <c r="I22" s="126">
        <v>0</v>
      </c>
      <c r="J22" s="126">
        <v>0</v>
      </c>
      <c r="K22" s="274">
        <v>33444131</v>
      </c>
    </row>
    <row r="23" spans="2:11" ht="24.75" customHeight="1" x14ac:dyDescent="0.2">
      <c r="B23" s="342" t="s">
        <v>1074</v>
      </c>
      <c r="C23" s="126">
        <v>917</v>
      </c>
      <c r="D23" s="126">
        <v>13</v>
      </c>
      <c r="E23" s="126">
        <v>0</v>
      </c>
      <c r="F23" s="126">
        <v>25</v>
      </c>
      <c r="G23" s="126">
        <v>359</v>
      </c>
      <c r="H23" s="126">
        <v>446</v>
      </c>
      <c r="I23" s="126">
        <v>23</v>
      </c>
      <c r="J23" s="126">
        <v>3</v>
      </c>
      <c r="K23" s="274">
        <v>18724</v>
      </c>
    </row>
    <row r="24" spans="2:11" ht="24.75" customHeight="1" thickBot="1" x14ac:dyDescent="0.25">
      <c r="B24" s="353" t="s">
        <v>1075</v>
      </c>
      <c r="C24" s="354">
        <v>6333465</v>
      </c>
      <c r="D24" s="354">
        <v>14789</v>
      </c>
      <c r="E24" s="354">
        <v>0</v>
      </c>
      <c r="F24" s="354">
        <v>106728</v>
      </c>
      <c r="G24" s="354">
        <v>813043</v>
      </c>
      <c r="H24" s="354">
        <v>863002</v>
      </c>
      <c r="I24" s="354">
        <v>79632</v>
      </c>
      <c r="J24" s="354">
        <v>1503</v>
      </c>
      <c r="K24" s="355">
        <v>52645254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90970-D6C3-4B89-B150-57D7295F6045}">
  <sheetPr codeName="Sheet10">
    <tabColor rgb="FFFFFF00"/>
  </sheetPr>
  <dimension ref="B1:K177"/>
  <sheetViews>
    <sheetView zoomScale="70" zoomScaleNormal="70" workbookViewId="0">
      <selection activeCell="O8" sqref="O8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1034</v>
      </c>
      <c r="I3" s="275" t="s">
        <v>898</v>
      </c>
      <c r="J3" s="275">
        <v>16333</v>
      </c>
      <c r="K3" s="276">
        <v>0.70740219188146702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234</v>
      </c>
      <c r="D5" s="273">
        <v>0</v>
      </c>
      <c r="E5" s="273">
        <v>427</v>
      </c>
      <c r="F5" s="273">
        <v>35</v>
      </c>
      <c r="G5" s="273">
        <v>1838</v>
      </c>
      <c r="H5" s="273">
        <v>991</v>
      </c>
      <c r="I5" s="273">
        <v>655</v>
      </c>
      <c r="J5" s="273">
        <v>544</v>
      </c>
      <c r="K5" s="277">
        <v>1264</v>
      </c>
    </row>
    <row r="6" spans="2:11" ht="24.75" customHeight="1" x14ac:dyDescent="0.2">
      <c r="B6" s="342" t="s">
        <v>1071</v>
      </c>
      <c r="C6" s="273">
        <v>479343</v>
      </c>
      <c r="D6" s="273">
        <v>0</v>
      </c>
      <c r="E6" s="273">
        <v>7520381</v>
      </c>
      <c r="F6" s="273">
        <v>1284797</v>
      </c>
      <c r="G6" s="273">
        <v>4295589</v>
      </c>
      <c r="H6" s="273">
        <v>3028305</v>
      </c>
      <c r="I6" s="273">
        <v>5690812</v>
      </c>
      <c r="J6" s="273">
        <v>4266073</v>
      </c>
      <c r="K6" s="277">
        <v>2231333</v>
      </c>
    </row>
    <row r="7" spans="2:11" ht="24.75" customHeight="1" x14ac:dyDescent="0.2">
      <c r="B7" s="342" t="s">
        <v>1072</v>
      </c>
      <c r="C7" s="126">
        <v>1</v>
      </c>
      <c r="D7" s="126">
        <v>0</v>
      </c>
      <c r="E7" s="126">
        <v>34</v>
      </c>
      <c r="F7" s="126">
        <v>4</v>
      </c>
      <c r="G7" s="126">
        <v>10</v>
      </c>
      <c r="H7" s="126">
        <v>7</v>
      </c>
      <c r="I7" s="126">
        <v>95</v>
      </c>
      <c r="J7" s="126">
        <v>31</v>
      </c>
      <c r="K7" s="356">
        <v>12</v>
      </c>
    </row>
    <row r="8" spans="2:11" ht="24.75" customHeight="1" x14ac:dyDescent="0.2">
      <c r="B8" s="342" t="s">
        <v>1073</v>
      </c>
      <c r="C8" s="126">
        <v>36996</v>
      </c>
      <c r="D8" s="126">
        <v>0</v>
      </c>
      <c r="E8" s="126">
        <v>2779239</v>
      </c>
      <c r="F8" s="126">
        <v>362997</v>
      </c>
      <c r="G8" s="126">
        <v>319228</v>
      </c>
      <c r="H8" s="126">
        <v>228856</v>
      </c>
      <c r="I8" s="126">
        <v>4549881</v>
      </c>
      <c r="J8" s="126">
        <v>1870724</v>
      </c>
      <c r="K8" s="356">
        <v>451036</v>
      </c>
    </row>
    <row r="9" spans="2:11" ht="24.75" customHeight="1" x14ac:dyDescent="0.2">
      <c r="B9" s="342" t="s">
        <v>1074</v>
      </c>
      <c r="C9" s="126">
        <v>233</v>
      </c>
      <c r="D9" s="126">
        <v>0</v>
      </c>
      <c r="E9" s="126">
        <v>393</v>
      </c>
      <c r="F9" s="126">
        <v>31</v>
      </c>
      <c r="G9" s="126">
        <v>1828</v>
      </c>
      <c r="H9" s="126">
        <v>984</v>
      </c>
      <c r="I9" s="126">
        <v>560</v>
      </c>
      <c r="J9" s="126">
        <v>513</v>
      </c>
      <c r="K9" s="356">
        <v>1252</v>
      </c>
    </row>
    <row r="10" spans="2:11" ht="24.75" customHeight="1" x14ac:dyDescent="0.2">
      <c r="B10" s="342" t="s">
        <v>1075</v>
      </c>
      <c r="C10" s="126">
        <v>442347</v>
      </c>
      <c r="D10" s="126">
        <v>0</v>
      </c>
      <c r="E10" s="126">
        <v>4741142</v>
      </c>
      <c r="F10" s="126">
        <v>921800</v>
      </c>
      <c r="G10" s="126">
        <v>3976361</v>
      </c>
      <c r="H10" s="126">
        <v>2799449</v>
      </c>
      <c r="I10" s="126">
        <v>1140931</v>
      </c>
      <c r="J10" s="126">
        <v>2395349</v>
      </c>
      <c r="K10" s="356">
        <v>1780297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139</v>
      </c>
      <c r="D12" s="273">
        <v>1884</v>
      </c>
      <c r="E12" s="273">
        <v>1231</v>
      </c>
      <c r="F12" s="273">
        <v>129</v>
      </c>
      <c r="G12" s="273">
        <v>947</v>
      </c>
      <c r="H12" s="273">
        <v>784</v>
      </c>
      <c r="I12" s="273">
        <v>248</v>
      </c>
      <c r="J12" s="273">
        <v>519</v>
      </c>
      <c r="K12" s="277">
        <v>1293</v>
      </c>
    </row>
    <row r="13" spans="2:11" ht="24.75" customHeight="1" x14ac:dyDescent="0.2">
      <c r="B13" s="342" t="s">
        <v>1071</v>
      </c>
      <c r="C13" s="273">
        <v>247283</v>
      </c>
      <c r="D13" s="273">
        <v>8089983</v>
      </c>
      <c r="E13" s="273">
        <v>1372928</v>
      </c>
      <c r="F13" s="273">
        <v>868252</v>
      </c>
      <c r="G13" s="273">
        <v>2326118</v>
      </c>
      <c r="H13" s="273">
        <v>2848090</v>
      </c>
      <c r="I13" s="273">
        <v>452171</v>
      </c>
      <c r="J13" s="273">
        <v>879663</v>
      </c>
      <c r="K13" s="277">
        <v>4671948</v>
      </c>
    </row>
    <row r="14" spans="2:11" ht="24.75" customHeight="1" x14ac:dyDescent="0.2">
      <c r="B14" s="342" t="s">
        <v>1072</v>
      </c>
      <c r="C14" s="125">
        <v>1</v>
      </c>
      <c r="D14" s="125">
        <v>38</v>
      </c>
      <c r="E14" s="125">
        <v>1</v>
      </c>
      <c r="F14" s="125">
        <v>9</v>
      </c>
      <c r="G14" s="125">
        <v>14</v>
      </c>
      <c r="H14" s="125">
        <v>35</v>
      </c>
      <c r="I14" s="125">
        <v>1</v>
      </c>
      <c r="J14" s="125">
        <v>2</v>
      </c>
      <c r="K14" s="352">
        <v>27</v>
      </c>
    </row>
    <row r="15" spans="2:11" ht="24.75" customHeight="1" x14ac:dyDescent="0.2">
      <c r="B15" s="342" t="s">
        <v>1073</v>
      </c>
      <c r="C15" s="125">
        <v>84242</v>
      </c>
      <c r="D15" s="125">
        <v>5106131</v>
      </c>
      <c r="E15" s="125">
        <v>3486</v>
      </c>
      <c r="F15" s="125">
        <v>680467</v>
      </c>
      <c r="G15" s="125">
        <v>899625</v>
      </c>
      <c r="H15" s="125">
        <v>1151271</v>
      </c>
      <c r="I15" s="125">
        <v>53665</v>
      </c>
      <c r="J15" s="125">
        <v>34760</v>
      </c>
      <c r="K15" s="352">
        <v>2048987</v>
      </c>
    </row>
    <row r="16" spans="2:11" ht="24.75" customHeight="1" x14ac:dyDescent="0.2">
      <c r="B16" s="342" t="s">
        <v>1074</v>
      </c>
      <c r="C16" s="125">
        <v>138</v>
      </c>
      <c r="D16" s="125">
        <v>1846</v>
      </c>
      <c r="E16" s="125">
        <v>1230</v>
      </c>
      <c r="F16" s="125">
        <v>120</v>
      </c>
      <c r="G16" s="125">
        <v>933</v>
      </c>
      <c r="H16" s="125">
        <v>749</v>
      </c>
      <c r="I16" s="125">
        <v>247</v>
      </c>
      <c r="J16" s="125">
        <v>517</v>
      </c>
      <c r="K16" s="352">
        <v>1266</v>
      </c>
    </row>
    <row r="17" spans="2:11" ht="24.75" customHeight="1" x14ac:dyDescent="0.2">
      <c r="B17" s="342" t="s">
        <v>1075</v>
      </c>
      <c r="C17" s="125">
        <v>163041</v>
      </c>
      <c r="D17" s="125">
        <v>2983852</v>
      </c>
      <c r="E17" s="125">
        <v>1369442</v>
      </c>
      <c r="F17" s="125">
        <v>187785</v>
      </c>
      <c r="G17" s="125">
        <v>1426493</v>
      </c>
      <c r="H17" s="125">
        <v>1696819</v>
      </c>
      <c r="I17" s="125">
        <v>398506</v>
      </c>
      <c r="J17" s="125">
        <v>844903</v>
      </c>
      <c r="K17" s="352">
        <v>2622961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509</v>
      </c>
      <c r="D19" s="94">
        <v>12</v>
      </c>
      <c r="E19" s="94">
        <v>0</v>
      </c>
      <c r="F19" s="94">
        <v>9</v>
      </c>
      <c r="G19" s="94">
        <v>183</v>
      </c>
      <c r="H19" s="94">
        <v>268</v>
      </c>
      <c r="I19" s="94">
        <v>9</v>
      </c>
      <c r="J19" s="94">
        <v>1</v>
      </c>
      <c r="K19" s="119">
        <v>11554</v>
      </c>
    </row>
    <row r="20" spans="2:11" ht="24.75" customHeight="1" x14ac:dyDescent="0.2">
      <c r="B20" s="342" t="s">
        <v>1071</v>
      </c>
      <c r="C20" s="94">
        <v>5509263</v>
      </c>
      <c r="D20" s="94">
        <v>70171</v>
      </c>
      <c r="E20" s="94">
        <v>0</v>
      </c>
      <c r="F20" s="94">
        <v>30629</v>
      </c>
      <c r="G20" s="94">
        <v>446165</v>
      </c>
      <c r="H20" s="94">
        <v>2335902</v>
      </c>
      <c r="I20" s="94">
        <v>46049</v>
      </c>
      <c r="J20" s="94">
        <v>314</v>
      </c>
      <c r="K20" s="118">
        <v>53269906</v>
      </c>
    </row>
    <row r="21" spans="2:11" ht="24.75" customHeight="1" x14ac:dyDescent="0.2">
      <c r="B21" s="342" t="s">
        <v>1072</v>
      </c>
      <c r="C21" s="126">
        <v>20</v>
      </c>
      <c r="D21" s="126">
        <v>4</v>
      </c>
      <c r="E21" s="126">
        <v>0</v>
      </c>
      <c r="F21" s="126">
        <v>0</v>
      </c>
      <c r="G21" s="126">
        <v>2</v>
      </c>
      <c r="H21" s="126">
        <v>20</v>
      </c>
      <c r="I21" s="126">
        <v>0</v>
      </c>
      <c r="J21" s="126">
        <v>0</v>
      </c>
      <c r="K21" s="274">
        <v>350</v>
      </c>
    </row>
    <row r="22" spans="2:11" ht="24.75" customHeight="1" x14ac:dyDescent="0.2">
      <c r="B22" s="342" t="s">
        <v>1073</v>
      </c>
      <c r="C22" s="126">
        <v>1462051</v>
      </c>
      <c r="D22" s="126">
        <v>62723</v>
      </c>
      <c r="E22" s="126">
        <v>0</v>
      </c>
      <c r="F22" s="126">
        <v>0</v>
      </c>
      <c r="G22" s="126">
        <v>111440</v>
      </c>
      <c r="H22" s="126">
        <v>1518642</v>
      </c>
      <c r="I22" s="126">
        <v>0</v>
      </c>
      <c r="J22" s="126">
        <v>0</v>
      </c>
      <c r="K22" s="274">
        <v>22849973</v>
      </c>
    </row>
    <row r="23" spans="2:11" ht="24.75" customHeight="1" x14ac:dyDescent="0.2">
      <c r="B23" s="342" t="s">
        <v>1074</v>
      </c>
      <c r="C23" s="126">
        <v>489</v>
      </c>
      <c r="D23" s="126">
        <v>8</v>
      </c>
      <c r="E23" s="126">
        <v>0</v>
      </c>
      <c r="F23" s="126">
        <v>9</v>
      </c>
      <c r="G23" s="126">
        <v>181</v>
      </c>
      <c r="H23" s="126">
        <v>248</v>
      </c>
      <c r="I23" s="126">
        <v>9</v>
      </c>
      <c r="J23" s="126">
        <v>1</v>
      </c>
      <c r="K23" s="274">
        <v>11204</v>
      </c>
    </row>
    <row r="24" spans="2:11" ht="24.75" customHeight="1" thickBot="1" x14ac:dyDescent="0.25">
      <c r="B24" s="353" t="s">
        <v>1075</v>
      </c>
      <c r="C24" s="354">
        <v>4047212</v>
      </c>
      <c r="D24" s="354">
        <v>7448</v>
      </c>
      <c r="E24" s="354">
        <v>0</v>
      </c>
      <c r="F24" s="354">
        <v>30629</v>
      </c>
      <c r="G24" s="354">
        <v>334725</v>
      </c>
      <c r="H24" s="354">
        <v>817260</v>
      </c>
      <c r="I24" s="354">
        <v>46049</v>
      </c>
      <c r="J24" s="354">
        <v>314</v>
      </c>
      <c r="K24" s="355">
        <v>30419933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29A84-32E6-4A17-95CF-405EDADE3F2A}">
  <sheetPr codeName="Sheet11">
    <tabColor rgb="FFFFFF00"/>
  </sheetPr>
  <dimension ref="B1:K177"/>
  <sheetViews>
    <sheetView zoomScale="70" zoomScaleNormal="70" workbookViewId="0">
      <selection activeCell="O18" sqref="O18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1035</v>
      </c>
      <c r="I3" s="275" t="s">
        <v>899</v>
      </c>
      <c r="J3" s="275">
        <v>17810</v>
      </c>
      <c r="K3" s="276">
        <v>0.72605277933745083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264</v>
      </c>
      <c r="D5" s="273">
        <v>3</v>
      </c>
      <c r="E5" s="273">
        <v>555</v>
      </c>
      <c r="F5" s="273">
        <v>29</v>
      </c>
      <c r="G5" s="273">
        <v>2288</v>
      </c>
      <c r="H5" s="273">
        <v>1235</v>
      </c>
      <c r="I5" s="273">
        <v>795</v>
      </c>
      <c r="J5" s="273">
        <v>642</v>
      </c>
      <c r="K5" s="277">
        <v>1135</v>
      </c>
    </row>
    <row r="6" spans="2:11" ht="24.75" customHeight="1" x14ac:dyDescent="0.2">
      <c r="B6" s="342" t="s">
        <v>1071</v>
      </c>
      <c r="C6" s="273">
        <v>1188532</v>
      </c>
      <c r="D6" s="273">
        <v>6005</v>
      </c>
      <c r="E6" s="273">
        <v>9470721</v>
      </c>
      <c r="F6" s="273">
        <v>789091</v>
      </c>
      <c r="G6" s="273">
        <v>5459848</v>
      </c>
      <c r="H6" s="273">
        <v>3802537</v>
      </c>
      <c r="I6" s="273">
        <v>4815369</v>
      </c>
      <c r="J6" s="273">
        <v>3263675</v>
      </c>
      <c r="K6" s="277">
        <v>2431157</v>
      </c>
    </row>
    <row r="7" spans="2:11" ht="24.75" customHeight="1" x14ac:dyDescent="0.2">
      <c r="B7" s="342" t="s">
        <v>1072</v>
      </c>
      <c r="C7" s="126">
        <v>2</v>
      </c>
      <c r="D7" s="126">
        <v>0</v>
      </c>
      <c r="E7" s="126">
        <v>56</v>
      </c>
      <c r="F7" s="126">
        <v>1</v>
      </c>
      <c r="G7" s="126">
        <v>6</v>
      </c>
      <c r="H7" s="126">
        <v>4</v>
      </c>
      <c r="I7" s="126">
        <v>68</v>
      </c>
      <c r="J7" s="126">
        <v>30</v>
      </c>
      <c r="K7" s="356">
        <v>10</v>
      </c>
    </row>
    <row r="8" spans="2:11" ht="24.75" customHeight="1" x14ac:dyDescent="0.2">
      <c r="B8" s="342" t="s">
        <v>1073</v>
      </c>
      <c r="C8" s="126">
        <v>358496</v>
      </c>
      <c r="D8" s="126">
        <v>0</v>
      </c>
      <c r="E8" s="126">
        <v>4090052</v>
      </c>
      <c r="F8" s="126">
        <v>201986</v>
      </c>
      <c r="G8" s="126">
        <v>324622</v>
      </c>
      <c r="H8" s="126">
        <v>158557</v>
      </c>
      <c r="I8" s="126">
        <v>3047547</v>
      </c>
      <c r="J8" s="126">
        <v>1599059</v>
      </c>
      <c r="K8" s="356">
        <v>494900</v>
      </c>
    </row>
    <row r="9" spans="2:11" ht="24.75" customHeight="1" x14ac:dyDescent="0.2">
      <c r="B9" s="342" t="s">
        <v>1074</v>
      </c>
      <c r="C9" s="126">
        <v>262</v>
      </c>
      <c r="D9" s="126">
        <v>3</v>
      </c>
      <c r="E9" s="126">
        <v>499</v>
      </c>
      <c r="F9" s="126">
        <v>28</v>
      </c>
      <c r="G9" s="126">
        <v>2282</v>
      </c>
      <c r="H9" s="126">
        <v>1231</v>
      </c>
      <c r="I9" s="126">
        <v>727</v>
      </c>
      <c r="J9" s="126">
        <v>612</v>
      </c>
      <c r="K9" s="356">
        <v>1125</v>
      </c>
    </row>
    <row r="10" spans="2:11" ht="24.75" customHeight="1" x14ac:dyDescent="0.2">
      <c r="B10" s="342" t="s">
        <v>1075</v>
      </c>
      <c r="C10" s="126">
        <v>830036</v>
      </c>
      <c r="D10" s="126">
        <v>6005</v>
      </c>
      <c r="E10" s="126">
        <v>5380669</v>
      </c>
      <c r="F10" s="126">
        <v>587105</v>
      </c>
      <c r="G10" s="126">
        <v>5135226</v>
      </c>
      <c r="H10" s="126">
        <v>3643980</v>
      </c>
      <c r="I10" s="126">
        <v>1767822</v>
      </c>
      <c r="J10" s="126">
        <v>1664616</v>
      </c>
      <c r="K10" s="356">
        <v>1936257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142</v>
      </c>
      <c r="D12" s="273">
        <v>1999</v>
      </c>
      <c r="E12" s="273">
        <v>1273</v>
      </c>
      <c r="F12" s="273">
        <v>165</v>
      </c>
      <c r="G12" s="273">
        <v>1031</v>
      </c>
      <c r="H12" s="273">
        <v>848</v>
      </c>
      <c r="I12" s="273">
        <v>277</v>
      </c>
      <c r="J12" s="273">
        <v>634</v>
      </c>
      <c r="K12" s="277">
        <v>1424</v>
      </c>
    </row>
    <row r="13" spans="2:11" ht="24.75" customHeight="1" x14ac:dyDescent="0.2">
      <c r="B13" s="342" t="s">
        <v>1071</v>
      </c>
      <c r="C13" s="273">
        <v>166148</v>
      </c>
      <c r="D13" s="273">
        <v>9449876</v>
      </c>
      <c r="E13" s="273">
        <v>1620040</v>
      </c>
      <c r="F13" s="273">
        <v>2382525</v>
      </c>
      <c r="G13" s="273">
        <v>3285887</v>
      </c>
      <c r="H13" s="273">
        <v>3823879</v>
      </c>
      <c r="I13" s="273">
        <v>504590</v>
      </c>
      <c r="J13" s="273">
        <v>1259960</v>
      </c>
      <c r="K13" s="277">
        <v>4562406</v>
      </c>
    </row>
    <row r="14" spans="2:11" ht="24.75" customHeight="1" x14ac:dyDescent="0.2">
      <c r="B14" s="342" t="s">
        <v>1072</v>
      </c>
      <c r="C14" s="125">
        <v>0</v>
      </c>
      <c r="D14" s="125">
        <v>43</v>
      </c>
      <c r="E14" s="125">
        <v>2</v>
      </c>
      <c r="F14" s="125">
        <v>19</v>
      </c>
      <c r="G14" s="125">
        <v>20</v>
      </c>
      <c r="H14" s="125">
        <v>29</v>
      </c>
      <c r="I14" s="125">
        <v>1</v>
      </c>
      <c r="J14" s="125">
        <v>8</v>
      </c>
      <c r="K14" s="352">
        <v>23</v>
      </c>
    </row>
    <row r="15" spans="2:11" ht="24.75" customHeight="1" x14ac:dyDescent="0.2">
      <c r="B15" s="342" t="s">
        <v>1073</v>
      </c>
      <c r="C15" s="125">
        <v>0</v>
      </c>
      <c r="D15" s="125">
        <v>5979826</v>
      </c>
      <c r="E15" s="125">
        <v>65479</v>
      </c>
      <c r="F15" s="125">
        <v>2103259</v>
      </c>
      <c r="G15" s="125">
        <v>1571641</v>
      </c>
      <c r="H15" s="125">
        <v>1346540</v>
      </c>
      <c r="I15" s="125">
        <v>63371</v>
      </c>
      <c r="J15" s="125">
        <v>278725</v>
      </c>
      <c r="K15" s="352">
        <v>1687675</v>
      </c>
    </row>
    <row r="16" spans="2:11" ht="24.75" customHeight="1" x14ac:dyDescent="0.2">
      <c r="B16" s="342" t="s">
        <v>1074</v>
      </c>
      <c r="C16" s="125">
        <v>142</v>
      </c>
      <c r="D16" s="125">
        <v>1956</v>
      </c>
      <c r="E16" s="125">
        <v>1271</v>
      </c>
      <c r="F16" s="125">
        <v>146</v>
      </c>
      <c r="G16" s="125">
        <v>1011</v>
      </c>
      <c r="H16" s="125">
        <v>819</v>
      </c>
      <c r="I16" s="125">
        <v>276</v>
      </c>
      <c r="J16" s="125">
        <v>626</v>
      </c>
      <c r="K16" s="352">
        <v>1401</v>
      </c>
    </row>
    <row r="17" spans="2:11" ht="24.75" customHeight="1" x14ac:dyDescent="0.2">
      <c r="B17" s="342" t="s">
        <v>1075</v>
      </c>
      <c r="C17" s="125">
        <v>166148</v>
      </c>
      <c r="D17" s="125">
        <v>3470050</v>
      </c>
      <c r="E17" s="125">
        <v>1554561</v>
      </c>
      <c r="F17" s="125">
        <v>279266</v>
      </c>
      <c r="G17" s="125">
        <v>1714246</v>
      </c>
      <c r="H17" s="125">
        <v>2477339</v>
      </c>
      <c r="I17" s="125">
        <v>441219</v>
      </c>
      <c r="J17" s="125">
        <v>981235</v>
      </c>
      <c r="K17" s="352">
        <v>2874731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586</v>
      </c>
      <c r="D19" s="94">
        <v>14</v>
      </c>
      <c r="E19" s="94">
        <v>3</v>
      </c>
      <c r="F19" s="94">
        <v>12</v>
      </c>
      <c r="G19" s="94">
        <v>219</v>
      </c>
      <c r="H19" s="94">
        <v>306</v>
      </c>
      <c r="I19" s="94">
        <v>5</v>
      </c>
      <c r="J19" s="94">
        <v>0</v>
      </c>
      <c r="K19" s="119">
        <v>12931</v>
      </c>
    </row>
    <row r="20" spans="2:11" ht="24.75" customHeight="1" x14ac:dyDescent="0.2">
      <c r="B20" s="342" t="s">
        <v>1071</v>
      </c>
      <c r="C20" s="94">
        <v>5264577</v>
      </c>
      <c r="D20" s="94">
        <v>145922</v>
      </c>
      <c r="E20" s="94">
        <v>475709</v>
      </c>
      <c r="F20" s="94">
        <v>80900</v>
      </c>
      <c r="G20" s="94">
        <v>546357</v>
      </c>
      <c r="H20" s="94">
        <v>1481623</v>
      </c>
      <c r="I20" s="94">
        <v>17904</v>
      </c>
      <c r="J20" s="94">
        <v>0</v>
      </c>
      <c r="K20" s="118">
        <v>57979541</v>
      </c>
    </row>
    <row r="21" spans="2:11" ht="24.75" customHeight="1" x14ac:dyDescent="0.2">
      <c r="B21" s="342" t="s">
        <v>1072</v>
      </c>
      <c r="C21" s="126">
        <v>19</v>
      </c>
      <c r="D21" s="126">
        <v>5</v>
      </c>
      <c r="E21" s="126">
        <v>3</v>
      </c>
      <c r="F21" s="126">
        <v>0</v>
      </c>
      <c r="G21" s="126">
        <v>3</v>
      </c>
      <c r="H21" s="126">
        <v>18</v>
      </c>
      <c r="I21" s="126">
        <v>0</v>
      </c>
      <c r="J21" s="126">
        <v>0</v>
      </c>
      <c r="K21" s="274">
        <v>344</v>
      </c>
    </row>
    <row r="22" spans="2:11" ht="24.75" customHeight="1" x14ac:dyDescent="0.2">
      <c r="B22" s="342" t="s">
        <v>1073</v>
      </c>
      <c r="C22" s="126">
        <v>1142047</v>
      </c>
      <c r="D22" s="126">
        <v>131424</v>
      </c>
      <c r="E22" s="126">
        <v>475709</v>
      </c>
      <c r="F22" s="126">
        <v>0</v>
      </c>
      <c r="G22" s="126">
        <v>143920</v>
      </c>
      <c r="H22" s="126">
        <v>1023195</v>
      </c>
      <c r="I22" s="126">
        <v>0</v>
      </c>
      <c r="J22" s="126">
        <v>0</v>
      </c>
      <c r="K22" s="274">
        <v>23897364</v>
      </c>
    </row>
    <row r="23" spans="2:11" ht="24.75" customHeight="1" x14ac:dyDescent="0.2">
      <c r="B23" s="342" t="s">
        <v>1074</v>
      </c>
      <c r="C23" s="126">
        <v>567</v>
      </c>
      <c r="D23" s="126">
        <v>9</v>
      </c>
      <c r="E23" s="126">
        <v>0</v>
      </c>
      <c r="F23" s="126">
        <v>12</v>
      </c>
      <c r="G23" s="126">
        <v>216</v>
      </c>
      <c r="H23" s="126">
        <v>288</v>
      </c>
      <c r="I23" s="126">
        <v>5</v>
      </c>
      <c r="J23" s="126">
        <v>0</v>
      </c>
      <c r="K23" s="274">
        <v>12587</v>
      </c>
    </row>
    <row r="24" spans="2:11" ht="24.75" customHeight="1" thickBot="1" x14ac:dyDescent="0.25">
      <c r="B24" s="353" t="s">
        <v>1075</v>
      </c>
      <c r="C24" s="354">
        <v>4122530</v>
      </c>
      <c r="D24" s="354">
        <v>14498</v>
      </c>
      <c r="E24" s="354">
        <v>0</v>
      </c>
      <c r="F24" s="354">
        <v>80900</v>
      </c>
      <c r="G24" s="354">
        <v>402437</v>
      </c>
      <c r="H24" s="354">
        <v>458428</v>
      </c>
      <c r="I24" s="354">
        <v>17904</v>
      </c>
      <c r="J24" s="354">
        <v>0</v>
      </c>
      <c r="K24" s="355">
        <v>34082177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4DF6D-B4E5-42A5-A45F-28E0DA58B45F}">
  <sheetPr codeName="Sheet12">
    <tabColor rgb="FFFFFF00"/>
  </sheetPr>
  <dimension ref="B1:K177"/>
  <sheetViews>
    <sheetView topLeftCell="A9" zoomScale="70" zoomScaleNormal="70" workbookViewId="0">
      <selection activeCell="O23" sqref="O23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998</v>
      </c>
      <c r="I3" s="275" t="s">
        <v>900</v>
      </c>
      <c r="J3" s="275">
        <v>25264</v>
      </c>
      <c r="K3" s="276">
        <v>0.60837555414819511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364</v>
      </c>
      <c r="D5" s="273">
        <v>3</v>
      </c>
      <c r="E5" s="273">
        <v>573</v>
      </c>
      <c r="F5" s="273">
        <v>45</v>
      </c>
      <c r="G5" s="273">
        <v>2528</v>
      </c>
      <c r="H5" s="273">
        <v>1283</v>
      </c>
      <c r="I5" s="273">
        <v>988</v>
      </c>
      <c r="J5" s="273">
        <v>736</v>
      </c>
      <c r="K5" s="277">
        <v>1375</v>
      </c>
    </row>
    <row r="6" spans="2:11" ht="24.75" customHeight="1" x14ac:dyDescent="0.2">
      <c r="B6" s="342" t="s">
        <v>1071</v>
      </c>
      <c r="C6" s="273">
        <v>1314552</v>
      </c>
      <c r="D6" s="273">
        <v>6323</v>
      </c>
      <c r="E6" s="273">
        <v>13291896</v>
      </c>
      <c r="F6" s="273">
        <v>1413904</v>
      </c>
      <c r="G6" s="273">
        <v>6025756</v>
      </c>
      <c r="H6" s="273">
        <v>3826286</v>
      </c>
      <c r="I6" s="273">
        <v>6233707</v>
      </c>
      <c r="J6" s="273">
        <v>5251613</v>
      </c>
      <c r="K6" s="277">
        <v>2005005</v>
      </c>
    </row>
    <row r="7" spans="2:11" ht="24.75" customHeight="1" x14ac:dyDescent="0.2">
      <c r="B7" s="342" t="s">
        <v>1072</v>
      </c>
      <c r="C7" s="126">
        <v>8</v>
      </c>
      <c r="D7" s="126">
        <v>0</v>
      </c>
      <c r="E7" s="126">
        <v>53</v>
      </c>
      <c r="F7" s="126">
        <v>6</v>
      </c>
      <c r="G7" s="126">
        <v>5</v>
      </c>
      <c r="H7" s="126">
        <v>2</v>
      </c>
      <c r="I7" s="126">
        <v>97</v>
      </c>
      <c r="J7" s="126">
        <v>38</v>
      </c>
      <c r="K7" s="356">
        <v>5</v>
      </c>
    </row>
    <row r="8" spans="2:11" ht="24.75" customHeight="1" x14ac:dyDescent="0.2">
      <c r="B8" s="342" t="s">
        <v>1073</v>
      </c>
      <c r="C8" s="126">
        <v>620649</v>
      </c>
      <c r="D8" s="126">
        <v>0</v>
      </c>
      <c r="E8" s="126">
        <v>6015555</v>
      </c>
      <c r="F8" s="126">
        <v>849849</v>
      </c>
      <c r="G8" s="126">
        <v>368895</v>
      </c>
      <c r="H8" s="126">
        <v>96829</v>
      </c>
      <c r="I8" s="126">
        <v>4382290</v>
      </c>
      <c r="J8" s="126">
        <v>1902676</v>
      </c>
      <c r="K8" s="356">
        <v>161866</v>
      </c>
    </row>
    <row r="9" spans="2:11" ht="24.75" customHeight="1" x14ac:dyDescent="0.2">
      <c r="B9" s="342" t="s">
        <v>1074</v>
      </c>
      <c r="C9" s="126">
        <v>356</v>
      </c>
      <c r="D9" s="126">
        <v>3</v>
      </c>
      <c r="E9" s="126">
        <v>520</v>
      </c>
      <c r="F9" s="126">
        <v>39</v>
      </c>
      <c r="G9" s="126">
        <v>2523</v>
      </c>
      <c r="H9" s="126">
        <v>1281</v>
      </c>
      <c r="I9" s="126">
        <v>891</v>
      </c>
      <c r="J9" s="126">
        <v>698</v>
      </c>
      <c r="K9" s="356">
        <v>1370</v>
      </c>
    </row>
    <row r="10" spans="2:11" ht="24.75" customHeight="1" x14ac:dyDescent="0.2">
      <c r="B10" s="342" t="s">
        <v>1075</v>
      </c>
      <c r="C10" s="126">
        <v>693903</v>
      </c>
      <c r="D10" s="126">
        <v>6323</v>
      </c>
      <c r="E10" s="126">
        <v>7276341</v>
      </c>
      <c r="F10" s="126">
        <v>564055</v>
      </c>
      <c r="G10" s="126">
        <v>5656861</v>
      </c>
      <c r="H10" s="126">
        <v>3729457</v>
      </c>
      <c r="I10" s="126">
        <v>1851417</v>
      </c>
      <c r="J10" s="126">
        <v>3348937</v>
      </c>
      <c r="K10" s="356">
        <v>1843139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155</v>
      </c>
      <c r="D12" s="273">
        <v>2064</v>
      </c>
      <c r="E12" s="273">
        <v>1299</v>
      </c>
      <c r="F12" s="273">
        <v>119</v>
      </c>
      <c r="G12" s="273">
        <v>1354</v>
      </c>
      <c r="H12" s="273">
        <v>997</v>
      </c>
      <c r="I12" s="273">
        <v>380</v>
      </c>
      <c r="J12" s="273">
        <v>941</v>
      </c>
      <c r="K12" s="277">
        <v>1835</v>
      </c>
    </row>
    <row r="13" spans="2:11" ht="24.75" customHeight="1" x14ac:dyDescent="0.2">
      <c r="B13" s="342" t="s">
        <v>1071</v>
      </c>
      <c r="C13" s="273">
        <v>181897</v>
      </c>
      <c r="D13" s="273">
        <v>9995686</v>
      </c>
      <c r="E13" s="273">
        <v>1514785</v>
      </c>
      <c r="F13" s="273">
        <v>1781887</v>
      </c>
      <c r="G13" s="273">
        <v>4185993</v>
      </c>
      <c r="H13" s="273">
        <v>3639846</v>
      </c>
      <c r="I13" s="273">
        <v>616894</v>
      </c>
      <c r="J13" s="273">
        <v>1596691</v>
      </c>
      <c r="K13" s="277">
        <v>6364917</v>
      </c>
    </row>
    <row r="14" spans="2:11" ht="24.75" customHeight="1" x14ac:dyDescent="0.2">
      <c r="B14" s="342" t="s">
        <v>1072</v>
      </c>
      <c r="C14" s="125">
        <v>2</v>
      </c>
      <c r="D14" s="125">
        <v>60</v>
      </c>
      <c r="E14" s="125">
        <v>0</v>
      </c>
      <c r="F14" s="125">
        <v>21</v>
      </c>
      <c r="G14" s="125">
        <v>31</v>
      </c>
      <c r="H14" s="125">
        <v>28</v>
      </c>
      <c r="I14" s="125">
        <v>0</v>
      </c>
      <c r="J14" s="125">
        <v>6</v>
      </c>
      <c r="K14" s="352">
        <v>30</v>
      </c>
    </row>
    <row r="15" spans="2:11" ht="24.75" customHeight="1" x14ac:dyDescent="0.2">
      <c r="B15" s="342" t="s">
        <v>1073</v>
      </c>
      <c r="C15" s="125">
        <v>18219</v>
      </c>
      <c r="D15" s="125">
        <v>6124513</v>
      </c>
      <c r="E15" s="125">
        <v>0</v>
      </c>
      <c r="F15" s="125">
        <v>1614875</v>
      </c>
      <c r="G15" s="125">
        <v>1783426</v>
      </c>
      <c r="H15" s="125">
        <v>1188096</v>
      </c>
      <c r="I15" s="125">
        <v>0</v>
      </c>
      <c r="J15" s="125">
        <v>224455</v>
      </c>
      <c r="K15" s="352">
        <v>2198033</v>
      </c>
    </row>
    <row r="16" spans="2:11" ht="24.75" customHeight="1" x14ac:dyDescent="0.2">
      <c r="B16" s="342" t="s">
        <v>1074</v>
      </c>
      <c r="C16" s="125">
        <v>153</v>
      </c>
      <c r="D16" s="125">
        <v>2004</v>
      </c>
      <c r="E16" s="125">
        <v>1299</v>
      </c>
      <c r="F16" s="125">
        <v>98</v>
      </c>
      <c r="G16" s="125">
        <v>1323</v>
      </c>
      <c r="H16" s="125">
        <v>969</v>
      </c>
      <c r="I16" s="125">
        <v>380</v>
      </c>
      <c r="J16" s="125">
        <v>935</v>
      </c>
      <c r="K16" s="352">
        <v>1805</v>
      </c>
    </row>
    <row r="17" spans="2:11" ht="24.75" customHeight="1" x14ac:dyDescent="0.2">
      <c r="B17" s="342" t="s">
        <v>1075</v>
      </c>
      <c r="C17" s="125">
        <v>163678</v>
      </c>
      <c r="D17" s="125">
        <v>3871173</v>
      </c>
      <c r="E17" s="125">
        <v>1514785</v>
      </c>
      <c r="F17" s="125">
        <v>167012</v>
      </c>
      <c r="G17" s="125">
        <v>2402567</v>
      </c>
      <c r="H17" s="125">
        <v>2451750</v>
      </c>
      <c r="I17" s="125">
        <v>616894</v>
      </c>
      <c r="J17" s="125">
        <v>1372236</v>
      </c>
      <c r="K17" s="352">
        <v>4166884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709</v>
      </c>
      <c r="D19" s="94">
        <v>14</v>
      </c>
      <c r="E19" s="94">
        <v>2</v>
      </c>
      <c r="F19" s="94">
        <v>13</v>
      </c>
      <c r="G19" s="94">
        <v>281</v>
      </c>
      <c r="H19" s="94">
        <v>377</v>
      </c>
      <c r="I19" s="94">
        <v>19</v>
      </c>
      <c r="J19" s="94">
        <v>0</v>
      </c>
      <c r="K19" s="119">
        <v>15370</v>
      </c>
    </row>
    <row r="20" spans="2:11" ht="24.75" customHeight="1" x14ac:dyDescent="0.2">
      <c r="B20" s="342" t="s">
        <v>1071</v>
      </c>
      <c r="C20" s="94">
        <v>6944852</v>
      </c>
      <c r="D20" s="94">
        <v>114176</v>
      </c>
      <c r="E20" s="94">
        <v>201267</v>
      </c>
      <c r="F20" s="94">
        <v>43545</v>
      </c>
      <c r="G20" s="94">
        <v>777260</v>
      </c>
      <c r="H20" s="94">
        <v>1661442</v>
      </c>
      <c r="I20" s="94">
        <v>37610</v>
      </c>
      <c r="J20" s="94">
        <v>0</v>
      </c>
      <c r="K20" s="118">
        <v>71281615</v>
      </c>
    </row>
    <row r="21" spans="2:11" ht="24.75" customHeight="1" x14ac:dyDescent="0.2">
      <c r="B21" s="342" t="s">
        <v>1072</v>
      </c>
      <c r="C21" s="126">
        <v>26</v>
      </c>
      <c r="D21" s="126">
        <v>4</v>
      </c>
      <c r="E21" s="126">
        <v>2</v>
      </c>
      <c r="F21" s="126">
        <v>0</v>
      </c>
      <c r="G21" s="126">
        <v>4</v>
      </c>
      <c r="H21" s="126">
        <v>20</v>
      </c>
      <c r="I21" s="126">
        <v>0</v>
      </c>
      <c r="J21" s="126">
        <v>0</v>
      </c>
      <c r="K21" s="274">
        <v>425</v>
      </c>
    </row>
    <row r="22" spans="2:11" ht="24.75" customHeight="1" x14ac:dyDescent="0.2">
      <c r="B22" s="342" t="s">
        <v>1073</v>
      </c>
      <c r="C22" s="126">
        <v>1746545</v>
      </c>
      <c r="D22" s="126">
        <v>100395</v>
      </c>
      <c r="E22" s="126">
        <v>201267</v>
      </c>
      <c r="F22" s="126">
        <v>0</v>
      </c>
      <c r="G22" s="126">
        <v>205674</v>
      </c>
      <c r="H22" s="126">
        <v>1161010</v>
      </c>
      <c r="I22" s="126">
        <v>0</v>
      </c>
      <c r="J22" s="126">
        <v>0</v>
      </c>
      <c r="K22" s="274">
        <v>29253413</v>
      </c>
    </row>
    <row r="23" spans="2:11" ht="24.75" customHeight="1" x14ac:dyDescent="0.2">
      <c r="B23" s="342" t="s">
        <v>1074</v>
      </c>
      <c r="C23" s="126">
        <v>683</v>
      </c>
      <c r="D23" s="126">
        <v>10</v>
      </c>
      <c r="E23" s="126">
        <v>0</v>
      </c>
      <c r="F23" s="126">
        <v>13</v>
      </c>
      <c r="G23" s="126">
        <v>277</v>
      </c>
      <c r="H23" s="126">
        <v>357</v>
      </c>
      <c r="I23" s="126">
        <v>19</v>
      </c>
      <c r="J23" s="126">
        <v>0</v>
      </c>
      <c r="K23" s="274">
        <v>14945</v>
      </c>
    </row>
    <row r="24" spans="2:11" ht="24.75" customHeight="1" thickBot="1" x14ac:dyDescent="0.25">
      <c r="B24" s="353" t="s">
        <v>1075</v>
      </c>
      <c r="C24" s="354">
        <v>5198307</v>
      </c>
      <c r="D24" s="354">
        <v>13781</v>
      </c>
      <c r="E24" s="354">
        <v>0</v>
      </c>
      <c r="F24" s="354">
        <v>43545</v>
      </c>
      <c r="G24" s="354">
        <v>571586</v>
      </c>
      <c r="H24" s="354">
        <v>500432</v>
      </c>
      <c r="I24" s="354">
        <v>37610</v>
      </c>
      <c r="J24" s="354">
        <v>0</v>
      </c>
      <c r="K24" s="355">
        <v>42028202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46ED8-253A-4E60-85FC-3C9596BB7D63}">
  <sheetPr codeName="Sheet13">
    <tabColor rgb="FFFFFF00"/>
  </sheetPr>
  <dimension ref="B1:K177"/>
  <sheetViews>
    <sheetView zoomScale="70" zoomScaleNormal="70" workbookViewId="0">
      <selection activeCell="Q20" sqref="Q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1180</v>
      </c>
      <c r="I3" s="275" t="s">
        <v>901</v>
      </c>
      <c r="J3" s="275">
        <v>32613</v>
      </c>
      <c r="K3" s="276">
        <v>0.69598013062275776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566</v>
      </c>
      <c r="D5" s="273">
        <v>1</v>
      </c>
      <c r="E5" s="273">
        <v>929</v>
      </c>
      <c r="F5" s="273">
        <v>35</v>
      </c>
      <c r="G5" s="273">
        <v>3615</v>
      </c>
      <c r="H5" s="273">
        <v>1757</v>
      </c>
      <c r="I5" s="273">
        <v>1639</v>
      </c>
      <c r="J5" s="273">
        <v>1114</v>
      </c>
      <c r="K5" s="277">
        <v>2278</v>
      </c>
    </row>
    <row r="6" spans="2:11" ht="24.75" customHeight="1" x14ac:dyDescent="0.2">
      <c r="B6" s="342" t="s">
        <v>1071</v>
      </c>
      <c r="C6" s="273">
        <v>1579741</v>
      </c>
      <c r="D6" s="273">
        <v>56429</v>
      </c>
      <c r="E6" s="273">
        <v>16808286</v>
      </c>
      <c r="F6" s="273">
        <v>976622</v>
      </c>
      <c r="G6" s="273">
        <v>8609876</v>
      </c>
      <c r="H6" s="273">
        <v>5698332</v>
      </c>
      <c r="I6" s="273">
        <v>8154155</v>
      </c>
      <c r="J6" s="273">
        <v>5891683</v>
      </c>
      <c r="K6" s="277">
        <v>4113879</v>
      </c>
    </row>
    <row r="7" spans="2:11" ht="24.75" customHeight="1" x14ac:dyDescent="0.2">
      <c r="B7" s="342" t="s">
        <v>1072</v>
      </c>
      <c r="C7" s="126">
        <v>4</v>
      </c>
      <c r="D7" s="126">
        <v>1</v>
      </c>
      <c r="E7" s="126">
        <v>67</v>
      </c>
      <c r="F7" s="126">
        <v>3</v>
      </c>
      <c r="G7" s="126">
        <v>9</v>
      </c>
      <c r="H7" s="126">
        <v>5</v>
      </c>
      <c r="I7" s="126">
        <v>105</v>
      </c>
      <c r="J7" s="126">
        <v>46</v>
      </c>
      <c r="K7" s="356">
        <v>17</v>
      </c>
    </row>
    <row r="8" spans="2:11" ht="24.75" customHeight="1" x14ac:dyDescent="0.2">
      <c r="B8" s="342" t="s">
        <v>1073</v>
      </c>
      <c r="C8" s="126">
        <v>175874</v>
      </c>
      <c r="D8" s="126">
        <v>56429</v>
      </c>
      <c r="E8" s="126">
        <v>5853071</v>
      </c>
      <c r="F8" s="126">
        <v>628034</v>
      </c>
      <c r="G8" s="126">
        <v>559832</v>
      </c>
      <c r="H8" s="126">
        <v>327924</v>
      </c>
      <c r="I8" s="126">
        <v>5064224</v>
      </c>
      <c r="J8" s="126">
        <v>2222522</v>
      </c>
      <c r="K8" s="356">
        <v>765597</v>
      </c>
    </row>
    <row r="9" spans="2:11" ht="24.75" customHeight="1" x14ac:dyDescent="0.2">
      <c r="B9" s="342" t="s">
        <v>1074</v>
      </c>
      <c r="C9" s="126">
        <v>562</v>
      </c>
      <c r="D9" s="126">
        <v>0</v>
      </c>
      <c r="E9" s="126">
        <v>862</v>
      </c>
      <c r="F9" s="126">
        <v>32</v>
      </c>
      <c r="G9" s="126">
        <v>3606</v>
      </c>
      <c r="H9" s="126">
        <v>1752</v>
      </c>
      <c r="I9" s="126">
        <v>1534</v>
      </c>
      <c r="J9" s="126">
        <v>1068</v>
      </c>
      <c r="K9" s="356">
        <v>2261</v>
      </c>
    </row>
    <row r="10" spans="2:11" ht="24.75" customHeight="1" x14ac:dyDescent="0.2">
      <c r="B10" s="342" t="s">
        <v>1075</v>
      </c>
      <c r="C10" s="126">
        <v>1403867</v>
      </c>
      <c r="D10" s="126">
        <v>0</v>
      </c>
      <c r="E10" s="126">
        <v>10955215</v>
      </c>
      <c r="F10" s="126">
        <v>348588</v>
      </c>
      <c r="G10" s="126">
        <v>8050044</v>
      </c>
      <c r="H10" s="126">
        <v>5370408</v>
      </c>
      <c r="I10" s="126">
        <v>3089931</v>
      </c>
      <c r="J10" s="126">
        <v>3669161</v>
      </c>
      <c r="K10" s="356">
        <v>3348282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260</v>
      </c>
      <c r="D12" s="273">
        <v>3093</v>
      </c>
      <c r="E12" s="273">
        <v>1963</v>
      </c>
      <c r="F12" s="273">
        <v>172</v>
      </c>
      <c r="G12" s="273">
        <v>1798</v>
      </c>
      <c r="H12" s="273">
        <v>1513</v>
      </c>
      <c r="I12" s="273">
        <v>499</v>
      </c>
      <c r="J12" s="273">
        <v>1163</v>
      </c>
      <c r="K12" s="277">
        <v>2761</v>
      </c>
    </row>
    <row r="13" spans="2:11" ht="24.75" customHeight="1" x14ac:dyDescent="0.2">
      <c r="B13" s="342" t="s">
        <v>1071</v>
      </c>
      <c r="C13" s="273">
        <v>386581</v>
      </c>
      <c r="D13" s="273">
        <v>14482357</v>
      </c>
      <c r="E13" s="273">
        <v>2393575</v>
      </c>
      <c r="F13" s="273">
        <v>2905885</v>
      </c>
      <c r="G13" s="273">
        <v>5393823</v>
      </c>
      <c r="H13" s="273">
        <v>6198728</v>
      </c>
      <c r="I13" s="273">
        <v>864234</v>
      </c>
      <c r="J13" s="273">
        <v>2174213</v>
      </c>
      <c r="K13" s="277">
        <v>9926427</v>
      </c>
    </row>
    <row r="14" spans="2:11" ht="24.75" customHeight="1" x14ac:dyDescent="0.2">
      <c r="B14" s="342" t="s">
        <v>1072</v>
      </c>
      <c r="C14" s="125">
        <v>4</v>
      </c>
      <c r="D14" s="125">
        <v>82</v>
      </c>
      <c r="E14" s="125">
        <v>4</v>
      </c>
      <c r="F14" s="125">
        <v>32</v>
      </c>
      <c r="G14" s="125">
        <v>33</v>
      </c>
      <c r="H14" s="125">
        <v>54</v>
      </c>
      <c r="I14" s="125">
        <v>3</v>
      </c>
      <c r="J14" s="125">
        <v>7</v>
      </c>
      <c r="K14" s="352">
        <v>52</v>
      </c>
    </row>
    <row r="15" spans="2:11" ht="24.75" customHeight="1" x14ac:dyDescent="0.2">
      <c r="B15" s="342" t="s">
        <v>1073</v>
      </c>
      <c r="C15" s="125">
        <v>103708</v>
      </c>
      <c r="D15" s="125">
        <v>9210207</v>
      </c>
      <c r="E15" s="125">
        <v>85748</v>
      </c>
      <c r="F15" s="125">
        <v>2649745</v>
      </c>
      <c r="G15" s="125">
        <v>2170978</v>
      </c>
      <c r="H15" s="125">
        <v>2734935</v>
      </c>
      <c r="I15" s="125">
        <v>68226</v>
      </c>
      <c r="J15" s="125">
        <v>794472</v>
      </c>
      <c r="K15" s="352">
        <v>4853488</v>
      </c>
    </row>
    <row r="16" spans="2:11" ht="24.75" customHeight="1" x14ac:dyDescent="0.2">
      <c r="B16" s="342" t="s">
        <v>1074</v>
      </c>
      <c r="C16" s="125">
        <v>256</v>
      </c>
      <c r="D16" s="125">
        <v>3011</v>
      </c>
      <c r="E16" s="125">
        <v>1959</v>
      </c>
      <c r="F16" s="125">
        <v>140</v>
      </c>
      <c r="G16" s="125">
        <v>1765</v>
      </c>
      <c r="H16" s="125">
        <v>1459</v>
      </c>
      <c r="I16" s="125">
        <v>496</v>
      </c>
      <c r="J16" s="125">
        <v>1156</v>
      </c>
      <c r="K16" s="352">
        <v>2709</v>
      </c>
    </row>
    <row r="17" spans="2:11" ht="24.75" customHeight="1" x14ac:dyDescent="0.2">
      <c r="B17" s="342" t="s">
        <v>1075</v>
      </c>
      <c r="C17" s="125">
        <v>282873</v>
      </c>
      <c r="D17" s="125">
        <v>5272150</v>
      </c>
      <c r="E17" s="125">
        <v>2307827</v>
      </c>
      <c r="F17" s="125">
        <v>256140</v>
      </c>
      <c r="G17" s="125">
        <v>3222845</v>
      </c>
      <c r="H17" s="125">
        <v>3463793</v>
      </c>
      <c r="I17" s="125">
        <v>796008</v>
      </c>
      <c r="J17" s="125">
        <v>1379741</v>
      </c>
      <c r="K17" s="352">
        <v>5072939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913</v>
      </c>
      <c r="D19" s="94">
        <v>12</v>
      </c>
      <c r="E19" s="94">
        <v>3</v>
      </c>
      <c r="F19" s="94">
        <v>19</v>
      </c>
      <c r="G19" s="94">
        <v>403</v>
      </c>
      <c r="H19" s="94">
        <v>557</v>
      </c>
      <c r="I19" s="94">
        <v>27</v>
      </c>
      <c r="J19" s="94">
        <v>0</v>
      </c>
      <c r="K19" s="119">
        <v>22698</v>
      </c>
    </row>
    <row r="20" spans="2:11" ht="24.75" customHeight="1" x14ac:dyDescent="0.2">
      <c r="B20" s="342" t="s">
        <v>1071</v>
      </c>
      <c r="C20" s="94">
        <v>9850032</v>
      </c>
      <c r="D20" s="94">
        <v>66771</v>
      </c>
      <c r="E20" s="94">
        <v>350306</v>
      </c>
      <c r="F20" s="94">
        <v>68706</v>
      </c>
      <c r="G20" s="94">
        <v>1060109</v>
      </c>
      <c r="H20" s="94">
        <v>3374107</v>
      </c>
      <c r="I20" s="94">
        <v>239590</v>
      </c>
      <c r="J20" s="94">
        <v>0</v>
      </c>
      <c r="K20" s="118">
        <v>99705992</v>
      </c>
    </row>
    <row r="21" spans="2:11" ht="24.75" customHeight="1" x14ac:dyDescent="0.2">
      <c r="B21" s="342" t="s">
        <v>1072</v>
      </c>
      <c r="C21" s="126">
        <v>40</v>
      </c>
      <c r="D21" s="126">
        <v>4</v>
      </c>
      <c r="E21" s="126">
        <v>2</v>
      </c>
      <c r="F21" s="126">
        <v>1</v>
      </c>
      <c r="G21" s="126">
        <v>7</v>
      </c>
      <c r="H21" s="126">
        <v>37</v>
      </c>
      <c r="I21" s="126">
        <v>2</v>
      </c>
      <c r="J21" s="126">
        <v>0</v>
      </c>
      <c r="K21" s="274">
        <v>576</v>
      </c>
    </row>
    <row r="22" spans="2:11" ht="24.75" customHeight="1" x14ac:dyDescent="0.2">
      <c r="B22" s="342" t="s">
        <v>1073</v>
      </c>
      <c r="C22" s="126">
        <v>3333150</v>
      </c>
      <c r="D22" s="126">
        <v>57243</v>
      </c>
      <c r="E22" s="126">
        <v>349496</v>
      </c>
      <c r="F22" s="126">
        <v>16983</v>
      </c>
      <c r="G22" s="126">
        <v>390733</v>
      </c>
      <c r="H22" s="126">
        <v>2619290</v>
      </c>
      <c r="I22" s="126">
        <v>164423</v>
      </c>
      <c r="J22" s="126">
        <v>0</v>
      </c>
      <c r="K22" s="274">
        <v>42068260</v>
      </c>
    </row>
    <row r="23" spans="2:11" ht="24.75" customHeight="1" x14ac:dyDescent="0.2">
      <c r="B23" s="342" t="s">
        <v>1074</v>
      </c>
      <c r="C23" s="126">
        <v>873</v>
      </c>
      <c r="D23" s="126">
        <v>8</v>
      </c>
      <c r="E23" s="126">
        <v>1</v>
      </c>
      <c r="F23" s="126">
        <v>18</v>
      </c>
      <c r="G23" s="126">
        <v>396</v>
      </c>
      <c r="H23" s="126">
        <v>520</v>
      </c>
      <c r="I23" s="126">
        <v>25</v>
      </c>
      <c r="J23" s="126">
        <v>0</v>
      </c>
      <c r="K23" s="274">
        <v>22122</v>
      </c>
    </row>
    <row r="24" spans="2:11" ht="24.75" customHeight="1" thickBot="1" x14ac:dyDescent="0.25">
      <c r="B24" s="353" t="s">
        <v>1075</v>
      </c>
      <c r="C24" s="354">
        <v>6516882</v>
      </c>
      <c r="D24" s="354">
        <v>9528</v>
      </c>
      <c r="E24" s="354">
        <v>810</v>
      </c>
      <c r="F24" s="354">
        <v>51723</v>
      </c>
      <c r="G24" s="354">
        <v>669376</v>
      </c>
      <c r="H24" s="354">
        <v>754817</v>
      </c>
      <c r="I24" s="354">
        <v>75167</v>
      </c>
      <c r="J24" s="354">
        <v>0</v>
      </c>
      <c r="K24" s="355">
        <v>57637732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0E993-4744-4C0D-8FC6-E53DF1B51B50}">
  <sheetPr codeName="Sheet84">
    <tabColor rgb="FFFF0000"/>
  </sheetPr>
  <dimension ref="B1:N38"/>
  <sheetViews>
    <sheetView zoomScale="115" zoomScaleNormal="115" workbookViewId="0">
      <pane xSplit="2" ySplit="5" topLeftCell="C6" activePane="bottomRight" state="frozen"/>
      <selection activeCell="D7" sqref="D7"/>
      <selection pane="topRight" activeCell="D7" sqref="D7"/>
      <selection pane="bottomLeft" activeCell="D7" sqref="D7"/>
      <selection pane="bottomRight" activeCell="E14" sqref="E14"/>
    </sheetView>
  </sheetViews>
  <sheetFormatPr defaultRowHeight="13.2" x14ac:dyDescent="0.2"/>
  <cols>
    <col min="1" max="1" width="0.88671875" customWidth="1"/>
    <col min="2" max="2" width="59.6640625" bestFit="1" customWidth="1"/>
    <col min="3" max="4" width="10.109375" customWidth="1"/>
    <col min="5" max="5" width="14.44140625" customWidth="1"/>
    <col min="6" max="6" width="8.33203125" customWidth="1"/>
    <col min="7" max="7" width="10.109375" customWidth="1"/>
    <col min="8" max="8" width="0.88671875" customWidth="1"/>
    <col min="10" max="10" width="59.6640625" bestFit="1" customWidth="1"/>
    <col min="11" max="11" width="9" bestFit="1" customWidth="1"/>
    <col min="12" max="12" width="11.109375" bestFit="1" customWidth="1"/>
    <col min="13" max="13" width="9" bestFit="1" customWidth="1"/>
    <col min="14" max="14" width="11.109375" bestFit="1" customWidth="1"/>
  </cols>
  <sheetData>
    <row r="1" spans="2:14" ht="5.25" customHeight="1" x14ac:dyDescent="0.2"/>
    <row r="2" spans="2:14" ht="18" customHeight="1" thickBot="1" x14ac:dyDescent="0.25">
      <c r="B2" s="98" t="s">
        <v>1091</v>
      </c>
      <c r="C2" s="2"/>
      <c r="D2" s="2"/>
      <c r="E2" s="2"/>
      <c r="F2" s="2"/>
      <c r="G2" s="2"/>
      <c r="J2" s="98" t="s">
        <v>1091</v>
      </c>
    </row>
    <row r="3" spans="2:14" ht="18" customHeight="1" x14ac:dyDescent="0.2">
      <c r="B3" s="134" t="s">
        <v>983</v>
      </c>
      <c r="C3" s="430" t="s">
        <v>331</v>
      </c>
      <c r="D3" s="431"/>
      <c r="E3" s="431"/>
      <c r="F3" s="431"/>
      <c r="G3" s="432"/>
      <c r="J3" s="394" t="s">
        <v>1199</v>
      </c>
      <c r="K3" s="428" t="s">
        <v>650</v>
      </c>
      <c r="L3" s="428"/>
      <c r="M3" s="428"/>
      <c r="N3" s="429"/>
    </row>
    <row r="4" spans="2:14" ht="18" customHeight="1" x14ac:dyDescent="0.2">
      <c r="B4" s="135"/>
      <c r="C4" s="433" t="s">
        <v>332</v>
      </c>
      <c r="D4" s="426"/>
      <c r="E4" s="426" t="s">
        <v>333</v>
      </c>
      <c r="F4" s="426"/>
      <c r="G4" s="4" t="s">
        <v>334</v>
      </c>
      <c r="J4" s="395"/>
      <c r="K4" s="425" t="s">
        <v>421</v>
      </c>
      <c r="L4" s="426"/>
      <c r="M4" s="426" t="s">
        <v>425</v>
      </c>
      <c r="N4" s="427"/>
    </row>
    <row r="5" spans="2:14" ht="18" customHeight="1" thickBot="1" x14ac:dyDescent="0.25">
      <c r="B5" s="136" t="s">
        <v>335</v>
      </c>
      <c r="C5" s="140" t="s">
        <v>336</v>
      </c>
      <c r="D5" s="132" t="s">
        <v>337</v>
      </c>
      <c r="E5" s="132" t="s">
        <v>336</v>
      </c>
      <c r="F5" s="132" t="s">
        <v>325</v>
      </c>
      <c r="G5" s="133" t="s">
        <v>338</v>
      </c>
      <c r="J5" s="406" t="s">
        <v>335</v>
      </c>
      <c r="K5" s="211" t="s">
        <v>336</v>
      </c>
      <c r="L5" s="132" t="s">
        <v>337</v>
      </c>
      <c r="M5" s="132" t="s">
        <v>336</v>
      </c>
      <c r="N5" s="133" t="s">
        <v>337</v>
      </c>
    </row>
    <row r="6" spans="2:14" ht="18" customHeight="1" x14ac:dyDescent="0.2">
      <c r="B6" s="138" t="s">
        <v>339</v>
      </c>
      <c r="C6" s="142">
        <f>'表７（その１－１）'!$D$9</f>
        <v>241</v>
      </c>
      <c r="D6" s="26">
        <f t="shared" ref="D6:D32" si="0">100*C6/$C$32</f>
        <v>1.3065163179008998</v>
      </c>
      <c r="E6" s="23">
        <f>'表１０（その１－１）'!$D$10</f>
        <v>15135453</v>
      </c>
      <c r="F6" s="26">
        <f t="shared" ref="F6:F32" si="1">100*E6/$E$32</f>
        <v>1.1927843026585954</v>
      </c>
      <c r="G6" s="25">
        <f t="shared" ref="G6:G30" si="2">E6/C6</f>
        <v>62802.709543568468</v>
      </c>
      <c r="J6" s="396" t="s">
        <v>339</v>
      </c>
      <c r="K6" s="404"/>
      <c r="L6" s="130">
        <f t="shared" ref="L6:L30" si="3">100*C6/$C$35</f>
        <v>1.3065163179008998</v>
      </c>
      <c r="M6" s="32"/>
      <c r="N6" s="405">
        <f>100*E6/$E$35</f>
        <v>1.1927843026585954</v>
      </c>
    </row>
    <row r="7" spans="2:14" ht="18" customHeight="1" x14ac:dyDescent="0.2">
      <c r="B7" s="138" t="s">
        <v>340</v>
      </c>
      <c r="C7" s="142">
        <f>'表７（その１－１）'!$E$9</f>
        <v>11</v>
      </c>
      <c r="D7" s="26">
        <f t="shared" si="0"/>
        <v>5.9633524883443562E-2</v>
      </c>
      <c r="E7" s="23">
        <f>'表１０（その１－１）'!$E$10</f>
        <v>397940</v>
      </c>
      <c r="F7" s="26">
        <f t="shared" si="1"/>
        <v>3.1360580050029653E-2</v>
      </c>
      <c r="G7" s="25">
        <f t="shared" si="2"/>
        <v>36176.36363636364</v>
      </c>
      <c r="J7" s="397" t="s">
        <v>340</v>
      </c>
      <c r="K7" s="392"/>
      <c r="L7" s="26">
        <f t="shared" si="3"/>
        <v>5.9633524883443562E-2</v>
      </c>
      <c r="M7" s="23"/>
      <c r="N7" s="391">
        <f t="shared" ref="N7:N30" si="4">100*E7/$E$35</f>
        <v>3.1360580050029653E-2</v>
      </c>
    </row>
    <row r="8" spans="2:14" ht="18" customHeight="1" x14ac:dyDescent="0.2">
      <c r="B8" s="138" t="s">
        <v>341</v>
      </c>
      <c r="C8" s="142">
        <f>'表７（その１－１）'!$F$9</f>
        <v>2515</v>
      </c>
      <c r="D8" s="26">
        <f t="shared" si="0"/>
        <v>13.634392280169143</v>
      </c>
      <c r="E8" s="23">
        <f>'表１０（その１－１）'!$F$10</f>
        <v>234364310</v>
      </c>
      <c r="F8" s="26">
        <f t="shared" si="1"/>
        <v>18.469620306139028</v>
      </c>
      <c r="G8" s="25">
        <f t="shared" si="2"/>
        <v>93186.604373757451</v>
      </c>
      <c r="J8" s="397" t="s">
        <v>341</v>
      </c>
      <c r="K8" s="392"/>
      <c r="L8" s="26">
        <f t="shared" si="3"/>
        <v>13.634392280169143</v>
      </c>
      <c r="M8" s="23"/>
      <c r="N8" s="391">
        <f t="shared" si="4"/>
        <v>18.469620306139028</v>
      </c>
    </row>
    <row r="9" spans="2:14" ht="18" customHeight="1" x14ac:dyDescent="0.2">
      <c r="B9" s="138" t="s">
        <v>83</v>
      </c>
      <c r="C9" s="142">
        <f>'表７（その１－１）'!$G$9</f>
        <v>166</v>
      </c>
      <c r="D9" s="26">
        <f t="shared" si="0"/>
        <v>0.89992410278651203</v>
      </c>
      <c r="E9" s="23">
        <f>'表１０（その１－１）'!$G$10</f>
        <v>19672586</v>
      </c>
      <c r="F9" s="26">
        <f t="shared" si="1"/>
        <v>1.5503435393378213</v>
      </c>
      <c r="G9" s="25">
        <f t="shared" si="2"/>
        <v>118509.55421686747</v>
      </c>
      <c r="J9" s="397" t="s">
        <v>83</v>
      </c>
      <c r="K9" s="392"/>
      <c r="L9" s="26">
        <f t="shared" si="3"/>
        <v>0.89992410278651203</v>
      </c>
      <c r="M9" s="23"/>
      <c r="N9" s="391">
        <f t="shared" si="4"/>
        <v>1.5503435393378213</v>
      </c>
    </row>
    <row r="10" spans="2:14" ht="18" customHeight="1" x14ac:dyDescent="0.2">
      <c r="B10" s="138" t="s">
        <v>342</v>
      </c>
      <c r="C10" s="142">
        <f>'表７（その１－１）'!$H$9</f>
        <v>336</v>
      </c>
      <c r="D10" s="26">
        <f t="shared" si="0"/>
        <v>1.8215331237124579</v>
      </c>
      <c r="E10" s="23">
        <f>'表１０（その１－１）'!$H$10</f>
        <v>15082179</v>
      </c>
      <c r="F10" s="26">
        <f t="shared" si="1"/>
        <v>1.188585922144987</v>
      </c>
      <c r="G10" s="25">
        <f t="shared" si="2"/>
        <v>44887.4375</v>
      </c>
      <c r="J10" s="397" t="s">
        <v>342</v>
      </c>
      <c r="K10" s="392"/>
      <c r="L10" s="26">
        <f t="shared" si="3"/>
        <v>1.8215331237124579</v>
      </c>
      <c r="M10" s="23"/>
      <c r="N10" s="391">
        <f t="shared" si="4"/>
        <v>1.188585922144987</v>
      </c>
    </row>
    <row r="11" spans="2:14" ht="18" customHeight="1" x14ac:dyDescent="0.2">
      <c r="B11" s="138" t="s">
        <v>343</v>
      </c>
      <c r="C11" s="142">
        <f>'表７（その１－１）'!$I$9</f>
        <v>232</v>
      </c>
      <c r="D11" s="26">
        <f t="shared" si="0"/>
        <v>1.2577252520871733</v>
      </c>
      <c r="E11" s="23">
        <f>'表１０（その１－１）'!$I$10</f>
        <v>9910571</v>
      </c>
      <c r="F11" s="26">
        <f t="shared" si="1"/>
        <v>0.78102541887471089</v>
      </c>
      <c r="G11" s="25">
        <f t="shared" si="2"/>
        <v>42717.978448275862</v>
      </c>
      <c r="J11" s="397" t="s">
        <v>343</v>
      </c>
      <c r="K11" s="392"/>
      <c r="L11" s="26">
        <f t="shared" si="3"/>
        <v>1.2577252520871733</v>
      </c>
      <c r="M11" s="23"/>
      <c r="N11" s="391">
        <f t="shared" si="4"/>
        <v>0.78102541887471089</v>
      </c>
    </row>
    <row r="12" spans="2:14" ht="18" customHeight="1" x14ac:dyDescent="0.2">
      <c r="B12" s="138" t="s">
        <v>344</v>
      </c>
      <c r="C12" s="142">
        <f>'表７（その１－１）'!$J$9</f>
        <v>3235</v>
      </c>
      <c r="D12" s="26">
        <f t="shared" si="0"/>
        <v>17.537677545267268</v>
      </c>
      <c r="E12" s="23">
        <f>'表１０（その１－１）'!$J$10</f>
        <v>151617978</v>
      </c>
      <c r="F12" s="26">
        <f t="shared" si="1"/>
        <v>11.948604654200722</v>
      </c>
      <c r="G12" s="25">
        <f t="shared" si="2"/>
        <v>46867.999381761976</v>
      </c>
      <c r="I12" s="270"/>
      <c r="J12" s="397" t="s">
        <v>344</v>
      </c>
      <c r="K12" s="392"/>
      <c r="L12" s="26">
        <f t="shared" si="3"/>
        <v>17.537677545267268</v>
      </c>
      <c r="M12" s="23"/>
      <c r="N12" s="391">
        <f t="shared" si="4"/>
        <v>11.948604654200722</v>
      </c>
    </row>
    <row r="13" spans="2:14" ht="18" customHeight="1" x14ac:dyDescent="0.2">
      <c r="B13" s="138" t="s">
        <v>345</v>
      </c>
      <c r="C13" s="142">
        <f>'表７（その１－１）'!$K$9</f>
        <v>1798</v>
      </c>
      <c r="D13" s="26">
        <f t="shared" si="0"/>
        <v>9.7473707036755943</v>
      </c>
      <c r="E13" s="23">
        <f>'表１０（その１－１）'!$K$10</f>
        <v>96934887</v>
      </c>
      <c r="F13" s="26">
        <f t="shared" si="1"/>
        <v>7.6391774724935386</v>
      </c>
      <c r="G13" s="25">
        <f t="shared" si="2"/>
        <v>53912.617908787543</v>
      </c>
      <c r="J13" s="397" t="s">
        <v>345</v>
      </c>
      <c r="K13" s="392"/>
      <c r="L13" s="26">
        <f t="shared" si="3"/>
        <v>9.7473707036755943</v>
      </c>
      <c r="M13" s="23"/>
      <c r="N13" s="391">
        <f t="shared" si="4"/>
        <v>7.6391774724935386</v>
      </c>
    </row>
    <row r="14" spans="2:14" ht="18" customHeight="1" x14ac:dyDescent="0.2">
      <c r="B14" s="138" t="s">
        <v>346</v>
      </c>
      <c r="C14" s="142">
        <f>'表７（その１－１）'!$L$9</f>
        <v>455</v>
      </c>
      <c r="D14" s="26">
        <f t="shared" si="0"/>
        <v>2.4666594383606202</v>
      </c>
      <c r="E14" s="23">
        <f>'表１０（その１－１）'!$L$10</f>
        <v>17575139</v>
      </c>
      <c r="F14" s="26">
        <f t="shared" si="1"/>
        <v>1.3850493880984522</v>
      </c>
      <c r="G14" s="25">
        <f t="shared" si="2"/>
        <v>38626.679120879118</v>
      </c>
      <c r="J14" s="397" t="s">
        <v>346</v>
      </c>
      <c r="K14" s="392"/>
      <c r="L14" s="26">
        <f t="shared" si="3"/>
        <v>2.4666594383606202</v>
      </c>
      <c r="M14" s="23"/>
      <c r="N14" s="391">
        <f t="shared" si="4"/>
        <v>1.3850493880984522</v>
      </c>
    </row>
    <row r="15" spans="2:14" ht="18" customHeight="1" x14ac:dyDescent="0.2">
      <c r="B15" s="138" t="s">
        <v>347</v>
      </c>
      <c r="C15" s="142">
        <f>'表７（その１－１）'!$M$9</f>
        <v>68</v>
      </c>
      <c r="D15" s="26">
        <f t="shared" si="0"/>
        <v>0.36864360837037841</v>
      </c>
      <c r="E15" s="23">
        <f>'表１０（その１－１）'!$M$10</f>
        <v>2840419</v>
      </c>
      <c r="F15" s="26">
        <f t="shared" si="1"/>
        <v>0.22384577430046032</v>
      </c>
      <c r="G15" s="25">
        <f t="shared" si="2"/>
        <v>41770.867647058825</v>
      </c>
      <c r="J15" s="397" t="s">
        <v>347</v>
      </c>
      <c r="K15" s="392"/>
      <c r="L15" s="26">
        <f t="shared" si="3"/>
        <v>0.36864360837037841</v>
      </c>
      <c r="M15" s="23"/>
      <c r="N15" s="391">
        <f t="shared" si="4"/>
        <v>0.22384577430046032</v>
      </c>
    </row>
    <row r="16" spans="2:14" ht="18" customHeight="1" x14ac:dyDescent="0.2">
      <c r="B16" s="138" t="s">
        <v>348</v>
      </c>
      <c r="C16" s="142">
        <f>'表７（その１－１）'!$N$9</f>
        <v>2497</v>
      </c>
      <c r="D16" s="26">
        <f t="shared" si="0"/>
        <v>13.53681014854169</v>
      </c>
      <c r="E16" s="23">
        <f>'表１０（その１－１）'!$N$10</f>
        <v>252234808</v>
      </c>
      <c r="F16" s="26">
        <f t="shared" si="1"/>
        <v>19.877946141850177</v>
      </c>
      <c r="G16" s="25">
        <f t="shared" si="2"/>
        <v>101015.14136964358</v>
      </c>
      <c r="J16" s="397" t="s">
        <v>348</v>
      </c>
      <c r="K16" s="392"/>
      <c r="L16" s="26">
        <f t="shared" si="3"/>
        <v>13.53681014854169</v>
      </c>
      <c r="M16" s="23"/>
      <c r="N16" s="391">
        <f t="shared" si="4"/>
        <v>19.877946141850177</v>
      </c>
    </row>
    <row r="17" spans="2:14" ht="18" customHeight="1" x14ac:dyDescent="0.2">
      <c r="B17" s="138" t="s">
        <v>349</v>
      </c>
      <c r="C17" s="142">
        <f>'表７（その１－１）'!$O$9</f>
        <v>90</v>
      </c>
      <c r="D17" s="26">
        <f t="shared" si="0"/>
        <v>0.48791065813726553</v>
      </c>
      <c r="E17" s="23">
        <f>'表１０（その１－１）'!$O$10</f>
        <v>2771128</v>
      </c>
      <c r="F17" s="26">
        <f t="shared" si="1"/>
        <v>0.2183851371384595</v>
      </c>
      <c r="G17" s="25">
        <f t="shared" si="2"/>
        <v>30790.31111111111</v>
      </c>
      <c r="J17" s="397" t="s">
        <v>349</v>
      </c>
      <c r="K17" s="392"/>
      <c r="L17" s="26">
        <f t="shared" si="3"/>
        <v>0.48791065813726553</v>
      </c>
      <c r="M17" s="23"/>
      <c r="N17" s="391">
        <f t="shared" si="4"/>
        <v>0.2183851371384595</v>
      </c>
    </row>
    <row r="18" spans="2:14" ht="18" customHeight="1" x14ac:dyDescent="0.2">
      <c r="B18" s="138" t="s">
        <v>350</v>
      </c>
      <c r="C18" s="142">
        <f>'表７（その１－１）'!$P$9</f>
        <v>912</v>
      </c>
      <c r="D18" s="26">
        <f t="shared" si="0"/>
        <v>4.9441613357909571</v>
      </c>
      <c r="E18" s="23">
        <f>'表１０（その１－１）'!$P$10</f>
        <v>84706724</v>
      </c>
      <c r="F18" s="26">
        <f t="shared" si="1"/>
        <v>6.6755088676126251</v>
      </c>
      <c r="G18" s="25">
        <f t="shared" si="2"/>
        <v>92880.179824561405</v>
      </c>
      <c r="J18" s="397" t="s">
        <v>350</v>
      </c>
      <c r="K18" s="392"/>
      <c r="L18" s="26">
        <f t="shared" si="3"/>
        <v>4.9441613357909571</v>
      </c>
      <c r="M18" s="23"/>
      <c r="N18" s="391">
        <f t="shared" si="4"/>
        <v>6.6755088676126251</v>
      </c>
    </row>
    <row r="19" spans="2:14" ht="18" customHeight="1" x14ac:dyDescent="0.2">
      <c r="B19" s="138" t="s">
        <v>351</v>
      </c>
      <c r="C19" s="142">
        <f>'表７（その２－１）'!$D$10</f>
        <v>1033</v>
      </c>
      <c r="D19" s="26">
        <f t="shared" si="0"/>
        <v>5.6001301095088367</v>
      </c>
      <c r="E19" s="23">
        <f>'表１０（その２－１）'!$D$10</f>
        <v>67712787</v>
      </c>
      <c r="F19" s="26">
        <f t="shared" si="1"/>
        <v>5.3362624443989226</v>
      </c>
      <c r="G19" s="25">
        <f t="shared" si="2"/>
        <v>65549.648596321393</v>
      </c>
      <c r="J19" s="397" t="s">
        <v>351</v>
      </c>
      <c r="K19" s="392"/>
      <c r="L19" s="26">
        <f t="shared" si="3"/>
        <v>5.6001301095088367</v>
      </c>
      <c r="M19" s="23"/>
      <c r="N19" s="391">
        <f t="shared" si="4"/>
        <v>5.3362624443989226</v>
      </c>
    </row>
    <row r="20" spans="2:14" ht="18" customHeight="1" x14ac:dyDescent="0.2">
      <c r="B20" s="138" t="s">
        <v>352</v>
      </c>
      <c r="C20" s="142">
        <f>'表７（その２－１）'!$E$10</f>
        <v>1644</v>
      </c>
      <c r="D20" s="26">
        <f t="shared" si="0"/>
        <v>8.9125013553073842</v>
      </c>
      <c r="E20" s="23">
        <f>'表１０（その２－１）'!$E$10</f>
        <v>70317676</v>
      </c>
      <c r="F20" s="26">
        <f t="shared" si="1"/>
        <v>5.5415467335026607</v>
      </c>
      <c r="G20" s="25">
        <f t="shared" si="2"/>
        <v>42772.309002433089</v>
      </c>
      <c r="J20" s="397" t="s">
        <v>352</v>
      </c>
      <c r="K20" s="392"/>
      <c r="L20" s="26">
        <f t="shared" si="3"/>
        <v>8.9125013553073842</v>
      </c>
      <c r="M20" s="23"/>
      <c r="N20" s="391">
        <f t="shared" si="4"/>
        <v>5.5415467335026607</v>
      </c>
    </row>
    <row r="21" spans="2:14" ht="18" customHeight="1" x14ac:dyDescent="0.2">
      <c r="B21" s="138" t="s">
        <v>353</v>
      </c>
      <c r="C21" s="142">
        <f>'表７（その２－１）'!$F$10</f>
        <v>101</v>
      </c>
      <c r="D21" s="26">
        <f t="shared" si="0"/>
        <v>0.54754418302070906</v>
      </c>
      <c r="E21" s="23">
        <f>'表１０（その２－１）'!$F$10</f>
        <v>3246826</v>
      </c>
      <c r="F21" s="26">
        <f t="shared" si="1"/>
        <v>0.25587361582529422</v>
      </c>
      <c r="G21" s="25">
        <f t="shared" si="2"/>
        <v>32146.79207920792</v>
      </c>
      <c r="J21" s="397" t="s">
        <v>353</v>
      </c>
      <c r="K21" s="392"/>
      <c r="L21" s="26">
        <f t="shared" si="3"/>
        <v>0.54754418302070906</v>
      </c>
      <c r="M21" s="23"/>
      <c r="N21" s="391">
        <f t="shared" si="4"/>
        <v>0.25587361582529422</v>
      </c>
    </row>
    <row r="22" spans="2:14" ht="18" customHeight="1" x14ac:dyDescent="0.2">
      <c r="B22" s="138" t="s">
        <v>354</v>
      </c>
      <c r="C22" s="142">
        <f>'表７（その２－１）'!$G$10</f>
        <v>215</v>
      </c>
      <c r="D22" s="26">
        <f t="shared" si="0"/>
        <v>1.1655643499945787</v>
      </c>
      <c r="E22" s="23">
        <f>'表１０（その２－１）'!$G$10</f>
        <v>12735204</v>
      </c>
      <c r="F22" s="26">
        <f t="shared" si="1"/>
        <v>1.0036271410148712</v>
      </c>
      <c r="G22" s="25">
        <f t="shared" si="2"/>
        <v>59233.506976744189</v>
      </c>
      <c r="J22" s="397" t="s">
        <v>354</v>
      </c>
      <c r="K22" s="392"/>
      <c r="L22" s="26">
        <f t="shared" si="3"/>
        <v>1.1655643499945787</v>
      </c>
      <c r="M22" s="23"/>
      <c r="N22" s="391">
        <f t="shared" si="4"/>
        <v>1.0036271410148712</v>
      </c>
    </row>
    <row r="23" spans="2:14" ht="18" customHeight="1" x14ac:dyDescent="0.2">
      <c r="B23" s="138" t="s">
        <v>355</v>
      </c>
      <c r="C23" s="142">
        <f>'表７（その２－１）'!$H$10</f>
        <v>1460</v>
      </c>
      <c r="D23" s="26">
        <f t="shared" si="0"/>
        <v>7.9149951208934191</v>
      </c>
      <c r="E23" s="23">
        <f>'表１０（その２－１）'!$H$10</f>
        <v>127999565</v>
      </c>
      <c r="F23" s="26">
        <f t="shared" si="1"/>
        <v>10.087301112106031</v>
      </c>
      <c r="G23" s="25">
        <f t="shared" si="2"/>
        <v>87670.934931506854</v>
      </c>
      <c r="J23" s="397" t="s">
        <v>355</v>
      </c>
      <c r="K23" s="392"/>
      <c r="L23" s="26">
        <f t="shared" si="3"/>
        <v>7.9149951208934191</v>
      </c>
      <c r="M23" s="23"/>
      <c r="N23" s="391">
        <f t="shared" si="4"/>
        <v>10.087301112106031</v>
      </c>
    </row>
    <row r="24" spans="2:14" ht="18" customHeight="1" x14ac:dyDescent="0.2">
      <c r="B24" s="138" t="s">
        <v>154</v>
      </c>
      <c r="C24" s="142">
        <f>'表７（その２－１）'!$I$10</f>
        <v>1146</v>
      </c>
      <c r="D24" s="26">
        <f t="shared" si="0"/>
        <v>6.2127290469478478</v>
      </c>
      <c r="E24" s="23">
        <f>'表１０（その２－１）'!$I$10</f>
        <v>77053336</v>
      </c>
      <c r="F24" s="26">
        <f t="shared" si="1"/>
        <v>6.0723659640896406</v>
      </c>
      <c r="G24" s="25">
        <f t="shared" si="2"/>
        <v>67236.767888307149</v>
      </c>
      <c r="J24" s="397" t="s">
        <v>154</v>
      </c>
      <c r="K24" s="392"/>
      <c r="L24" s="26">
        <f t="shared" si="3"/>
        <v>6.2127290469478478</v>
      </c>
      <c r="M24" s="23"/>
      <c r="N24" s="391">
        <f t="shared" si="4"/>
        <v>6.0723659640896406</v>
      </c>
    </row>
    <row r="25" spans="2:14" ht="18" customHeight="1" x14ac:dyDescent="0.2">
      <c r="B25" s="138" t="s">
        <v>356</v>
      </c>
      <c r="C25" s="142">
        <f>'表７（その２－１）'!$J$10</f>
        <v>163</v>
      </c>
      <c r="D25" s="26">
        <f t="shared" si="0"/>
        <v>0.88366041418193642</v>
      </c>
      <c r="E25" s="23">
        <f>'表１０（その２－１）'!$J$10</f>
        <v>4390523</v>
      </c>
      <c r="F25" s="26">
        <f t="shared" si="1"/>
        <v>0.34600529728852675</v>
      </c>
      <c r="G25" s="25">
        <f t="shared" si="2"/>
        <v>26935.723926380368</v>
      </c>
      <c r="J25" s="397" t="s">
        <v>356</v>
      </c>
      <c r="K25" s="392"/>
      <c r="L25" s="26">
        <f t="shared" si="3"/>
        <v>0.88366041418193642</v>
      </c>
      <c r="M25" s="23"/>
      <c r="N25" s="391">
        <f t="shared" si="4"/>
        <v>0.34600529728852675</v>
      </c>
    </row>
    <row r="26" spans="2:14" ht="18" customHeight="1" x14ac:dyDescent="0.2">
      <c r="B26" s="138" t="s">
        <v>357</v>
      </c>
      <c r="C26" s="142">
        <f>'表７（その２－１）'!$K$10</f>
        <v>59</v>
      </c>
      <c r="D26" s="26">
        <f t="shared" si="0"/>
        <v>0.31985254255665185</v>
      </c>
      <c r="E26" s="23">
        <f>'表１０（その２－１）'!$K$10</f>
        <v>5819782</v>
      </c>
      <c r="F26" s="26">
        <f t="shared" si="1"/>
        <v>0.45864135117033139</v>
      </c>
      <c r="G26" s="25">
        <f t="shared" si="2"/>
        <v>98640.372881355928</v>
      </c>
      <c r="J26" s="397" t="s">
        <v>357</v>
      </c>
      <c r="K26" s="392"/>
      <c r="L26" s="26">
        <f t="shared" si="3"/>
        <v>0.31985254255665185</v>
      </c>
      <c r="M26" s="23"/>
      <c r="N26" s="391">
        <f t="shared" si="4"/>
        <v>0.45864135117033139</v>
      </c>
    </row>
    <row r="27" spans="2:14" ht="18" customHeight="1" x14ac:dyDescent="0.2">
      <c r="B27" s="138" t="s">
        <v>368</v>
      </c>
      <c r="C27" s="142">
        <f>'表７（その２－１）'!$L$10</f>
        <v>41</v>
      </c>
      <c r="D27" s="26">
        <f t="shared" si="0"/>
        <v>0.22227041092919875</v>
      </c>
      <c r="E27" s="23">
        <f>'表１０（その２－１）'!$L$10</f>
        <v>2896416</v>
      </c>
      <c r="F27" s="26">
        <f t="shared" si="1"/>
        <v>0.22825874711309918</v>
      </c>
      <c r="G27" s="25">
        <f t="shared" si="2"/>
        <v>70644.292682926825</v>
      </c>
      <c r="J27" s="397" t="s">
        <v>368</v>
      </c>
      <c r="K27" s="392"/>
      <c r="L27" s="26">
        <f t="shared" si="3"/>
        <v>0.22227041092919875</v>
      </c>
      <c r="M27" s="23"/>
      <c r="N27" s="391">
        <f t="shared" si="4"/>
        <v>0.22825874711309918</v>
      </c>
    </row>
    <row r="28" spans="2:14" ht="36" customHeight="1" x14ac:dyDescent="0.2">
      <c r="B28" s="139" t="s">
        <v>369</v>
      </c>
      <c r="C28" s="142">
        <f>'表７（その２－１）'!$M$10</f>
        <v>267</v>
      </c>
      <c r="D28" s="26">
        <f t="shared" si="0"/>
        <v>1.447468285807221</v>
      </c>
      <c r="E28" s="23">
        <f>'表１０（その２－１）'!$M$10</f>
        <v>14757315</v>
      </c>
      <c r="F28" s="26">
        <f t="shared" si="1"/>
        <v>1.16298426491683</v>
      </c>
      <c r="G28" s="25">
        <f t="shared" si="2"/>
        <v>55270.84269662921</v>
      </c>
      <c r="J28" s="398" t="s">
        <v>369</v>
      </c>
      <c r="K28" s="392"/>
      <c r="L28" s="26">
        <f t="shared" si="3"/>
        <v>1.447468285807221</v>
      </c>
      <c r="M28" s="23"/>
      <c r="N28" s="391">
        <f t="shared" si="4"/>
        <v>1.16298426491683</v>
      </c>
    </row>
    <row r="29" spans="2:14" ht="18" customHeight="1" x14ac:dyDescent="0.2">
      <c r="B29" s="143" t="s">
        <v>370</v>
      </c>
      <c r="C29" s="144">
        <f>'表７（その２－１）'!$N$10</f>
        <v>1077</v>
      </c>
      <c r="D29" s="26">
        <f t="shared" si="0"/>
        <v>5.8386642090426113</v>
      </c>
      <c r="E29" s="24">
        <f>'表１０（その２－１）'!$N$10</f>
        <v>77971268</v>
      </c>
      <c r="F29" s="26">
        <f t="shared" si="1"/>
        <v>6.1447057137164283</v>
      </c>
      <c r="G29" s="145">
        <f t="shared" si="2"/>
        <v>72396.720519962866</v>
      </c>
      <c r="J29" s="397" t="s">
        <v>370</v>
      </c>
      <c r="K29" s="392"/>
      <c r="L29" s="26">
        <f t="shared" si="3"/>
        <v>5.8386642090426113</v>
      </c>
      <c r="M29" s="23"/>
      <c r="N29" s="391">
        <f t="shared" si="4"/>
        <v>6.1447057137164283</v>
      </c>
    </row>
    <row r="30" spans="2:14" ht="18" customHeight="1" x14ac:dyDescent="0.2">
      <c r="B30" s="138" t="s">
        <v>1032</v>
      </c>
      <c r="C30" s="142">
        <f>'表７（その２－１）'!$O$10</f>
        <v>30</v>
      </c>
      <c r="D30" s="26">
        <f t="shared" si="0"/>
        <v>0.16263688604575519</v>
      </c>
      <c r="E30" s="23">
        <f>'表１０（その２－１）'!$O$10</f>
        <v>1806225</v>
      </c>
      <c r="F30" s="26">
        <f t="shared" si="1"/>
        <v>0.14234372945887525</v>
      </c>
      <c r="G30" s="145">
        <f t="shared" si="2"/>
        <v>60207.5</v>
      </c>
      <c r="J30" s="397" t="s">
        <v>359</v>
      </c>
      <c r="K30" s="393"/>
      <c r="L30" s="26">
        <f t="shared" si="3"/>
        <v>0.16263688604575519</v>
      </c>
      <c r="M30" s="24"/>
      <c r="N30" s="391">
        <f t="shared" si="4"/>
        <v>0.14234372945887525</v>
      </c>
    </row>
    <row r="31" spans="2:14" ht="18" customHeight="1" thickBot="1" x14ac:dyDescent="0.25">
      <c r="B31" s="135" t="s">
        <v>371</v>
      </c>
      <c r="C31" s="205">
        <f>'表７（その２－１）'!$P$10</f>
        <v>0</v>
      </c>
      <c r="D31" s="27">
        <f t="shared" si="0"/>
        <v>0</v>
      </c>
      <c r="E31" s="268">
        <f>'表１０（その２－１）'!$P$10</f>
        <v>0</v>
      </c>
      <c r="F31" s="412">
        <f t="shared" si="1"/>
        <v>0</v>
      </c>
      <c r="G31" s="386">
        <v>0</v>
      </c>
      <c r="J31" s="399" t="s">
        <v>371</v>
      </c>
      <c r="K31" s="393"/>
      <c r="L31" s="27"/>
      <c r="M31" s="24"/>
      <c r="N31" s="400"/>
    </row>
    <row r="32" spans="2:14" ht="18" customHeight="1" thickBot="1" x14ac:dyDescent="0.25">
      <c r="B32" s="146" t="s">
        <v>155</v>
      </c>
      <c r="C32" s="147">
        <f>'表７（その２－１）'!$Q$10</f>
        <v>18446</v>
      </c>
      <c r="D32" s="148">
        <f t="shared" si="0"/>
        <v>100</v>
      </c>
      <c r="E32" s="149">
        <f>'表１０（その２－１）'!$Q$10</f>
        <v>1268917856</v>
      </c>
      <c r="F32" s="148">
        <f t="shared" si="1"/>
        <v>100</v>
      </c>
      <c r="G32" s="385">
        <f>E32/C32</f>
        <v>68790.949582565328</v>
      </c>
      <c r="J32" s="401" t="s">
        <v>155</v>
      </c>
      <c r="K32" s="402"/>
      <c r="L32" s="148"/>
      <c r="M32" s="149"/>
      <c r="N32" s="403"/>
    </row>
    <row r="33" spans="3:14" ht="5.25" customHeight="1" x14ac:dyDescent="0.2"/>
    <row r="34" spans="3:14" x14ac:dyDescent="0.2">
      <c r="C34" s="272"/>
      <c r="D34" s="272"/>
      <c r="E34" s="272"/>
      <c r="F34" s="413"/>
      <c r="G34" s="271"/>
      <c r="L34" s="271"/>
      <c r="M34" s="271"/>
      <c r="N34" s="271"/>
    </row>
    <row r="35" spans="3:14" x14ac:dyDescent="0.2">
      <c r="C35" s="22">
        <f>C32-C31</f>
        <v>18446</v>
      </c>
      <c r="D35" s="22"/>
      <c r="E35" s="22">
        <f>E32-E31</f>
        <v>1268917856</v>
      </c>
      <c r="L35" s="103">
        <f>100*C35/$C$35</f>
        <v>100</v>
      </c>
      <c r="M35" s="103"/>
      <c r="N35" s="103">
        <f>100*E35/$E$35</f>
        <v>100</v>
      </c>
    </row>
    <row r="36" spans="3:14" x14ac:dyDescent="0.2">
      <c r="L36" s="22"/>
      <c r="M36" s="22"/>
      <c r="N36" s="22"/>
    </row>
    <row r="37" spans="3:14" x14ac:dyDescent="0.2">
      <c r="E37" s="22"/>
    </row>
    <row r="38" spans="3:14" x14ac:dyDescent="0.2">
      <c r="E38" s="22"/>
    </row>
  </sheetData>
  <mergeCells count="6">
    <mergeCell ref="K4:L4"/>
    <mergeCell ref="M4:N4"/>
    <mergeCell ref="K3:N3"/>
    <mergeCell ref="C3:G3"/>
    <mergeCell ref="C4:D4"/>
    <mergeCell ref="E4:F4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5" orientation="landscape" r:id="rId1"/>
  <headerFooter alignWithMargins="0">
    <oddFooter>&amp;C4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64000-DF30-4957-9E0F-76901875C670}">
  <sheetPr codeName="Sheet14">
    <tabColor rgb="FFFFFF00"/>
  </sheetPr>
  <dimension ref="B1:K177"/>
  <sheetViews>
    <sheetView topLeftCell="A8" zoomScale="70" zoomScaleNormal="70" workbookViewId="0">
      <selection activeCell="N20" sqref="N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999</v>
      </c>
      <c r="I3" s="275" t="s">
        <v>902</v>
      </c>
      <c r="J3" s="275">
        <v>13842</v>
      </c>
      <c r="K3" s="276">
        <v>0.60316428261811872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171</v>
      </c>
      <c r="D5" s="273">
        <v>0</v>
      </c>
      <c r="E5" s="273">
        <v>326</v>
      </c>
      <c r="F5" s="273">
        <v>18</v>
      </c>
      <c r="G5" s="273">
        <v>1410</v>
      </c>
      <c r="H5" s="273">
        <v>808</v>
      </c>
      <c r="I5" s="273">
        <v>600</v>
      </c>
      <c r="J5" s="273">
        <v>441</v>
      </c>
      <c r="K5" s="277">
        <v>631</v>
      </c>
    </row>
    <row r="6" spans="2:11" ht="24.75" customHeight="1" x14ac:dyDescent="0.2">
      <c r="B6" s="342" t="s">
        <v>1071</v>
      </c>
      <c r="C6" s="273">
        <v>439251</v>
      </c>
      <c r="D6" s="273">
        <v>0</v>
      </c>
      <c r="E6" s="273">
        <v>4602472</v>
      </c>
      <c r="F6" s="273">
        <v>222599</v>
      </c>
      <c r="G6" s="273">
        <v>3562835</v>
      </c>
      <c r="H6" s="273">
        <v>2446475</v>
      </c>
      <c r="I6" s="273">
        <v>4114275</v>
      </c>
      <c r="J6" s="273">
        <v>2864566</v>
      </c>
      <c r="K6" s="277">
        <v>1015128</v>
      </c>
    </row>
    <row r="7" spans="2:11" ht="24.75" customHeight="1" x14ac:dyDescent="0.2">
      <c r="B7" s="342" t="s">
        <v>1072</v>
      </c>
      <c r="C7" s="126">
        <v>3</v>
      </c>
      <c r="D7" s="126">
        <v>0</v>
      </c>
      <c r="E7" s="126">
        <v>19</v>
      </c>
      <c r="F7" s="126">
        <v>2</v>
      </c>
      <c r="G7" s="126">
        <v>4</v>
      </c>
      <c r="H7" s="126">
        <v>1</v>
      </c>
      <c r="I7" s="126">
        <v>41</v>
      </c>
      <c r="J7" s="126">
        <v>32</v>
      </c>
      <c r="K7" s="356">
        <v>3</v>
      </c>
    </row>
    <row r="8" spans="2:11" ht="24.75" customHeight="1" x14ac:dyDescent="0.2">
      <c r="B8" s="342" t="s">
        <v>1073</v>
      </c>
      <c r="C8" s="126">
        <v>79074</v>
      </c>
      <c r="D8" s="126">
        <v>0</v>
      </c>
      <c r="E8" s="126">
        <v>1602178</v>
      </c>
      <c r="F8" s="126">
        <v>163447</v>
      </c>
      <c r="G8" s="126">
        <v>221048</v>
      </c>
      <c r="H8" s="126">
        <v>88120</v>
      </c>
      <c r="I8" s="126">
        <v>1948487</v>
      </c>
      <c r="J8" s="126">
        <v>1679870</v>
      </c>
      <c r="K8" s="356">
        <v>107411</v>
      </c>
    </row>
    <row r="9" spans="2:11" ht="24.75" customHeight="1" x14ac:dyDescent="0.2">
      <c r="B9" s="342" t="s">
        <v>1074</v>
      </c>
      <c r="C9" s="126">
        <v>168</v>
      </c>
      <c r="D9" s="126">
        <v>0</v>
      </c>
      <c r="E9" s="126">
        <v>307</v>
      </c>
      <c r="F9" s="126">
        <v>16</v>
      </c>
      <c r="G9" s="126">
        <v>1406</v>
      </c>
      <c r="H9" s="126">
        <v>807</v>
      </c>
      <c r="I9" s="126">
        <v>559</v>
      </c>
      <c r="J9" s="126">
        <v>409</v>
      </c>
      <c r="K9" s="356">
        <v>628</v>
      </c>
    </row>
    <row r="10" spans="2:11" ht="24.75" customHeight="1" x14ac:dyDescent="0.2">
      <c r="B10" s="342" t="s">
        <v>1075</v>
      </c>
      <c r="C10" s="126">
        <v>360177</v>
      </c>
      <c r="D10" s="126">
        <v>0</v>
      </c>
      <c r="E10" s="126">
        <v>3000294</v>
      </c>
      <c r="F10" s="126">
        <v>59152</v>
      </c>
      <c r="G10" s="126">
        <v>3341787</v>
      </c>
      <c r="H10" s="126">
        <v>2358355</v>
      </c>
      <c r="I10" s="126">
        <v>2165788</v>
      </c>
      <c r="J10" s="126">
        <v>1184696</v>
      </c>
      <c r="K10" s="356">
        <v>907717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90</v>
      </c>
      <c r="D12" s="273">
        <v>1167</v>
      </c>
      <c r="E12" s="273">
        <v>813</v>
      </c>
      <c r="F12" s="273">
        <v>70</v>
      </c>
      <c r="G12" s="273">
        <v>714</v>
      </c>
      <c r="H12" s="273">
        <v>593</v>
      </c>
      <c r="I12" s="273">
        <v>171</v>
      </c>
      <c r="J12" s="273">
        <v>405</v>
      </c>
      <c r="K12" s="277">
        <v>966</v>
      </c>
    </row>
    <row r="13" spans="2:11" ht="24.75" customHeight="1" x14ac:dyDescent="0.2">
      <c r="B13" s="342" t="s">
        <v>1071</v>
      </c>
      <c r="C13" s="273">
        <v>149196</v>
      </c>
      <c r="D13" s="273">
        <v>4480202</v>
      </c>
      <c r="E13" s="273">
        <v>910036</v>
      </c>
      <c r="F13" s="273">
        <v>602093</v>
      </c>
      <c r="G13" s="273">
        <v>1897374</v>
      </c>
      <c r="H13" s="273">
        <v>2181622</v>
      </c>
      <c r="I13" s="273">
        <v>251941</v>
      </c>
      <c r="J13" s="273">
        <v>1064607</v>
      </c>
      <c r="K13" s="277">
        <v>3017044</v>
      </c>
    </row>
    <row r="14" spans="2:11" ht="24.75" customHeight="1" x14ac:dyDescent="0.2">
      <c r="B14" s="342" t="s">
        <v>1072</v>
      </c>
      <c r="C14" s="125">
        <v>1</v>
      </c>
      <c r="D14" s="125">
        <v>18</v>
      </c>
      <c r="E14" s="125">
        <v>0</v>
      </c>
      <c r="F14" s="125">
        <v>6</v>
      </c>
      <c r="G14" s="125">
        <v>8</v>
      </c>
      <c r="H14" s="125">
        <v>19</v>
      </c>
      <c r="I14" s="125">
        <v>0</v>
      </c>
      <c r="J14" s="125">
        <v>4</v>
      </c>
      <c r="K14" s="352">
        <v>12</v>
      </c>
    </row>
    <row r="15" spans="2:11" ht="24.75" customHeight="1" x14ac:dyDescent="0.2">
      <c r="B15" s="342" t="s">
        <v>1073</v>
      </c>
      <c r="C15" s="125">
        <v>35001</v>
      </c>
      <c r="D15" s="125">
        <v>2233386</v>
      </c>
      <c r="E15" s="125">
        <v>0</v>
      </c>
      <c r="F15" s="125">
        <v>496542</v>
      </c>
      <c r="G15" s="125">
        <v>776519</v>
      </c>
      <c r="H15" s="125">
        <v>820393</v>
      </c>
      <c r="I15" s="125">
        <v>0</v>
      </c>
      <c r="J15" s="125">
        <v>281012</v>
      </c>
      <c r="K15" s="352">
        <v>877569</v>
      </c>
    </row>
    <row r="16" spans="2:11" ht="24.75" customHeight="1" x14ac:dyDescent="0.2">
      <c r="B16" s="342" t="s">
        <v>1074</v>
      </c>
      <c r="C16" s="125">
        <v>89</v>
      </c>
      <c r="D16" s="125">
        <v>1149</v>
      </c>
      <c r="E16" s="125">
        <v>813</v>
      </c>
      <c r="F16" s="125">
        <v>64</v>
      </c>
      <c r="G16" s="125">
        <v>706</v>
      </c>
      <c r="H16" s="125">
        <v>574</v>
      </c>
      <c r="I16" s="125">
        <v>171</v>
      </c>
      <c r="J16" s="125">
        <v>401</v>
      </c>
      <c r="K16" s="352">
        <v>954</v>
      </c>
    </row>
    <row r="17" spans="2:11" ht="24.75" customHeight="1" x14ac:dyDescent="0.2">
      <c r="B17" s="342" t="s">
        <v>1075</v>
      </c>
      <c r="C17" s="125">
        <v>114195</v>
      </c>
      <c r="D17" s="125">
        <v>2246816</v>
      </c>
      <c r="E17" s="125">
        <v>910036</v>
      </c>
      <c r="F17" s="125">
        <v>105551</v>
      </c>
      <c r="G17" s="125">
        <v>1120855</v>
      </c>
      <c r="H17" s="125">
        <v>1361229</v>
      </c>
      <c r="I17" s="125">
        <v>251941</v>
      </c>
      <c r="J17" s="125">
        <v>783595</v>
      </c>
      <c r="K17" s="352">
        <v>2139475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385</v>
      </c>
      <c r="D19" s="94">
        <v>1</v>
      </c>
      <c r="E19" s="94">
        <v>1</v>
      </c>
      <c r="F19" s="94">
        <v>6</v>
      </c>
      <c r="G19" s="94">
        <v>191</v>
      </c>
      <c r="H19" s="94">
        <v>227</v>
      </c>
      <c r="I19" s="94">
        <v>5</v>
      </c>
      <c r="J19" s="94">
        <v>1</v>
      </c>
      <c r="K19" s="119">
        <v>8349</v>
      </c>
    </row>
    <row r="20" spans="2:11" ht="24.75" customHeight="1" x14ac:dyDescent="0.2">
      <c r="B20" s="342" t="s">
        <v>1071</v>
      </c>
      <c r="C20" s="94">
        <v>3290482</v>
      </c>
      <c r="D20" s="94">
        <v>917</v>
      </c>
      <c r="E20" s="94">
        <v>412</v>
      </c>
      <c r="F20" s="94">
        <v>28815</v>
      </c>
      <c r="G20" s="94">
        <v>573343</v>
      </c>
      <c r="H20" s="94">
        <v>1916295</v>
      </c>
      <c r="I20" s="94">
        <v>23257</v>
      </c>
      <c r="J20" s="94">
        <v>391</v>
      </c>
      <c r="K20" s="118">
        <v>35445083</v>
      </c>
    </row>
    <row r="21" spans="2:11" ht="24.75" customHeight="1" x14ac:dyDescent="0.2">
      <c r="B21" s="342" t="s">
        <v>1072</v>
      </c>
      <c r="C21" s="126">
        <v>17</v>
      </c>
      <c r="D21" s="126">
        <v>0</v>
      </c>
      <c r="E21" s="126">
        <v>0</v>
      </c>
      <c r="F21" s="126">
        <v>1</v>
      </c>
      <c r="G21" s="126">
        <v>5</v>
      </c>
      <c r="H21" s="126">
        <v>18</v>
      </c>
      <c r="I21" s="126">
        <v>0</v>
      </c>
      <c r="J21" s="126">
        <v>0</v>
      </c>
      <c r="K21" s="274">
        <v>207</v>
      </c>
    </row>
    <row r="22" spans="2:11" ht="24.75" customHeight="1" x14ac:dyDescent="0.2">
      <c r="B22" s="342" t="s">
        <v>1073</v>
      </c>
      <c r="C22" s="126">
        <v>934174</v>
      </c>
      <c r="D22" s="126">
        <v>0</v>
      </c>
      <c r="E22" s="126">
        <v>0</v>
      </c>
      <c r="F22" s="126">
        <v>25849</v>
      </c>
      <c r="G22" s="126">
        <v>175576</v>
      </c>
      <c r="H22" s="126">
        <v>1441349</v>
      </c>
      <c r="I22" s="126">
        <v>0</v>
      </c>
      <c r="J22" s="126">
        <v>0</v>
      </c>
      <c r="K22" s="274">
        <v>13402343</v>
      </c>
    </row>
    <row r="23" spans="2:11" ht="24.75" customHeight="1" x14ac:dyDescent="0.2">
      <c r="B23" s="342" t="s">
        <v>1074</v>
      </c>
      <c r="C23" s="126">
        <v>368</v>
      </c>
      <c r="D23" s="126">
        <v>1</v>
      </c>
      <c r="E23" s="126">
        <v>1</v>
      </c>
      <c r="F23" s="126">
        <v>5</v>
      </c>
      <c r="G23" s="126">
        <v>186</v>
      </c>
      <c r="H23" s="126">
        <v>209</v>
      </c>
      <c r="I23" s="126">
        <v>5</v>
      </c>
      <c r="J23" s="126">
        <v>1</v>
      </c>
      <c r="K23" s="274">
        <v>8142</v>
      </c>
    </row>
    <row r="24" spans="2:11" ht="24.75" customHeight="1" thickBot="1" x14ac:dyDescent="0.25">
      <c r="B24" s="353" t="s">
        <v>1075</v>
      </c>
      <c r="C24" s="354">
        <v>2356308</v>
      </c>
      <c r="D24" s="354">
        <v>917</v>
      </c>
      <c r="E24" s="354">
        <v>412</v>
      </c>
      <c r="F24" s="354">
        <v>2966</v>
      </c>
      <c r="G24" s="354">
        <v>397767</v>
      </c>
      <c r="H24" s="354">
        <v>474946</v>
      </c>
      <c r="I24" s="354">
        <v>23257</v>
      </c>
      <c r="J24" s="354">
        <v>391</v>
      </c>
      <c r="K24" s="355">
        <v>22042740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E583A-70FB-4052-B300-982ACA899491}">
  <sheetPr codeName="Sheet15">
    <tabColor rgb="FFFFFF00"/>
  </sheetPr>
  <dimension ref="B1:K177"/>
  <sheetViews>
    <sheetView showRuler="0" zoomScale="70" zoomScaleNormal="70" zoomScalePageLayoutView="71" workbookViewId="0">
      <selection activeCell="Q21" sqref="Q21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1000</v>
      </c>
      <c r="I3" s="275" t="s">
        <v>903</v>
      </c>
      <c r="J3" s="275">
        <v>8327</v>
      </c>
      <c r="K3" s="276">
        <v>0.69556863216044196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101</v>
      </c>
      <c r="D5" s="273">
        <v>1</v>
      </c>
      <c r="E5" s="273">
        <v>209</v>
      </c>
      <c r="F5" s="273">
        <v>14</v>
      </c>
      <c r="G5" s="273">
        <v>997</v>
      </c>
      <c r="H5" s="273">
        <v>479</v>
      </c>
      <c r="I5" s="273">
        <v>341</v>
      </c>
      <c r="J5" s="273">
        <v>257</v>
      </c>
      <c r="K5" s="277">
        <v>493</v>
      </c>
    </row>
    <row r="6" spans="2:11" ht="24.75" customHeight="1" x14ac:dyDescent="0.2">
      <c r="B6" s="342" t="s">
        <v>1071</v>
      </c>
      <c r="C6" s="273">
        <v>413226</v>
      </c>
      <c r="D6" s="273">
        <v>3927</v>
      </c>
      <c r="E6" s="273">
        <v>3617440</v>
      </c>
      <c r="F6" s="273">
        <v>61797</v>
      </c>
      <c r="G6" s="273">
        <v>2328647</v>
      </c>
      <c r="H6" s="273">
        <v>1539060</v>
      </c>
      <c r="I6" s="273">
        <v>2190679</v>
      </c>
      <c r="J6" s="273">
        <v>1324381</v>
      </c>
      <c r="K6" s="277">
        <v>947087</v>
      </c>
    </row>
    <row r="7" spans="2:11" ht="24.75" customHeight="1" x14ac:dyDescent="0.2">
      <c r="B7" s="342" t="s">
        <v>1072</v>
      </c>
      <c r="C7" s="126">
        <v>1</v>
      </c>
      <c r="D7" s="126">
        <v>0</v>
      </c>
      <c r="E7" s="126">
        <v>14</v>
      </c>
      <c r="F7" s="126">
        <v>0</v>
      </c>
      <c r="G7" s="126">
        <v>4</v>
      </c>
      <c r="H7" s="126">
        <v>4</v>
      </c>
      <c r="I7" s="126">
        <v>34</v>
      </c>
      <c r="J7" s="126">
        <v>17</v>
      </c>
      <c r="K7" s="356">
        <v>1</v>
      </c>
    </row>
    <row r="8" spans="2:11" ht="24.75" customHeight="1" x14ac:dyDescent="0.2">
      <c r="B8" s="342" t="s">
        <v>1073</v>
      </c>
      <c r="C8" s="126">
        <v>212591</v>
      </c>
      <c r="D8" s="126">
        <v>0</v>
      </c>
      <c r="E8" s="126">
        <v>1530600</v>
      </c>
      <c r="F8" s="126">
        <v>0</v>
      </c>
      <c r="G8" s="126">
        <v>211597</v>
      </c>
      <c r="H8" s="126">
        <v>211597</v>
      </c>
      <c r="I8" s="126">
        <v>1527133</v>
      </c>
      <c r="J8" s="126">
        <v>742717</v>
      </c>
      <c r="K8" s="356">
        <v>53664</v>
      </c>
    </row>
    <row r="9" spans="2:11" ht="24.75" customHeight="1" x14ac:dyDescent="0.2">
      <c r="B9" s="342" t="s">
        <v>1074</v>
      </c>
      <c r="C9" s="126">
        <v>100</v>
      </c>
      <c r="D9" s="126">
        <v>1</v>
      </c>
      <c r="E9" s="126">
        <v>195</v>
      </c>
      <c r="F9" s="126">
        <v>14</v>
      </c>
      <c r="G9" s="126">
        <v>993</v>
      </c>
      <c r="H9" s="126">
        <v>475</v>
      </c>
      <c r="I9" s="126">
        <v>307</v>
      </c>
      <c r="J9" s="126">
        <v>240</v>
      </c>
      <c r="K9" s="356">
        <v>492</v>
      </c>
    </row>
    <row r="10" spans="2:11" ht="24.75" customHeight="1" x14ac:dyDescent="0.2">
      <c r="B10" s="342" t="s">
        <v>1075</v>
      </c>
      <c r="C10" s="126">
        <v>200635</v>
      </c>
      <c r="D10" s="126">
        <v>3927</v>
      </c>
      <c r="E10" s="126">
        <v>2086840</v>
      </c>
      <c r="F10" s="126">
        <v>61797</v>
      </c>
      <c r="G10" s="126">
        <v>2117050</v>
      </c>
      <c r="H10" s="126">
        <v>1327463</v>
      </c>
      <c r="I10" s="126">
        <v>663546</v>
      </c>
      <c r="J10" s="126">
        <v>581664</v>
      </c>
      <c r="K10" s="356">
        <v>893423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64</v>
      </c>
      <c r="D12" s="273">
        <v>991</v>
      </c>
      <c r="E12" s="273">
        <v>729</v>
      </c>
      <c r="F12" s="273">
        <v>46</v>
      </c>
      <c r="G12" s="273">
        <v>458</v>
      </c>
      <c r="H12" s="273">
        <v>385</v>
      </c>
      <c r="I12" s="273">
        <v>143</v>
      </c>
      <c r="J12" s="273">
        <v>236</v>
      </c>
      <c r="K12" s="277">
        <v>777</v>
      </c>
    </row>
    <row r="13" spans="2:11" ht="24.75" customHeight="1" x14ac:dyDescent="0.2">
      <c r="B13" s="342" t="s">
        <v>1071</v>
      </c>
      <c r="C13" s="273">
        <v>95301</v>
      </c>
      <c r="D13" s="273">
        <v>4239557</v>
      </c>
      <c r="E13" s="273">
        <v>764596</v>
      </c>
      <c r="F13" s="273">
        <v>350625</v>
      </c>
      <c r="G13" s="273">
        <v>1988186</v>
      </c>
      <c r="H13" s="273">
        <v>1468231</v>
      </c>
      <c r="I13" s="273">
        <v>192922</v>
      </c>
      <c r="J13" s="273">
        <v>374492</v>
      </c>
      <c r="K13" s="277">
        <v>2046049</v>
      </c>
    </row>
    <row r="14" spans="2:11" ht="24.75" customHeight="1" x14ac:dyDescent="0.2">
      <c r="B14" s="342" t="s">
        <v>1072</v>
      </c>
      <c r="C14" s="125">
        <v>1</v>
      </c>
      <c r="D14" s="125">
        <v>23</v>
      </c>
      <c r="E14" s="125">
        <v>0</v>
      </c>
      <c r="F14" s="125">
        <v>5</v>
      </c>
      <c r="G14" s="125">
        <v>18</v>
      </c>
      <c r="H14" s="125">
        <v>22</v>
      </c>
      <c r="I14" s="125">
        <v>2</v>
      </c>
      <c r="J14" s="125">
        <v>1</v>
      </c>
      <c r="K14" s="352">
        <v>11</v>
      </c>
    </row>
    <row r="15" spans="2:11" ht="24.75" customHeight="1" x14ac:dyDescent="0.2">
      <c r="B15" s="342" t="s">
        <v>1073</v>
      </c>
      <c r="C15" s="125">
        <v>18789</v>
      </c>
      <c r="D15" s="125">
        <v>2472959</v>
      </c>
      <c r="E15" s="125">
        <v>0</v>
      </c>
      <c r="F15" s="125">
        <v>289244</v>
      </c>
      <c r="G15" s="125">
        <v>1089224</v>
      </c>
      <c r="H15" s="125">
        <v>792378</v>
      </c>
      <c r="I15" s="125">
        <v>10357</v>
      </c>
      <c r="J15" s="125">
        <v>55668</v>
      </c>
      <c r="K15" s="352">
        <v>475498</v>
      </c>
    </row>
    <row r="16" spans="2:11" ht="24.75" customHeight="1" x14ac:dyDescent="0.2">
      <c r="B16" s="342" t="s">
        <v>1074</v>
      </c>
      <c r="C16" s="125">
        <v>63</v>
      </c>
      <c r="D16" s="125">
        <v>968</v>
      </c>
      <c r="E16" s="125">
        <v>729</v>
      </c>
      <c r="F16" s="125">
        <v>41</v>
      </c>
      <c r="G16" s="125">
        <v>440</v>
      </c>
      <c r="H16" s="125">
        <v>363</v>
      </c>
      <c r="I16" s="125">
        <v>141</v>
      </c>
      <c r="J16" s="125">
        <v>235</v>
      </c>
      <c r="K16" s="352">
        <v>766</v>
      </c>
    </row>
    <row r="17" spans="2:11" ht="24.75" customHeight="1" x14ac:dyDescent="0.2">
      <c r="B17" s="342" t="s">
        <v>1075</v>
      </c>
      <c r="C17" s="125">
        <v>76512</v>
      </c>
      <c r="D17" s="125">
        <v>1766598</v>
      </c>
      <c r="E17" s="125">
        <v>764596</v>
      </c>
      <c r="F17" s="125">
        <v>61381</v>
      </c>
      <c r="G17" s="125">
        <v>898962</v>
      </c>
      <c r="H17" s="125">
        <v>675853</v>
      </c>
      <c r="I17" s="125">
        <v>182565</v>
      </c>
      <c r="J17" s="125">
        <v>318824</v>
      </c>
      <c r="K17" s="352">
        <v>1570551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212</v>
      </c>
      <c r="D19" s="94">
        <v>1</v>
      </c>
      <c r="E19" s="94">
        <v>1</v>
      </c>
      <c r="F19" s="94">
        <v>4</v>
      </c>
      <c r="G19" s="94">
        <v>107</v>
      </c>
      <c r="H19" s="94">
        <v>135</v>
      </c>
      <c r="I19" s="94">
        <v>9</v>
      </c>
      <c r="J19" s="94">
        <v>0</v>
      </c>
      <c r="K19" s="119">
        <v>5792</v>
      </c>
    </row>
    <row r="20" spans="2:11" ht="24.75" customHeight="1" x14ac:dyDescent="0.2">
      <c r="B20" s="342" t="s">
        <v>1071</v>
      </c>
      <c r="C20" s="94">
        <v>2887676</v>
      </c>
      <c r="D20" s="94">
        <v>1910</v>
      </c>
      <c r="E20" s="94">
        <v>117</v>
      </c>
      <c r="F20" s="94">
        <v>54840</v>
      </c>
      <c r="G20" s="94">
        <v>324167</v>
      </c>
      <c r="H20" s="94">
        <v>1314894</v>
      </c>
      <c r="I20" s="94">
        <v>21393</v>
      </c>
      <c r="J20" s="94">
        <v>0</v>
      </c>
      <c r="K20" s="118">
        <v>25700070</v>
      </c>
    </row>
    <row r="21" spans="2:11" ht="24.75" customHeight="1" x14ac:dyDescent="0.2">
      <c r="B21" s="342" t="s">
        <v>1072</v>
      </c>
      <c r="C21" s="126">
        <v>12</v>
      </c>
      <c r="D21" s="126">
        <v>0</v>
      </c>
      <c r="E21" s="126">
        <v>0</v>
      </c>
      <c r="F21" s="126">
        <v>1</v>
      </c>
      <c r="G21" s="126">
        <v>2</v>
      </c>
      <c r="H21" s="126">
        <v>17</v>
      </c>
      <c r="I21" s="126">
        <v>0</v>
      </c>
      <c r="J21" s="126">
        <v>0</v>
      </c>
      <c r="K21" s="274">
        <v>179</v>
      </c>
    </row>
    <row r="22" spans="2:11" ht="24.75" customHeight="1" x14ac:dyDescent="0.2">
      <c r="B22" s="342" t="s">
        <v>1073</v>
      </c>
      <c r="C22" s="126">
        <v>882546</v>
      </c>
      <c r="D22" s="126">
        <v>0</v>
      </c>
      <c r="E22" s="126">
        <v>0</v>
      </c>
      <c r="F22" s="126">
        <v>53537</v>
      </c>
      <c r="G22" s="126">
        <v>56098</v>
      </c>
      <c r="H22" s="126">
        <v>1096243</v>
      </c>
      <c r="I22" s="126">
        <v>0</v>
      </c>
      <c r="J22" s="126">
        <v>0</v>
      </c>
      <c r="K22" s="274">
        <v>11271242</v>
      </c>
    </row>
    <row r="23" spans="2:11" ht="24.75" customHeight="1" x14ac:dyDescent="0.2">
      <c r="B23" s="342" t="s">
        <v>1074</v>
      </c>
      <c r="C23" s="126">
        <v>200</v>
      </c>
      <c r="D23" s="126">
        <v>1</v>
      </c>
      <c r="E23" s="126">
        <v>1</v>
      </c>
      <c r="F23" s="126">
        <v>3</v>
      </c>
      <c r="G23" s="126">
        <v>105</v>
      </c>
      <c r="H23" s="126">
        <v>118</v>
      </c>
      <c r="I23" s="126">
        <v>9</v>
      </c>
      <c r="J23" s="126">
        <v>0</v>
      </c>
      <c r="K23" s="274">
        <v>5613</v>
      </c>
    </row>
    <row r="24" spans="2:11" ht="24.75" customHeight="1" thickBot="1" x14ac:dyDescent="0.25">
      <c r="B24" s="353" t="s">
        <v>1075</v>
      </c>
      <c r="C24" s="354">
        <v>2005130</v>
      </c>
      <c r="D24" s="354">
        <v>1910</v>
      </c>
      <c r="E24" s="354">
        <v>117</v>
      </c>
      <c r="F24" s="354">
        <v>1303</v>
      </c>
      <c r="G24" s="354">
        <v>268069</v>
      </c>
      <c r="H24" s="354">
        <v>218651</v>
      </c>
      <c r="I24" s="354">
        <v>21393</v>
      </c>
      <c r="J24" s="354">
        <v>0</v>
      </c>
      <c r="K24" s="355">
        <v>14428828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E1EC6-9C4A-4588-AF26-E7D0C81592B9}">
  <sheetPr codeName="Sheet16">
    <tabColor rgb="FFFFFF00"/>
  </sheetPr>
  <dimension ref="B1:K177"/>
  <sheetViews>
    <sheetView zoomScale="70" zoomScaleNormal="70" workbookViewId="0">
      <selection activeCell="P9" sqref="P9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1194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1001</v>
      </c>
      <c r="I3" s="275" t="s">
        <v>904</v>
      </c>
      <c r="J3" s="275">
        <v>15698</v>
      </c>
      <c r="K3" s="276">
        <v>0.61084214549624161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260</v>
      </c>
      <c r="D5" s="273">
        <v>0</v>
      </c>
      <c r="E5" s="273">
        <v>332</v>
      </c>
      <c r="F5" s="273">
        <v>32</v>
      </c>
      <c r="G5" s="273">
        <v>1629</v>
      </c>
      <c r="H5" s="273">
        <v>825</v>
      </c>
      <c r="I5" s="273">
        <v>640</v>
      </c>
      <c r="J5" s="273">
        <v>488</v>
      </c>
      <c r="K5" s="277">
        <v>805</v>
      </c>
    </row>
    <row r="6" spans="2:11" ht="24.75" customHeight="1" x14ac:dyDescent="0.2">
      <c r="B6" s="342" t="s">
        <v>1071</v>
      </c>
      <c r="C6" s="273">
        <v>453359</v>
      </c>
      <c r="D6" s="273">
        <v>0</v>
      </c>
      <c r="E6" s="273">
        <v>6956302</v>
      </c>
      <c r="F6" s="273">
        <v>432924</v>
      </c>
      <c r="G6" s="273">
        <v>3969984</v>
      </c>
      <c r="H6" s="273">
        <v>2490767</v>
      </c>
      <c r="I6" s="273">
        <v>4553104</v>
      </c>
      <c r="J6" s="273">
        <v>3366817</v>
      </c>
      <c r="K6" s="277">
        <v>1602316</v>
      </c>
    </row>
    <row r="7" spans="2:11" ht="24.75" customHeight="1" x14ac:dyDescent="0.2">
      <c r="B7" s="342" t="s">
        <v>1072</v>
      </c>
      <c r="C7" s="126">
        <v>1</v>
      </c>
      <c r="D7" s="126">
        <v>0</v>
      </c>
      <c r="E7" s="126">
        <v>28</v>
      </c>
      <c r="F7" s="126">
        <v>5</v>
      </c>
      <c r="G7" s="126">
        <v>4</v>
      </c>
      <c r="H7" s="126">
        <v>1</v>
      </c>
      <c r="I7" s="126">
        <v>68</v>
      </c>
      <c r="J7" s="126">
        <v>26</v>
      </c>
      <c r="K7" s="356">
        <v>13</v>
      </c>
    </row>
    <row r="8" spans="2:11" ht="24.75" customHeight="1" x14ac:dyDescent="0.2">
      <c r="B8" s="342" t="s">
        <v>1073</v>
      </c>
      <c r="C8" s="126">
        <v>1900</v>
      </c>
      <c r="D8" s="126">
        <v>0</v>
      </c>
      <c r="E8" s="126">
        <v>2910363</v>
      </c>
      <c r="F8" s="126">
        <v>310088</v>
      </c>
      <c r="G8" s="126">
        <v>278773</v>
      </c>
      <c r="H8" s="126">
        <v>84532</v>
      </c>
      <c r="I8" s="126">
        <v>3110595</v>
      </c>
      <c r="J8" s="126">
        <v>1191432</v>
      </c>
      <c r="K8" s="356">
        <v>339843</v>
      </c>
    </row>
    <row r="9" spans="2:11" ht="24.75" customHeight="1" x14ac:dyDescent="0.2">
      <c r="B9" s="342" t="s">
        <v>1074</v>
      </c>
      <c r="C9" s="126">
        <v>259</v>
      </c>
      <c r="D9" s="126">
        <v>0</v>
      </c>
      <c r="E9" s="126">
        <v>304</v>
      </c>
      <c r="F9" s="126">
        <v>27</v>
      </c>
      <c r="G9" s="126">
        <v>1625</v>
      </c>
      <c r="H9" s="126">
        <v>824</v>
      </c>
      <c r="I9" s="126">
        <v>572</v>
      </c>
      <c r="J9" s="126">
        <v>462</v>
      </c>
      <c r="K9" s="356">
        <v>792</v>
      </c>
    </row>
    <row r="10" spans="2:11" ht="24.75" customHeight="1" x14ac:dyDescent="0.2">
      <c r="B10" s="342" t="s">
        <v>1075</v>
      </c>
      <c r="C10" s="126">
        <v>451459</v>
      </c>
      <c r="D10" s="126">
        <v>0</v>
      </c>
      <c r="E10" s="126">
        <v>4045939</v>
      </c>
      <c r="F10" s="126">
        <v>122836</v>
      </c>
      <c r="G10" s="126">
        <v>3691211</v>
      </c>
      <c r="H10" s="126">
        <v>2406235</v>
      </c>
      <c r="I10" s="126">
        <v>1442509</v>
      </c>
      <c r="J10" s="126">
        <v>2175385</v>
      </c>
      <c r="K10" s="356">
        <v>1262473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107</v>
      </c>
      <c r="D12" s="273">
        <v>1607</v>
      </c>
      <c r="E12" s="273">
        <v>1006</v>
      </c>
      <c r="F12" s="273">
        <v>130</v>
      </c>
      <c r="G12" s="273">
        <v>742</v>
      </c>
      <c r="H12" s="273">
        <v>567</v>
      </c>
      <c r="I12" s="273">
        <v>190</v>
      </c>
      <c r="J12" s="273">
        <v>498</v>
      </c>
      <c r="K12" s="277">
        <v>1127</v>
      </c>
    </row>
    <row r="13" spans="2:11" ht="24.75" customHeight="1" x14ac:dyDescent="0.2">
      <c r="B13" s="342" t="s">
        <v>1071</v>
      </c>
      <c r="C13" s="273">
        <v>195251</v>
      </c>
      <c r="D13" s="273">
        <v>6881532</v>
      </c>
      <c r="E13" s="273">
        <v>1155211</v>
      </c>
      <c r="F13" s="273">
        <v>1252460</v>
      </c>
      <c r="G13" s="273">
        <v>2275493</v>
      </c>
      <c r="H13" s="273">
        <v>2650017</v>
      </c>
      <c r="I13" s="273">
        <v>295455</v>
      </c>
      <c r="J13" s="273">
        <v>780750</v>
      </c>
      <c r="K13" s="277">
        <v>4391465</v>
      </c>
    </row>
    <row r="14" spans="2:11" ht="24.75" customHeight="1" x14ac:dyDescent="0.2">
      <c r="B14" s="342" t="s">
        <v>1072</v>
      </c>
      <c r="C14" s="125">
        <v>1</v>
      </c>
      <c r="D14" s="125">
        <v>34</v>
      </c>
      <c r="E14" s="125">
        <v>2</v>
      </c>
      <c r="F14" s="125">
        <v>12</v>
      </c>
      <c r="G14" s="125">
        <v>13</v>
      </c>
      <c r="H14" s="125">
        <v>23</v>
      </c>
      <c r="I14" s="125">
        <v>1</v>
      </c>
      <c r="J14" s="125">
        <v>3</v>
      </c>
      <c r="K14" s="352">
        <v>23</v>
      </c>
    </row>
    <row r="15" spans="2:11" ht="24.75" customHeight="1" x14ac:dyDescent="0.2">
      <c r="B15" s="342" t="s">
        <v>1073</v>
      </c>
      <c r="C15" s="125">
        <v>60189</v>
      </c>
      <c r="D15" s="125">
        <v>3828579</v>
      </c>
      <c r="E15" s="125">
        <v>27519</v>
      </c>
      <c r="F15" s="125">
        <v>1036385</v>
      </c>
      <c r="G15" s="125">
        <v>886142</v>
      </c>
      <c r="H15" s="125">
        <v>1432802</v>
      </c>
      <c r="I15" s="125">
        <v>41600</v>
      </c>
      <c r="J15" s="125">
        <v>88910</v>
      </c>
      <c r="K15" s="352">
        <v>1877060</v>
      </c>
    </row>
    <row r="16" spans="2:11" ht="24.75" customHeight="1" x14ac:dyDescent="0.2">
      <c r="B16" s="342" t="s">
        <v>1074</v>
      </c>
      <c r="C16" s="125">
        <v>106</v>
      </c>
      <c r="D16" s="125">
        <v>1573</v>
      </c>
      <c r="E16" s="125">
        <v>1004</v>
      </c>
      <c r="F16" s="125">
        <v>118</v>
      </c>
      <c r="G16" s="125">
        <v>729</v>
      </c>
      <c r="H16" s="125">
        <v>544</v>
      </c>
      <c r="I16" s="125">
        <v>189</v>
      </c>
      <c r="J16" s="125">
        <v>495</v>
      </c>
      <c r="K16" s="352">
        <v>1104</v>
      </c>
    </row>
    <row r="17" spans="2:11" ht="24.75" customHeight="1" x14ac:dyDescent="0.2">
      <c r="B17" s="342" t="s">
        <v>1075</v>
      </c>
      <c r="C17" s="125">
        <v>135062</v>
      </c>
      <c r="D17" s="125">
        <v>3052953</v>
      </c>
      <c r="E17" s="125">
        <v>1127692</v>
      </c>
      <c r="F17" s="125">
        <v>216075</v>
      </c>
      <c r="G17" s="125">
        <v>1389351</v>
      </c>
      <c r="H17" s="125">
        <v>1217215</v>
      </c>
      <c r="I17" s="125">
        <v>253855</v>
      </c>
      <c r="J17" s="125">
        <v>691840</v>
      </c>
      <c r="K17" s="352">
        <v>2514405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342</v>
      </c>
      <c r="D19" s="94">
        <v>10</v>
      </c>
      <c r="E19" s="94">
        <v>1</v>
      </c>
      <c r="F19" s="94">
        <v>9</v>
      </c>
      <c r="G19" s="94">
        <v>170</v>
      </c>
      <c r="H19" s="94">
        <v>216</v>
      </c>
      <c r="I19" s="94">
        <v>7</v>
      </c>
      <c r="J19" s="94">
        <v>0</v>
      </c>
      <c r="K19" s="119">
        <v>9589</v>
      </c>
    </row>
    <row r="20" spans="2:11" ht="24.75" customHeight="1" x14ac:dyDescent="0.2">
      <c r="B20" s="342" t="s">
        <v>1071</v>
      </c>
      <c r="C20" s="94">
        <v>3931382</v>
      </c>
      <c r="D20" s="94">
        <v>131263</v>
      </c>
      <c r="E20" s="94">
        <v>26235</v>
      </c>
      <c r="F20" s="94">
        <v>84915</v>
      </c>
      <c r="G20" s="94">
        <v>342667</v>
      </c>
      <c r="H20" s="94">
        <v>1189368</v>
      </c>
      <c r="I20" s="94">
        <v>29791</v>
      </c>
      <c r="J20" s="94">
        <v>0</v>
      </c>
      <c r="K20" s="118">
        <v>44244935</v>
      </c>
    </row>
    <row r="21" spans="2:11" ht="24.75" customHeight="1" x14ac:dyDescent="0.2">
      <c r="B21" s="342" t="s">
        <v>1072</v>
      </c>
      <c r="C21" s="126">
        <v>12</v>
      </c>
      <c r="D21" s="126">
        <v>3</v>
      </c>
      <c r="E21" s="126">
        <v>1</v>
      </c>
      <c r="F21" s="126">
        <v>1</v>
      </c>
      <c r="G21" s="126">
        <v>2</v>
      </c>
      <c r="H21" s="126">
        <v>11</v>
      </c>
      <c r="I21" s="126">
        <v>0</v>
      </c>
      <c r="J21" s="126">
        <v>0</v>
      </c>
      <c r="K21" s="274">
        <v>272</v>
      </c>
    </row>
    <row r="22" spans="2:11" ht="24.75" customHeight="1" x14ac:dyDescent="0.2">
      <c r="B22" s="342" t="s">
        <v>1073</v>
      </c>
      <c r="C22" s="126">
        <v>737637</v>
      </c>
      <c r="D22" s="126">
        <v>114927</v>
      </c>
      <c r="E22" s="126">
        <v>26235</v>
      </c>
      <c r="F22" s="126">
        <v>80850</v>
      </c>
      <c r="G22" s="126">
        <v>17198</v>
      </c>
      <c r="H22" s="126">
        <v>736226</v>
      </c>
      <c r="I22" s="126">
        <v>0</v>
      </c>
      <c r="J22" s="126">
        <v>0</v>
      </c>
      <c r="K22" s="274">
        <v>18029749</v>
      </c>
    </row>
    <row r="23" spans="2:11" ht="24.75" customHeight="1" x14ac:dyDescent="0.2">
      <c r="B23" s="342" t="s">
        <v>1074</v>
      </c>
      <c r="C23" s="126">
        <v>330</v>
      </c>
      <c r="D23" s="126">
        <v>7</v>
      </c>
      <c r="E23" s="126">
        <v>0</v>
      </c>
      <c r="F23" s="126">
        <v>8</v>
      </c>
      <c r="G23" s="126">
        <v>168</v>
      </c>
      <c r="H23" s="126">
        <v>205</v>
      </c>
      <c r="I23" s="126">
        <v>7</v>
      </c>
      <c r="J23" s="126">
        <v>0</v>
      </c>
      <c r="K23" s="274">
        <v>9317</v>
      </c>
    </row>
    <row r="24" spans="2:11" ht="24.75" customHeight="1" thickBot="1" x14ac:dyDescent="0.25">
      <c r="B24" s="353" t="s">
        <v>1075</v>
      </c>
      <c r="C24" s="354">
        <v>3193745</v>
      </c>
      <c r="D24" s="354">
        <v>16336</v>
      </c>
      <c r="E24" s="354">
        <v>0</v>
      </c>
      <c r="F24" s="354">
        <v>4065</v>
      </c>
      <c r="G24" s="354">
        <v>325469</v>
      </c>
      <c r="H24" s="354">
        <v>453142</v>
      </c>
      <c r="I24" s="354">
        <v>29791</v>
      </c>
      <c r="J24" s="354">
        <v>0</v>
      </c>
      <c r="K24" s="355">
        <v>26215186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683C-E574-42F9-A13E-59FA5A8CE59D}">
  <sheetPr codeName="Sheet17">
    <tabColor rgb="FFFFFF00"/>
  </sheetPr>
  <dimension ref="B1:K177"/>
  <sheetViews>
    <sheetView zoomScale="70" zoomScaleNormal="70" workbookViewId="0">
      <selection activeCell="J3" sqref="J3:K3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1002</v>
      </c>
      <c r="I3" s="275" t="s">
        <v>905</v>
      </c>
      <c r="J3" s="275">
        <v>25253</v>
      </c>
      <c r="K3" s="276">
        <v>0.67081138874589152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410</v>
      </c>
      <c r="D5" s="273">
        <v>2</v>
      </c>
      <c r="E5" s="273">
        <v>682</v>
      </c>
      <c r="F5" s="273">
        <v>39</v>
      </c>
      <c r="G5" s="273">
        <v>2348</v>
      </c>
      <c r="H5" s="273">
        <v>1109</v>
      </c>
      <c r="I5" s="273">
        <v>1279</v>
      </c>
      <c r="J5" s="273">
        <v>936</v>
      </c>
      <c r="K5" s="277">
        <v>1949</v>
      </c>
    </row>
    <row r="6" spans="2:11" ht="24.75" customHeight="1" x14ac:dyDescent="0.2">
      <c r="B6" s="342" t="s">
        <v>1071</v>
      </c>
      <c r="C6" s="273">
        <v>915677</v>
      </c>
      <c r="D6" s="273">
        <v>8550</v>
      </c>
      <c r="E6" s="273">
        <v>11064552</v>
      </c>
      <c r="F6" s="273">
        <v>241758</v>
      </c>
      <c r="G6" s="273">
        <v>5191270</v>
      </c>
      <c r="H6" s="273">
        <v>3498596</v>
      </c>
      <c r="I6" s="273">
        <v>5987120</v>
      </c>
      <c r="J6" s="273">
        <v>4456463</v>
      </c>
      <c r="K6" s="277">
        <v>3079905</v>
      </c>
    </row>
    <row r="7" spans="2:11" ht="24.75" customHeight="1" x14ac:dyDescent="0.2">
      <c r="B7" s="342" t="s">
        <v>1072</v>
      </c>
      <c r="C7" s="126">
        <v>5</v>
      </c>
      <c r="D7" s="126">
        <v>0</v>
      </c>
      <c r="E7" s="126">
        <v>55</v>
      </c>
      <c r="F7" s="126">
        <v>3</v>
      </c>
      <c r="G7" s="126">
        <v>7</v>
      </c>
      <c r="H7" s="126">
        <v>5</v>
      </c>
      <c r="I7" s="126">
        <v>70</v>
      </c>
      <c r="J7" s="126">
        <v>42</v>
      </c>
      <c r="K7" s="356">
        <v>9</v>
      </c>
    </row>
    <row r="8" spans="2:11" ht="24.75" customHeight="1" x14ac:dyDescent="0.2">
      <c r="B8" s="342" t="s">
        <v>1073</v>
      </c>
      <c r="C8" s="126">
        <v>173008</v>
      </c>
      <c r="D8" s="126">
        <v>0</v>
      </c>
      <c r="E8" s="126">
        <v>3674708</v>
      </c>
      <c r="F8" s="126">
        <v>51719</v>
      </c>
      <c r="G8" s="126">
        <v>284532</v>
      </c>
      <c r="H8" s="126">
        <v>233702</v>
      </c>
      <c r="I8" s="126">
        <v>3520076</v>
      </c>
      <c r="J8" s="126">
        <v>2210689</v>
      </c>
      <c r="K8" s="356">
        <v>267748</v>
      </c>
    </row>
    <row r="9" spans="2:11" ht="24.75" customHeight="1" x14ac:dyDescent="0.2">
      <c r="B9" s="342" t="s">
        <v>1074</v>
      </c>
      <c r="C9" s="126">
        <v>405</v>
      </c>
      <c r="D9" s="126">
        <v>2</v>
      </c>
      <c r="E9" s="126">
        <v>627</v>
      </c>
      <c r="F9" s="126">
        <v>36</v>
      </c>
      <c r="G9" s="126">
        <v>2341</v>
      </c>
      <c r="H9" s="126">
        <v>1104</v>
      </c>
      <c r="I9" s="126">
        <v>1209</v>
      </c>
      <c r="J9" s="126">
        <v>894</v>
      </c>
      <c r="K9" s="356">
        <v>1940</v>
      </c>
    </row>
    <row r="10" spans="2:11" ht="24.75" customHeight="1" x14ac:dyDescent="0.2">
      <c r="B10" s="342" t="s">
        <v>1075</v>
      </c>
      <c r="C10" s="126">
        <v>742669</v>
      </c>
      <c r="D10" s="126">
        <v>8550</v>
      </c>
      <c r="E10" s="126">
        <v>7389844</v>
      </c>
      <c r="F10" s="126">
        <v>190039</v>
      </c>
      <c r="G10" s="126">
        <v>4906738</v>
      </c>
      <c r="H10" s="126">
        <v>3264894</v>
      </c>
      <c r="I10" s="126">
        <v>2467044</v>
      </c>
      <c r="J10" s="126">
        <v>2245774</v>
      </c>
      <c r="K10" s="356">
        <v>2812157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206</v>
      </c>
      <c r="D12" s="273">
        <v>2039</v>
      </c>
      <c r="E12" s="273">
        <v>1335</v>
      </c>
      <c r="F12" s="273">
        <v>150</v>
      </c>
      <c r="G12" s="273">
        <v>1421</v>
      </c>
      <c r="H12" s="273">
        <v>993</v>
      </c>
      <c r="I12" s="273">
        <v>264</v>
      </c>
      <c r="J12" s="273">
        <v>1086</v>
      </c>
      <c r="K12" s="277">
        <v>1966</v>
      </c>
    </row>
    <row r="13" spans="2:11" ht="24.75" customHeight="1" x14ac:dyDescent="0.2">
      <c r="B13" s="342" t="s">
        <v>1071</v>
      </c>
      <c r="C13" s="273">
        <v>416929</v>
      </c>
      <c r="D13" s="273">
        <v>9377471</v>
      </c>
      <c r="E13" s="273">
        <v>1631501</v>
      </c>
      <c r="F13" s="273">
        <v>1889451</v>
      </c>
      <c r="G13" s="273">
        <v>3825577</v>
      </c>
      <c r="H13" s="273">
        <v>3977070</v>
      </c>
      <c r="I13" s="273">
        <v>439751</v>
      </c>
      <c r="J13" s="273">
        <v>1510099</v>
      </c>
      <c r="K13" s="277">
        <v>6541156</v>
      </c>
    </row>
    <row r="14" spans="2:11" ht="24.75" customHeight="1" x14ac:dyDescent="0.2">
      <c r="B14" s="342" t="s">
        <v>1072</v>
      </c>
      <c r="C14" s="125">
        <v>6</v>
      </c>
      <c r="D14" s="125">
        <v>49</v>
      </c>
      <c r="E14" s="125">
        <v>1</v>
      </c>
      <c r="F14" s="125">
        <v>16</v>
      </c>
      <c r="G14" s="125">
        <v>21</v>
      </c>
      <c r="H14" s="125">
        <v>31</v>
      </c>
      <c r="I14" s="125">
        <v>2</v>
      </c>
      <c r="J14" s="125">
        <v>2</v>
      </c>
      <c r="K14" s="352">
        <v>33</v>
      </c>
    </row>
    <row r="15" spans="2:11" ht="24.75" customHeight="1" x14ac:dyDescent="0.2">
      <c r="B15" s="342" t="s">
        <v>1073</v>
      </c>
      <c r="C15" s="125">
        <v>141319</v>
      </c>
      <c r="D15" s="125">
        <v>5737952</v>
      </c>
      <c r="E15" s="125">
        <v>22287</v>
      </c>
      <c r="F15" s="125">
        <v>1678845</v>
      </c>
      <c r="G15" s="125">
        <v>1354254</v>
      </c>
      <c r="H15" s="125">
        <v>1323133</v>
      </c>
      <c r="I15" s="125">
        <v>16623</v>
      </c>
      <c r="J15" s="125">
        <v>70533</v>
      </c>
      <c r="K15" s="352">
        <v>2760139</v>
      </c>
    </row>
    <row r="16" spans="2:11" ht="24.75" customHeight="1" x14ac:dyDescent="0.2">
      <c r="B16" s="342" t="s">
        <v>1074</v>
      </c>
      <c r="C16" s="125">
        <v>200</v>
      </c>
      <c r="D16" s="125">
        <v>1990</v>
      </c>
      <c r="E16" s="125">
        <v>1334</v>
      </c>
      <c r="F16" s="125">
        <v>134</v>
      </c>
      <c r="G16" s="125">
        <v>1400</v>
      </c>
      <c r="H16" s="125">
        <v>962</v>
      </c>
      <c r="I16" s="125">
        <v>262</v>
      </c>
      <c r="J16" s="125">
        <v>1084</v>
      </c>
      <c r="K16" s="352">
        <v>1933</v>
      </c>
    </row>
    <row r="17" spans="2:11" ht="24.75" customHeight="1" x14ac:dyDescent="0.2">
      <c r="B17" s="342" t="s">
        <v>1075</v>
      </c>
      <c r="C17" s="125">
        <v>275610</v>
      </c>
      <c r="D17" s="125">
        <v>3639519</v>
      </c>
      <c r="E17" s="125">
        <v>1609214</v>
      </c>
      <c r="F17" s="125">
        <v>210606</v>
      </c>
      <c r="G17" s="125">
        <v>2471323</v>
      </c>
      <c r="H17" s="125">
        <v>2653937</v>
      </c>
      <c r="I17" s="125">
        <v>423128</v>
      </c>
      <c r="J17" s="125">
        <v>1439566</v>
      </c>
      <c r="K17" s="352">
        <v>3781017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771</v>
      </c>
      <c r="D19" s="94">
        <v>19</v>
      </c>
      <c r="E19" s="94">
        <v>2</v>
      </c>
      <c r="F19" s="94">
        <v>10</v>
      </c>
      <c r="G19" s="94">
        <v>340</v>
      </c>
      <c r="H19" s="94">
        <v>428</v>
      </c>
      <c r="I19" s="94">
        <v>16</v>
      </c>
      <c r="J19" s="94">
        <v>0</v>
      </c>
      <c r="K19" s="119">
        <v>16940</v>
      </c>
    </row>
    <row r="20" spans="2:11" ht="24.75" customHeight="1" x14ac:dyDescent="0.2">
      <c r="B20" s="342" t="s">
        <v>1071</v>
      </c>
      <c r="C20" s="94">
        <v>7125070</v>
      </c>
      <c r="D20" s="94">
        <v>195247</v>
      </c>
      <c r="E20" s="94">
        <v>1502</v>
      </c>
      <c r="F20" s="94">
        <v>11614</v>
      </c>
      <c r="G20" s="94">
        <v>814078</v>
      </c>
      <c r="H20" s="94">
        <v>2377351</v>
      </c>
      <c r="I20" s="94">
        <v>101121</v>
      </c>
      <c r="J20" s="94">
        <v>0</v>
      </c>
      <c r="K20" s="118">
        <v>67211030</v>
      </c>
    </row>
    <row r="21" spans="2:11" ht="24.75" customHeight="1" x14ac:dyDescent="0.2">
      <c r="B21" s="342" t="s">
        <v>1072</v>
      </c>
      <c r="C21" s="126">
        <v>28</v>
      </c>
      <c r="D21" s="126">
        <v>2</v>
      </c>
      <c r="E21" s="126">
        <v>0</v>
      </c>
      <c r="F21" s="126">
        <v>0</v>
      </c>
      <c r="G21" s="126">
        <v>5</v>
      </c>
      <c r="H21" s="126">
        <v>18</v>
      </c>
      <c r="I21" s="126">
        <v>1</v>
      </c>
      <c r="J21" s="126">
        <v>0</v>
      </c>
      <c r="K21" s="274">
        <v>387</v>
      </c>
    </row>
    <row r="22" spans="2:11" ht="24.75" customHeight="1" x14ac:dyDescent="0.2">
      <c r="B22" s="342" t="s">
        <v>1073</v>
      </c>
      <c r="C22" s="126">
        <v>1995893</v>
      </c>
      <c r="D22" s="126">
        <v>179324</v>
      </c>
      <c r="E22" s="126">
        <v>0</v>
      </c>
      <c r="F22" s="126">
        <v>0</v>
      </c>
      <c r="G22" s="126">
        <v>166979</v>
      </c>
      <c r="H22" s="126">
        <v>1655182</v>
      </c>
      <c r="I22" s="126">
        <v>67461</v>
      </c>
      <c r="J22" s="126">
        <v>0</v>
      </c>
      <c r="K22" s="274">
        <v>25634649</v>
      </c>
    </row>
    <row r="23" spans="2:11" ht="24.75" customHeight="1" x14ac:dyDescent="0.2">
      <c r="B23" s="342" t="s">
        <v>1074</v>
      </c>
      <c r="C23" s="126">
        <v>743</v>
      </c>
      <c r="D23" s="126">
        <v>17</v>
      </c>
      <c r="E23" s="126">
        <v>2</v>
      </c>
      <c r="F23" s="126">
        <v>10</v>
      </c>
      <c r="G23" s="126">
        <v>335</v>
      </c>
      <c r="H23" s="126">
        <v>410</v>
      </c>
      <c r="I23" s="126">
        <v>15</v>
      </c>
      <c r="J23" s="126">
        <v>0</v>
      </c>
      <c r="K23" s="274">
        <v>16553</v>
      </c>
    </row>
    <row r="24" spans="2:11" ht="24.75" customHeight="1" thickBot="1" x14ac:dyDescent="0.25">
      <c r="B24" s="353" t="s">
        <v>1075</v>
      </c>
      <c r="C24" s="354">
        <v>5129177</v>
      </c>
      <c r="D24" s="354">
        <v>15923</v>
      </c>
      <c r="E24" s="354">
        <v>1502</v>
      </c>
      <c r="F24" s="354">
        <v>11614</v>
      </c>
      <c r="G24" s="354">
        <v>647099</v>
      </c>
      <c r="H24" s="354">
        <v>722169</v>
      </c>
      <c r="I24" s="354">
        <v>33660</v>
      </c>
      <c r="J24" s="354">
        <v>0</v>
      </c>
      <c r="K24" s="355">
        <v>41576381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A30D1-3230-4912-8445-7CCCADBA7C7F}">
  <sheetPr codeName="Sheet18">
    <tabColor rgb="FFFFFF00"/>
  </sheetPr>
  <dimension ref="B1:K177"/>
  <sheetViews>
    <sheetView zoomScale="70" zoomScaleNormal="70" workbookViewId="0">
      <selection activeCell="Q21" sqref="Q21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1003</v>
      </c>
      <c r="I3" s="275" t="s">
        <v>889</v>
      </c>
      <c r="J3" s="275">
        <v>75353</v>
      </c>
      <c r="K3" s="276">
        <v>0.60796517723249244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1313</v>
      </c>
      <c r="D5" s="273">
        <v>8</v>
      </c>
      <c r="E5" s="273">
        <v>1801</v>
      </c>
      <c r="F5" s="273">
        <v>116</v>
      </c>
      <c r="G5" s="273">
        <v>6483</v>
      </c>
      <c r="H5" s="273">
        <v>2970</v>
      </c>
      <c r="I5" s="273">
        <v>3414</v>
      </c>
      <c r="J5" s="273">
        <v>2380</v>
      </c>
      <c r="K5" s="277">
        <v>3974</v>
      </c>
    </row>
    <row r="6" spans="2:11" ht="24.75" customHeight="1" x14ac:dyDescent="0.2">
      <c r="B6" s="342" t="s">
        <v>1071</v>
      </c>
      <c r="C6" s="273">
        <v>4048881</v>
      </c>
      <c r="D6" s="273">
        <v>11952</v>
      </c>
      <c r="E6" s="273">
        <v>33609236</v>
      </c>
      <c r="F6" s="273">
        <v>4490579</v>
      </c>
      <c r="G6" s="273">
        <v>15328858</v>
      </c>
      <c r="H6" s="273">
        <v>10134091</v>
      </c>
      <c r="I6" s="273">
        <v>14956278</v>
      </c>
      <c r="J6" s="273">
        <v>12604078</v>
      </c>
      <c r="K6" s="277">
        <v>8026120</v>
      </c>
    </row>
    <row r="7" spans="2:11" ht="24.75" customHeight="1" x14ac:dyDescent="0.2">
      <c r="B7" s="342" t="s">
        <v>1072</v>
      </c>
      <c r="C7" s="126">
        <v>22</v>
      </c>
      <c r="D7" s="126">
        <v>0</v>
      </c>
      <c r="E7" s="126">
        <v>165</v>
      </c>
      <c r="F7" s="126">
        <v>15</v>
      </c>
      <c r="G7" s="126">
        <v>19</v>
      </c>
      <c r="H7" s="126">
        <v>12</v>
      </c>
      <c r="I7" s="126">
        <v>187</v>
      </c>
      <c r="J7" s="126">
        <v>107</v>
      </c>
      <c r="K7" s="356">
        <v>20</v>
      </c>
    </row>
    <row r="8" spans="2:11" ht="24.75" customHeight="1" x14ac:dyDescent="0.2">
      <c r="B8" s="342" t="s">
        <v>1073</v>
      </c>
      <c r="C8" s="126">
        <v>1278039</v>
      </c>
      <c r="D8" s="126">
        <v>0</v>
      </c>
      <c r="E8" s="126">
        <v>12784385</v>
      </c>
      <c r="F8" s="126">
        <v>3039977</v>
      </c>
      <c r="G8" s="126">
        <v>865258</v>
      </c>
      <c r="H8" s="126">
        <v>579586</v>
      </c>
      <c r="I8" s="126">
        <v>8216872</v>
      </c>
      <c r="J8" s="126">
        <v>5449457</v>
      </c>
      <c r="K8" s="356">
        <v>856701</v>
      </c>
    </row>
    <row r="9" spans="2:11" ht="24.75" customHeight="1" x14ac:dyDescent="0.2">
      <c r="B9" s="342" t="s">
        <v>1074</v>
      </c>
      <c r="C9" s="126">
        <v>1291</v>
      </c>
      <c r="D9" s="126">
        <v>8</v>
      </c>
      <c r="E9" s="126">
        <v>1636</v>
      </c>
      <c r="F9" s="126">
        <v>101</v>
      </c>
      <c r="G9" s="126">
        <v>6464</v>
      </c>
      <c r="H9" s="126">
        <v>2958</v>
      </c>
      <c r="I9" s="126">
        <v>3227</v>
      </c>
      <c r="J9" s="126">
        <v>2273</v>
      </c>
      <c r="K9" s="356">
        <v>3954</v>
      </c>
    </row>
    <row r="10" spans="2:11" ht="24.75" customHeight="1" x14ac:dyDescent="0.2">
      <c r="B10" s="342" t="s">
        <v>1075</v>
      </c>
      <c r="C10" s="126">
        <v>2770842</v>
      </c>
      <c r="D10" s="126">
        <v>11952</v>
      </c>
      <c r="E10" s="126">
        <v>20824851</v>
      </c>
      <c r="F10" s="126">
        <v>1450602</v>
      </c>
      <c r="G10" s="126">
        <v>14463600</v>
      </c>
      <c r="H10" s="126">
        <v>9554505</v>
      </c>
      <c r="I10" s="126">
        <v>6739406</v>
      </c>
      <c r="J10" s="126">
        <v>7154621</v>
      </c>
      <c r="K10" s="356">
        <v>7169419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580</v>
      </c>
      <c r="D12" s="273">
        <v>6077</v>
      </c>
      <c r="E12" s="273">
        <v>3922</v>
      </c>
      <c r="F12" s="273">
        <v>358</v>
      </c>
      <c r="G12" s="273">
        <v>4701</v>
      </c>
      <c r="H12" s="273">
        <v>2863</v>
      </c>
      <c r="I12" s="273">
        <v>901</v>
      </c>
      <c r="J12" s="273">
        <v>2970</v>
      </c>
      <c r="K12" s="277">
        <v>4979</v>
      </c>
    </row>
    <row r="13" spans="2:11" ht="24.75" customHeight="1" x14ac:dyDescent="0.2">
      <c r="B13" s="342" t="s">
        <v>1071</v>
      </c>
      <c r="C13" s="273">
        <v>719538</v>
      </c>
      <c r="D13" s="273">
        <v>26113745</v>
      </c>
      <c r="E13" s="273">
        <v>4789119</v>
      </c>
      <c r="F13" s="273">
        <v>6011048</v>
      </c>
      <c r="G13" s="273">
        <v>12379230</v>
      </c>
      <c r="H13" s="273">
        <v>11069078</v>
      </c>
      <c r="I13" s="273">
        <v>1582671</v>
      </c>
      <c r="J13" s="273">
        <v>4189131</v>
      </c>
      <c r="K13" s="277">
        <v>18248894</v>
      </c>
    </row>
    <row r="14" spans="2:11" ht="24.75" customHeight="1" x14ac:dyDescent="0.2">
      <c r="B14" s="342" t="s">
        <v>1072</v>
      </c>
      <c r="C14" s="125">
        <v>1</v>
      </c>
      <c r="D14" s="125">
        <v>156</v>
      </c>
      <c r="E14" s="125">
        <v>5</v>
      </c>
      <c r="F14" s="125">
        <v>55</v>
      </c>
      <c r="G14" s="125">
        <v>80</v>
      </c>
      <c r="H14" s="125">
        <v>106</v>
      </c>
      <c r="I14" s="125">
        <v>6</v>
      </c>
      <c r="J14" s="125">
        <v>13</v>
      </c>
      <c r="K14" s="352">
        <v>105</v>
      </c>
    </row>
    <row r="15" spans="2:11" ht="24.75" customHeight="1" x14ac:dyDescent="0.2">
      <c r="B15" s="342" t="s">
        <v>1073</v>
      </c>
      <c r="C15" s="125">
        <v>13656</v>
      </c>
      <c r="D15" s="125">
        <v>14947653</v>
      </c>
      <c r="E15" s="125">
        <v>108596</v>
      </c>
      <c r="F15" s="125">
        <v>5418437</v>
      </c>
      <c r="G15" s="125">
        <v>4293918</v>
      </c>
      <c r="H15" s="125">
        <v>3948926</v>
      </c>
      <c r="I15" s="125">
        <v>101531</v>
      </c>
      <c r="J15" s="125">
        <v>669290</v>
      </c>
      <c r="K15" s="352">
        <v>8217857</v>
      </c>
    </row>
    <row r="16" spans="2:11" ht="24.75" customHeight="1" x14ac:dyDescent="0.2">
      <c r="B16" s="342" t="s">
        <v>1074</v>
      </c>
      <c r="C16" s="125">
        <v>579</v>
      </c>
      <c r="D16" s="125">
        <v>5921</v>
      </c>
      <c r="E16" s="125">
        <v>3917</v>
      </c>
      <c r="F16" s="125">
        <v>303</v>
      </c>
      <c r="G16" s="125">
        <v>4621</v>
      </c>
      <c r="H16" s="125">
        <v>2757</v>
      </c>
      <c r="I16" s="125">
        <v>895</v>
      </c>
      <c r="J16" s="125">
        <v>2957</v>
      </c>
      <c r="K16" s="352">
        <v>4874</v>
      </c>
    </row>
    <row r="17" spans="2:11" ht="24.75" customHeight="1" x14ac:dyDescent="0.2">
      <c r="B17" s="342" t="s">
        <v>1075</v>
      </c>
      <c r="C17" s="125">
        <v>705882</v>
      </c>
      <c r="D17" s="125">
        <v>11166092</v>
      </c>
      <c r="E17" s="125">
        <v>4680523</v>
      </c>
      <c r="F17" s="125">
        <v>592611</v>
      </c>
      <c r="G17" s="125">
        <v>8085312</v>
      </c>
      <c r="H17" s="125">
        <v>7120152</v>
      </c>
      <c r="I17" s="125">
        <v>1481140</v>
      </c>
      <c r="J17" s="125">
        <v>3519841</v>
      </c>
      <c r="K17" s="352">
        <v>10031037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2054</v>
      </c>
      <c r="D19" s="94">
        <v>42</v>
      </c>
      <c r="E19" s="94">
        <v>10</v>
      </c>
      <c r="F19" s="94">
        <v>44</v>
      </c>
      <c r="G19" s="94">
        <v>916</v>
      </c>
      <c r="H19" s="94">
        <v>1049</v>
      </c>
      <c r="I19" s="94">
        <v>45</v>
      </c>
      <c r="J19" s="94">
        <v>1</v>
      </c>
      <c r="K19" s="119">
        <v>45812</v>
      </c>
    </row>
    <row r="20" spans="2:11" ht="24.75" customHeight="1" x14ac:dyDescent="0.2">
      <c r="B20" s="342" t="s">
        <v>1071</v>
      </c>
      <c r="C20" s="94">
        <v>18364924</v>
      </c>
      <c r="D20" s="94">
        <v>337943</v>
      </c>
      <c r="E20" s="94">
        <v>543828</v>
      </c>
      <c r="F20" s="94">
        <v>228923</v>
      </c>
      <c r="G20" s="94">
        <v>3020789</v>
      </c>
      <c r="H20" s="94">
        <v>6229864</v>
      </c>
      <c r="I20" s="94">
        <v>301053</v>
      </c>
      <c r="J20" s="94">
        <v>1157</v>
      </c>
      <c r="K20" s="118">
        <v>194812127</v>
      </c>
    </row>
    <row r="21" spans="2:11" ht="24.75" customHeight="1" x14ac:dyDescent="0.2">
      <c r="B21" s="342" t="s">
        <v>1072</v>
      </c>
      <c r="C21" s="126">
        <v>82</v>
      </c>
      <c r="D21" s="126">
        <v>10</v>
      </c>
      <c r="E21" s="126">
        <v>8</v>
      </c>
      <c r="F21" s="126">
        <v>0</v>
      </c>
      <c r="G21" s="126">
        <v>17</v>
      </c>
      <c r="H21" s="126">
        <v>65</v>
      </c>
      <c r="I21" s="126">
        <v>3</v>
      </c>
      <c r="J21" s="126">
        <v>0</v>
      </c>
      <c r="K21" s="274">
        <v>1181</v>
      </c>
    </row>
    <row r="22" spans="2:11" ht="24.75" customHeight="1" x14ac:dyDescent="0.2">
      <c r="B22" s="342" t="s">
        <v>1073</v>
      </c>
      <c r="C22" s="126">
        <v>5451890</v>
      </c>
      <c r="D22" s="126">
        <v>296737</v>
      </c>
      <c r="E22" s="126">
        <v>543300</v>
      </c>
      <c r="F22" s="126">
        <v>0</v>
      </c>
      <c r="G22" s="126">
        <v>1084461</v>
      </c>
      <c r="H22" s="126">
        <v>4392584</v>
      </c>
      <c r="I22" s="126">
        <v>199391</v>
      </c>
      <c r="J22" s="126">
        <v>0</v>
      </c>
      <c r="K22" s="274">
        <v>76550352</v>
      </c>
    </row>
    <row r="23" spans="2:11" ht="24.75" customHeight="1" x14ac:dyDescent="0.2">
      <c r="B23" s="342" t="s">
        <v>1074</v>
      </c>
      <c r="C23" s="126">
        <v>1972</v>
      </c>
      <c r="D23" s="126">
        <v>32</v>
      </c>
      <c r="E23" s="126">
        <v>2</v>
      </c>
      <c r="F23" s="126">
        <v>44</v>
      </c>
      <c r="G23" s="126">
        <v>899</v>
      </c>
      <c r="H23" s="126">
        <v>984</v>
      </c>
      <c r="I23" s="126">
        <v>42</v>
      </c>
      <c r="J23" s="126">
        <v>1</v>
      </c>
      <c r="K23" s="274">
        <v>44631</v>
      </c>
    </row>
    <row r="24" spans="2:11" ht="24.75" customHeight="1" thickBot="1" x14ac:dyDescent="0.25">
      <c r="B24" s="353" t="s">
        <v>1075</v>
      </c>
      <c r="C24" s="354">
        <v>12913034</v>
      </c>
      <c r="D24" s="354">
        <v>41206</v>
      </c>
      <c r="E24" s="354">
        <v>528</v>
      </c>
      <c r="F24" s="354">
        <v>228923</v>
      </c>
      <c r="G24" s="354">
        <v>1936328</v>
      </c>
      <c r="H24" s="354">
        <v>1837280</v>
      </c>
      <c r="I24" s="354">
        <v>101662</v>
      </c>
      <c r="J24" s="354">
        <v>1157</v>
      </c>
      <c r="K24" s="355">
        <v>118261775</v>
      </c>
    </row>
    <row r="25" spans="2:11" ht="5.25" customHeight="1" x14ac:dyDescent="0.2"/>
    <row r="95" spans="2:3" x14ac:dyDescent="0.2">
      <c r="B95" s="99">
        <v>1</v>
      </c>
      <c r="C95" s="99" t="s">
        <v>890</v>
      </c>
    </row>
    <row r="96" spans="2:3" x14ac:dyDescent="0.2">
      <c r="B96" s="99">
        <v>2</v>
      </c>
      <c r="C96" s="99" t="s">
        <v>891</v>
      </c>
    </row>
    <row r="97" spans="2:3" x14ac:dyDescent="0.2">
      <c r="B97" s="99">
        <v>3</v>
      </c>
      <c r="C97" s="99" t="s">
        <v>892</v>
      </c>
    </row>
    <row r="98" spans="2:3" x14ac:dyDescent="0.2">
      <c r="B98" s="99">
        <v>4</v>
      </c>
      <c r="C98" s="99" t="s">
        <v>893</v>
      </c>
    </row>
    <row r="99" spans="2:3" x14ac:dyDescent="0.2">
      <c r="B99" s="99">
        <v>5</v>
      </c>
      <c r="C99" s="99" t="s">
        <v>894</v>
      </c>
    </row>
    <row r="100" spans="2:3" x14ac:dyDescent="0.2">
      <c r="B100" s="99">
        <v>6</v>
      </c>
      <c r="C100" s="99" t="s">
        <v>895</v>
      </c>
    </row>
    <row r="101" spans="2:3" x14ac:dyDescent="0.2">
      <c r="B101" s="99">
        <v>7</v>
      </c>
      <c r="C101" s="99" t="s">
        <v>896</v>
      </c>
    </row>
    <row r="102" spans="2:3" x14ac:dyDescent="0.2">
      <c r="B102" s="99">
        <v>8</v>
      </c>
      <c r="C102" s="99" t="s">
        <v>897</v>
      </c>
    </row>
    <row r="103" spans="2:3" x14ac:dyDescent="0.2">
      <c r="B103" s="99">
        <v>9</v>
      </c>
      <c r="C103" s="99" t="s">
        <v>898</v>
      </c>
    </row>
    <row r="104" spans="2:3" x14ac:dyDescent="0.2">
      <c r="B104" s="99">
        <v>10</v>
      </c>
      <c r="C104" s="99" t="s">
        <v>899</v>
      </c>
    </row>
    <row r="105" spans="2:3" x14ac:dyDescent="0.2">
      <c r="B105" s="99">
        <v>11</v>
      </c>
      <c r="C105" s="99" t="s">
        <v>900</v>
      </c>
    </row>
    <row r="106" spans="2:3" x14ac:dyDescent="0.2">
      <c r="B106" s="99">
        <v>12</v>
      </c>
      <c r="C106" s="99" t="s">
        <v>901</v>
      </c>
    </row>
    <row r="107" spans="2:3" x14ac:dyDescent="0.2">
      <c r="B107" s="99">
        <v>13</v>
      </c>
      <c r="C107" s="99" t="s">
        <v>902</v>
      </c>
    </row>
    <row r="108" spans="2:3" x14ac:dyDescent="0.2">
      <c r="B108" s="99">
        <v>14</v>
      </c>
      <c r="C108" s="99" t="s">
        <v>903</v>
      </c>
    </row>
    <row r="109" spans="2:3" x14ac:dyDescent="0.2">
      <c r="B109" s="99">
        <v>15</v>
      </c>
      <c r="C109" s="99" t="s">
        <v>904</v>
      </c>
    </row>
    <row r="110" spans="2:3" x14ac:dyDescent="0.2">
      <c r="B110" s="99">
        <v>16</v>
      </c>
      <c r="C110" s="99" t="s">
        <v>905</v>
      </c>
    </row>
    <row r="111" spans="2:3" x14ac:dyDescent="0.2">
      <c r="B111" s="99">
        <v>17</v>
      </c>
      <c r="C111" s="99" t="s">
        <v>889</v>
      </c>
    </row>
    <row r="112" spans="2:3" x14ac:dyDescent="0.2">
      <c r="B112" s="99">
        <v>18</v>
      </c>
      <c r="C112" s="99" t="s">
        <v>906</v>
      </c>
    </row>
    <row r="113" spans="2:3" x14ac:dyDescent="0.2">
      <c r="B113" s="99">
        <v>19</v>
      </c>
      <c r="C113" s="99" t="s">
        <v>907</v>
      </c>
    </row>
    <row r="114" spans="2:3" x14ac:dyDescent="0.2">
      <c r="B114" s="99">
        <v>20</v>
      </c>
      <c r="C114" s="99" t="s">
        <v>908</v>
      </c>
    </row>
    <row r="115" spans="2:3" x14ac:dyDescent="0.2">
      <c r="B115" s="99">
        <v>21</v>
      </c>
      <c r="C115" s="99" t="s">
        <v>909</v>
      </c>
    </row>
    <row r="116" spans="2:3" x14ac:dyDescent="0.2">
      <c r="B116" s="99">
        <v>22</v>
      </c>
      <c r="C116" s="99" t="s">
        <v>910</v>
      </c>
    </row>
    <row r="117" spans="2:3" x14ac:dyDescent="0.2">
      <c r="B117" s="99">
        <v>23</v>
      </c>
      <c r="C117" s="99" t="s">
        <v>911</v>
      </c>
    </row>
    <row r="118" spans="2:3" x14ac:dyDescent="0.2">
      <c r="B118" s="99">
        <v>24</v>
      </c>
      <c r="C118" s="99" t="s">
        <v>888</v>
      </c>
    </row>
    <row r="119" spans="2:3" x14ac:dyDescent="0.2">
      <c r="B119" s="99">
        <v>25</v>
      </c>
      <c r="C119" s="99" t="s">
        <v>912</v>
      </c>
    </row>
    <row r="120" spans="2:3" x14ac:dyDescent="0.2">
      <c r="B120" s="99">
        <v>26</v>
      </c>
      <c r="C120" s="99" t="s">
        <v>913</v>
      </c>
    </row>
    <row r="121" spans="2:3" x14ac:dyDescent="0.2">
      <c r="B121" s="99">
        <v>27</v>
      </c>
      <c r="C121" s="99" t="s">
        <v>914</v>
      </c>
    </row>
    <row r="122" spans="2:3" x14ac:dyDescent="0.2">
      <c r="B122" s="99">
        <v>28</v>
      </c>
      <c r="C122" s="99" t="s">
        <v>915</v>
      </c>
    </row>
    <row r="123" spans="2:3" x14ac:dyDescent="0.2">
      <c r="B123" s="99">
        <v>29</v>
      </c>
      <c r="C123" s="99" t="s">
        <v>916</v>
      </c>
    </row>
    <row r="124" spans="2:3" x14ac:dyDescent="0.2">
      <c r="B124" s="99">
        <v>30</v>
      </c>
      <c r="C124" s="99" t="s">
        <v>917</v>
      </c>
    </row>
    <row r="125" spans="2:3" x14ac:dyDescent="0.2">
      <c r="B125" s="99">
        <v>31</v>
      </c>
      <c r="C125" s="99" t="s">
        <v>918</v>
      </c>
    </row>
    <row r="126" spans="2:3" x14ac:dyDescent="0.2">
      <c r="B126" s="99">
        <v>32</v>
      </c>
      <c r="C126" s="99" t="s">
        <v>919</v>
      </c>
    </row>
    <row r="127" spans="2:3" x14ac:dyDescent="0.2">
      <c r="B127" s="99">
        <v>33</v>
      </c>
      <c r="C127" s="99" t="s">
        <v>920</v>
      </c>
    </row>
    <row r="128" spans="2:3" x14ac:dyDescent="0.2">
      <c r="B128" s="99">
        <v>34</v>
      </c>
      <c r="C128" s="99" t="s">
        <v>921</v>
      </c>
    </row>
    <row r="129" spans="2:3" x14ac:dyDescent="0.2">
      <c r="B129" s="99">
        <v>35</v>
      </c>
      <c r="C129" s="99" t="s">
        <v>922</v>
      </c>
    </row>
    <row r="130" spans="2:3" x14ac:dyDescent="0.2">
      <c r="B130" s="99">
        <v>36</v>
      </c>
      <c r="C130" s="99" t="s">
        <v>923</v>
      </c>
    </row>
    <row r="131" spans="2:3" x14ac:dyDescent="0.2">
      <c r="B131" s="99">
        <v>37</v>
      </c>
      <c r="C131" s="99" t="s">
        <v>924</v>
      </c>
    </row>
    <row r="132" spans="2:3" x14ac:dyDescent="0.2">
      <c r="B132" s="99">
        <v>38</v>
      </c>
      <c r="C132" s="99" t="s">
        <v>925</v>
      </c>
    </row>
    <row r="133" spans="2:3" x14ac:dyDescent="0.2">
      <c r="B133" s="99">
        <v>39</v>
      </c>
      <c r="C133" s="99" t="s">
        <v>926</v>
      </c>
    </row>
    <row r="134" spans="2:3" x14ac:dyDescent="0.2">
      <c r="B134" s="99">
        <v>40</v>
      </c>
      <c r="C134" s="99" t="s">
        <v>927</v>
      </c>
    </row>
    <row r="135" spans="2:3" x14ac:dyDescent="0.2">
      <c r="B135" s="99">
        <v>41</v>
      </c>
      <c r="C135" s="99" t="s">
        <v>928</v>
      </c>
    </row>
    <row r="136" spans="2:3" x14ac:dyDescent="0.2">
      <c r="B136" s="99">
        <v>42</v>
      </c>
      <c r="C136" s="99" t="s">
        <v>929</v>
      </c>
    </row>
    <row r="137" spans="2:3" x14ac:dyDescent="0.2">
      <c r="B137" s="99">
        <v>43</v>
      </c>
      <c r="C137" s="99" t="s">
        <v>930</v>
      </c>
    </row>
    <row r="138" spans="2:3" x14ac:dyDescent="0.2">
      <c r="B138" s="99">
        <v>44</v>
      </c>
      <c r="C138" s="99" t="s">
        <v>931</v>
      </c>
    </row>
    <row r="139" spans="2:3" x14ac:dyDescent="0.2">
      <c r="B139" s="99">
        <v>45</v>
      </c>
      <c r="C139" s="99" t="s">
        <v>932</v>
      </c>
    </row>
    <row r="140" spans="2:3" x14ac:dyDescent="0.2">
      <c r="B140" s="99">
        <v>46</v>
      </c>
      <c r="C140" s="99" t="s">
        <v>933</v>
      </c>
    </row>
    <row r="141" spans="2:3" x14ac:dyDescent="0.2">
      <c r="B141" s="99">
        <v>47</v>
      </c>
      <c r="C141" s="99" t="s">
        <v>934</v>
      </c>
    </row>
    <row r="142" spans="2:3" x14ac:dyDescent="0.2">
      <c r="B142" s="99">
        <v>48</v>
      </c>
      <c r="C142" s="99" t="s">
        <v>935</v>
      </c>
    </row>
    <row r="143" spans="2:3" x14ac:dyDescent="0.2">
      <c r="B143" s="99">
        <v>49</v>
      </c>
      <c r="C143" s="99" t="s">
        <v>936</v>
      </c>
    </row>
    <row r="144" spans="2:3" x14ac:dyDescent="0.2">
      <c r="B144" s="99">
        <v>50</v>
      </c>
      <c r="C144" s="99" t="s">
        <v>937</v>
      </c>
    </row>
    <row r="145" spans="2:3" x14ac:dyDescent="0.2">
      <c r="B145" s="99">
        <v>51</v>
      </c>
      <c r="C145" s="99" t="s">
        <v>938</v>
      </c>
    </row>
    <row r="146" spans="2:3" x14ac:dyDescent="0.2">
      <c r="B146" s="99">
        <v>52</v>
      </c>
      <c r="C146" s="99" t="s">
        <v>939</v>
      </c>
    </row>
    <row r="147" spans="2:3" x14ac:dyDescent="0.2">
      <c r="B147" s="99">
        <v>53</v>
      </c>
      <c r="C147" s="99" t="s">
        <v>940</v>
      </c>
    </row>
    <row r="148" spans="2:3" x14ac:dyDescent="0.2">
      <c r="B148" s="99">
        <v>54</v>
      </c>
      <c r="C148" s="99" t="s">
        <v>941</v>
      </c>
    </row>
    <row r="149" spans="2:3" x14ac:dyDescent="0.2">
      <c r="B149" s="99">
        <v>55</v>
      </c>
      <c r="C149" s="99" t="s">
        <v>942</v>
      </c>
    </row>
    <row r="150" spans="2:3" x14ac:dyDescent="0.2">
      <c r="B150" s="99">
        <v>56</v>
      </c>
      <c r="C150" s="99" t="s">
        <v>943</v>
      </c>
    </row>
    <row r="151" spans="2:3" x14ac:dyDescent="0.2">
      <c r="B151" s="99">
        <v>57</v>
      </c>
      <c r="C151" s="99" t="s">
        <v>944</v>
      </c>
    </row>
    <row r="152" spans="2:3" x14ac:dyDescent="0.2">
      <c r="B152" s="99">
        <v>58</v>
      </c>
      <c r="C152" s="99" t="s">
        <v>945</v>
      </c>
    </row>
    <row r="153" spans="2:3" x14ac:dyDescent="0.2">
      <c r="B153" s="99">
        <v>59</v>
      </c>
      <c r="C153" s="99" t="s">
        <v>946</v>
      </c>
    </row>
    <row r="154" spans="2:3" x14ac:dyDescent="0.2">
      <c r="B154" s="99">
        <v>60</v>
      </c>
      <c r="C154" s="99" t="s">
        <v>947</v>
      </c>
    </row>
    <row r="155" spans="2:3" x14ac:dyDescent="0.2">
      <c r="B155" s="99">
        <v>61</v>
      </c>
      <c r="C155" s="99" t="s">
        <v>948</v>
      </c>
    </row>
    <row r="156" spans="2:3" x14ac:dyDescent="0.2">
      <c r="B156" s="99">
        <v>62</v>
      </c>
      <c r="C156" s="99" t="s">
        <v>949</v>
      </c>
    </row>
    <row r="157" spans="2:3" x14ac:dyDescent="0.2">
      <c r="B157" s="99">
        <v>63</v>
      </c>
      <c r="C157" s="99" t="s">
        <v>950</v>
      </c>
    </row>
    <row r="158" spans="2:3" x14ac:dyDescent="0.2">
      <c r="B158" s="99">
        <v>64</v>
      </c>
      <c r="C158" s="99" t="s">
        <v>951</v>
      </c>
    </row>
    <row r="159" spans="2:3" x14ac:dyDescent="0.2">
      <c r="B159" s="99">
        <v>65</v>
      </c>
      <c r="C159" s="99" t="s">
        <v>952</v>
      </c>
    </row>
    <row r="160" spans="2:3" x14ac:dyDescent="0.2">
      <c r="B160" s="99">
        <v>66</v>
      </c>
      <c r="C160" s="99" t="s">
        <v>953</v>
      </c>
    </row>
    <row r="161" spans="2:3" x14ac:dyDescent="0.2">
      <c r="B161" s="99">
        <v>67</v>
      </c>
      <c r="C161" s="99" t="s">
        <v>954</v>
      </c>
    </row>
    <row r="162" spans="2:3" x14ac:dyDescent="0.2">
      <c r="B162" s="99">
        <v>68</v>
      </c>
      <c r="C162" s="99" t="s">
        <v>955</v>
      </c>
    </row>
    <row r="163" spans="2:3" x14ac:dyDescent="0.2">
      <c r="B163" s="99">
        <v>69</v>
      </c>
      <c r="C163" s="99" t="s">
        <v>956</v>
      </c>
    </row>
    <row r="164" spans="2:3" x14ac:dyDescent="0.2">
      <c r="B164" s="99">
        <v>70</v>
      </c>
      <c r="C164" s="99" t="s">
        <v>957</v>
      </c>
    </row>
    <row r="165" spans="2:3" x14ac:dyDescent="0.2">
      <c r="B165" s="99">
        <v>71</v>
      </c>
      <c r="C165" s="99" t="s">
        <v>958</v>
      </c>
    </row>
    <row r="166" spans="2:3" x14ac:dyDescent="0.2">
      <c r="B166" s="99">
        <v>72</v>
      </c>
      <c r="C166" s="99" t="s">
        <v>959</v>
      </c>
    </row>
    <row r="167" spans="2:3" x14ac:dyDescent="0.2">
      <c r="B167" s="99">
        <v>73</v>
      </c>
      <c r="C167" s="99" t="s">
        <v>960</v>
      </c>
    </row>
    <row r="168" spans="2:3" x14ac:dyDescent="0.2">
      <c r="B168" s="99">
        <v>74</v>
      </c>
      <c r="C168" s="99" t="s">
        <v>961</v>
      </c>
    </row>
    <row r="169" spans="2:3" x14ac:dyDescent="0.2">
      <c r="B169" s="99">
        <v>75</v>
      </c>
      <c r="C169" s="99" t="s">
        <v>962</v>
      </c>
    </row>
    <row r="170" spans="2:3" x14ac:dyDescent="0.2">
      <c r="B170" s="99">
        <v>76</v>
      </c>
      <c r="C170" s="99" t="s">
        <v>963</v>
      </c>
    </row>
    <row r="171" spans="2:3" x14ac:dyDescent="0.2">
      <c r="B171" s="99">
        <v>77</v>
      </c>
      <c r="C171" s="99" t="s">
        <v>964</v>
      </c>
    </row>
    <row r="172" spans="2:3" x14ac:dyDescent="0.2">
      <c r="B172" s="99">
        <v>78</v>
      </c>
      <c r="C172" s="99" t="s">
        <v>965</v>
      </c>
    </row>
    <row r="173" spans="2:3" x14ac:dyDescent="0.2">
      <c r="B173" s="99">
        <v>79</v>
      </c>
      <c r="C173" s="99" t="s">
        <v>966</v>
      </c>
    </row>
    <row r="174" spans="2:3" x14ac:dyDescent="0.2">
      <c r="B174" s="99">
        <v>80</v>
      </c>
      <c r="C174" s="99" t="s">
        <v>967</v>
      </c>
    </row>
    <row r="175" spans="2:3" x14ac:dyDescent="0.2">
      <c r="B175" s="99">
        <v>81</v>
      </c>
      <c r="C175" s="99" t="s">
        <v>968</v>
      </c>
    </row>
    <row r="176" spans="2:3" x14ac:dyDescent="0.2">
      <c r="B176" s="99">
        <v>82</v>
      </c>
      <c r="C176" s="99" t="s">
        <v>969</v>
      </c>
    </row>
    <row r="177" spans="2:3" x14ac:dyDescent="0.2">
      <c r="B177" s="99">
        <v>83</v>
      </c>
      <c r="C177" s="99" t="s">
        <v>970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B954-A3B5-4C51-AEAB-7EB69F85E35E}">
  <sheetPr codeName="Sheet19">
    <tabColor rgb="FFFFFF00"/>
  </sheetPr>
  <dimension ref="B1:K177"/>
  <sheetViews>
    <sheetView zoomScale="70" zoomScaleNormal="70" workbookViewId="0">
      <selection activeCell="M19" sqref="M19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1004</v>
      </c>
      <c r="I3" s="275" t="s">
        <v>906</v>
      </c>
      <c r="J3" s="275">
        <v>4006</v>
      </c>
      <c r="K3" s="276">
        <v>0.61607588617074394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45</v>
      </c>
      <c r="D5" s="273">
        <v>0</v>
      </c>
      <c r="E5" s="273">
        <v>107</v>
      </c>
      <c r="F5" s="273">
        <v>7</v>
      </c>
      <c r="G5" s="273">
        <v>385</v>
      </c>
      <c r="H5" s="273">
        <v>207</v>
      </c>
      <c r="I5" s="273">
        <v>146</v>
      </c>
      <c r="J5" s="273">
        <v>139</v>
      </c>
      <c r="K5" s="277">
        <v>204</v>
      </c>
    </row>
    <row r="6" spans="2:11" ht="24.75" customHeight="1" x14ac:dyDescent="0.2">
      <c r="B6" s="342" t="s">
        <v>1071</v>
      </c>
      <c r="C6" s="273">
        <v>241165</v>
      </c>
      <c r="D6" s="273">
        <v>0</v>
      </c>
      <c r="E6" s="273">
        <v>2476141</v>
      </c>
      <c r="F6" s="273">
        <v>302262</v>
      </c>
      <c r="G6" s="273">
        <v>985155</v>
      </c>
      <c r="H6" s="273">
        <v>685460</v>
      </c>
      <c r="I6" s="273">
        <v>1113832</v>
      </c>
      <c r="J6" s="273">
        <v>823069</v>
      </c>
      <c r="K6" s="277">
        <v>560421</v>
      </c>
    </row>
    <row r="7" spans="2:11" ht="24.75" customHeight="1" x14ac:dyDescent="0.2">
      <c r="B7" s="342" t="s">
        <v>1072</v>
      </c>
      <c r="C7" s="126">
        <v>0</v>
      </c>
      <c r="D7" s="126">
        <v>0</v>
      </c>
      <c r="E7" s="126">
        <v>12</v>
      </c>
      <c r="F7" s="126">
        <v>0</v>
      </c>
      <c r="G7" s="126">
        <v>1</v>
      </c>
      <c r="H7" s="126">
        <v>0</v>
      </c>
      <c r="I7" s="126">
        <v>22</v>
      </c>
      <c r="J7" s="126">
        <v>12</v>
      </c>
      <c r="K7" s="356">
        <v>2</v>
      </c>
    </row>
    <row r="8" spans="2:11" ht="24.75" customHeight="1" x14ac:dyDescent="0.2">
      <c r="B8" s="342" t="s">
        <v>1073</v>
      </c>
      <c r="C8" s="126">
        <v>0</v>
      </c>
      <c r="D8" s="126">
        <v>0</v>
      </c>
      <c r="E8" s="126">
        <v>1349162</v>
      </c>
      <c r="F8" s="126">
        <v>0</v>
      </c>
      <c r="G8" s="126">
        <v>56079</v>
      </c>
      <c r="H8" s="126">
        <v>0</v>
      </c>
      <c r="I8" s="126">
        <v>910439</v>
      </c>
      <c r="J8" s="126">
        <v>459966</v>
      </c>
      <c r="K8" s="356">
        <v>108865</v>
      </c>
    </row>
    <row r="9" spans="2:11" ht="24.75" customHeight="1" x14ac:dyDescent="0.2">
      <c r="B9" s="342" t="s">
        <v>1074</v>
      </c>
      <c r="C9" s="126">
        <v>45</v>
      </c>
      <c r="D9" s="126">
        <v>0</v>
      </c>
      <c r="E9" s="126">
        <v>95</v>
      </c>
      <c r="F9" s="126">
        <v>7</v>
      </c>
      <c r="G9" s="126">
        <v>384</v>
      </c>
      <c r="H9" s="126">
        <v>207</v>
      </c>
      <c r="I9" s="126">
        <v>124</v>
      </c>
      <c r="J9" s="126">
        <v>127</v>
      </c>
      <c r="K9" s="356">
        <v>202</v>
      </c>
    </row>
    <row r="10" spans="2:11" ht="24.75" customHeight="1" x14ac:dyDescent="0.2">
      <c r="B10" s="342" t="s">
        <v>1075</v>
      </c>
      <c r="C10" s="126">
        <v>241165</v>
      </c>
      <c r="D10" s="126">
        <v>0</v>
      </c>
      <c r="E10" s="126">
        <v>1126979</v>
      </c>
      <c r="F10" s="126">
        <v>302262</v>
      </c>
      <c r="G10" s="126">
        <v>929076</v>
      </c>
      <c r="H10" s="126">
        <v>685460</v>
      </c>
      <c r="I10" s="126">
        <v>203393</v>
      </c>
      <c r="J10" s="126">
        <v>363103</v>
      </c>
      <c r="K10" s="356">
        <v>451556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12</v>
      </c>
      <c r="D12" s="273">
        <v>455</v>
      </c>
      <c r="E12" s="273">
        <v>303</v>
      </c>
      <c r="F12" s="273">
        <v>27</v>
      </c>
      <c r="G12" s="273">
        <v>186</v>
      </c>
      <c r="H12" s="273">
        <v>165</v>
      </c>
      <c r="I12" s="273">
        <v>46</v>
      </c>
      <c r="J12" s="273">
        <v>103</v>
      </c>
      <c r="K12" s="277">
        <v>283</v>
      </c>
    </row>
    <row r="13" spans="2:11" ht="24.75" customHeight="1" x14ac:dyDescent="0.2">
      <c r="B13" s="342" t="s">
        <v>1071</v>
      </c>
      <c r="C13" s="273">
        <v>10426</v>
      </c>
      <c r="D13" s="273">
        <v>2673263</v>
      </c>
      <c r="E13" s="273">
        <v>340923</v>
      </c>
      <c r="F13" s="273">
        <v>140888</v>
      </c>
      <c r="G13" s="273">
        <v>658657</v>
      </c>
      <c r="H13" s="273">
        <v>650721</v>
      </c>
      <c r="I13" s="273">
        <v>70401</v>
      </c>
      <c r="J13" s="273">
        <v>100667</v>
      </c>
      <c r="K13" s="277">
        <v>1345952</v>
      </c>
    </row>
    <row r="14" spans="2:11" ht="24.75" customHeight="1" x14ac:dyDescent="0.2">
      <c r="B14" s="342" t="s">
        <v>1072</v>
      </c>
      <c r="C14" s="125">
        <v>0</v>
      </c>
      <c r="D14" s="125">
        <v>11</v>
      </c>
      <c r="E14" s="125">
        <v>0</v>
      </c>
      <c r="F14" s="125">
        <v>2</v>
      </c>
      <c r="G14" s="125">
        <v>5</v>
      </c>
      <c r="H14" s="125">
        <v>5</v>
      </c>
      <c r="I14" s="125">
        <v>0</v>
      </c>
      <c r="J14" s="125">
        <v>0</v>
      </c>
      <c r="K14" s="352">
        <v>6</v>
      </c>
    </row>
    <row r="15" spans="2:11" ht="24.75" customHeight="1" x14ac:dyDescent="0.2">
      <c r="B15" s="342" t="s">
        <v>1073</v>
      </c>
      <c r="C15" s="125">
        <v>0</v>
      </c>
      <c r="D15" s="125">
        <v>945913</v>
      </c>
      <c r="E15" s="125">
        <v>0</v>
      </c>
      <c r="F15" s="125">
        <v>78991</v>
      </c>
      <c r="G15" s="125">
        <v>285981</v>
      </c>
      <c r="H15" s="125">
        <v>297215</v>
      </c>
      <c r="I15" s="125">
        <v>0</v>
      </c>
      <c r="J15" s="125">
        <v>0</v>
      </c>
      <c r="K15" s="352">
        <v>659287</v>
      </c>
    </row>
    <row r="16" spans="2:11" ht="24.75" customHeight="1" x14ac:dyDescent="0.2">
      <c r="B16" s="342" t="s">
        <v>1074</v>
      </c>
      <c r="C16" s="125">
        <v>12</v>
      </c>
      <c r="D16" s="125">
        <v>444</v>
      </c>
      <c r="E16" s="125">
        <v>303</v>
      </c>
      <c r="F16" s="125">
        <v>25</v>
      </c>
      <c r="G16" s="125">
        <v>181</v>
      </c>
      <c r="H16" s="125">
        <v>160</v>
      </c>
      <c r="I16" s="125">
        <v>46</v>
      </c>
      <c r="J16" s="125">
        <v>103</v>
      </c>
      <c r="K16" s="352">
        <v>277</v>
      </c>
    </row>
    <row r="17" spans="2:11" ht="24.75" customHeight="1" x14ac:dyDescent="0.2">
      <c r="B17" s="342" t="s">
        <v>1075</v>
      </c>
      <c r="C17" s="125">
        <v>10426</v>
      </c>
      <c r="D17" s="125">
        <v>1727350</v>
      </c>
      <c r="E17" s="125">
        <v>340923</v>
      </c>
      <c r="F17" s="125">
        <v>61897</v>
      </c>
      <c r="G17" s="125">
        <v>372676</v>
      </c>
      <c r="H17" s="125">
        <v>353506</v>
      </c>
      <c r="I17" s="125">
        <v>70401</v>
      </c>
      <c r="J17" s="125">
        <v>100667</v>
      </c>
      <c r="K17" s="352">
        <v>686665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110</v>
      </c>
      <c r="D19" s="94">
        <v>3</v>
      </c>
      <c r="E19" s="94">
        <v>0</v>
      </c>
      <c r="F19" s="94">
        <v>3</v>
      </c>
      <c r="G19" s="94">
        <v>44</v>
      </c>
      <c r="H19" s="94">
        <v>70</v>
      </c>
      <c r="I19" s="94">
        <v>1</v>
      </c>
      <c r="J19" s="94">
        <v>0</v>
      </c>
      <c r="K19" s="119">
        <v>2468</v>
      </c>
    </row>
    <row r="20" spans="2:11" ht="24.75" customHeight="1" x14ac:dyDescent="0.2">
      <c r="B20" s="342" t="s">
        <v>1071</v>
      </c>
      <c r="C20" s="94">
        <v>1479546</v>
      </c>
      <c r="D20" s="94">
        <v>54275</v>
      </c>
      <c r="E20" s="94">
        <v>0</v>
      </c>
      <c r="F20" s="94">
        <v>2776</v>
      </c>
      <c r="G20" s="94">
        <v>122136</v>
      </c>
      <c r="H20" s="94">
        <v>415131</v>
      </c>
      <c r="I20" s="94">
        <v>751</v>
      </c>
      <c r="J20" s="94">
        <v>0</v>
      </c>
      <c r="K20" s="118">
        <v>14016346</v>
      </c>
    </row>
    <row r="21" spans="2:11" ht="24.75" customHeight="1" x14ac:dyDescent="0.2">
      <c r="B21" s="342" t="s">
        <v>1072</v>
      </c>
      <c r="C21" s="126">
        <v>8</v>
      </c>
      <c r="D21" s="126">
        <v>1</v>
      </c>
      <c r="E21" s="126">
        <v>0</v>
      </c>
      <c r="F21" s="126">
        <v>0</v>
      </c>
      <c r="G21" s="126">
        <v>2</v>
      </c>
      <c r="H21" s="126">
        <v>5</v>
      </c>
      <c r="I21" s="126">
        <v>0</v>
      </c>
      <c r="J21" s="126">
        <v>0</v>
      </c>
      <c r="K21" s="274">
        <v>92</v>
      </c>
    </row>
    <row r="22" spans="2:11" ht="24.75" customHeight="1" x14ac:dyDescent="0.2">
      <c r="B22" s="342" t="s">
        <v>1073</v>
      </c>
      <c r="C22" s="126">
        <v>346881</v>
      </c>
      <c r="D22" s="126">
        <v>51682</v>
      </c>
      <c r="E22" s="126">
        <v>0</v>
      </c>
      <c r="F22" s="126">
        <v>0</v>
      </c>
      <c r="G22" s="126">
        <v>33513</v>
      </c>
      <c r="H22" s="126">
        <v>324722</v>
      </c>
      <c r="I22" s="126">
        <v>0</v>
      </c>
      <c r="J22" s="126">
        <v>0</v>
      </c>
      <c r="K22" s="274">
        <v>5829705</v>
      </c>
    </row>
    <row r="23" spans="2:11" ht="24.75" customHeight="1" x14ac:dyDescent="0.2">
      <c r="B23" s="342" t="s">
        <v>1074</v>
      </c>
      <c r="C23" s="126">
        <v>102</v>
      </c>
      <c r="D23" s="126">
        <v>2</v>
      </c>
      <c r="E23" s="126">
        <v>0</v>
      </c>
      <c r="F23" s="126">
        <v>3</v>
      </c>
      <c r="G23" s="126">
        <v>42</v>
      </c>
      <c r="H23" s="126">
        <v>65</v>
      </c>
      <c r="I23" s="126">
        <v>1</v>
      </c>
      <c r="J23" s="126">
        <v>0</v>
      </c>
      <c r="K23" s="274">
        <v>2376</v>
      </c>
    </row>
    <row r="24" spans="2:11" ht="24.75" customHeight="1" thickBot="1" x14ac:dyDescent="0.25">
      <c r="B24" s="353" t="s">
        <v>1075</v>
      </c>
      <c r="C24" s="354">
        <v>1132665</v>
      </c>
      <c r="D24" s="354">
        <v>2593</v>
      </c>
      <c r="E24" s="354">
        <v>0</v>
      </c>
      <c r="F24" s="354">
        <v>2776</v>
      </c>
      <c r="G24" s="354">
        <v>88623</v>
      </c>
      <c r="H24" s="354">
        <v>90409</v>
      </c>
      <c r="I24" s="354">
        <v>751</v>
      </c>
      <c r="J24" s="354">
        <v>0</v>
      </c>
      <c r="K24" s="355">
        <v>8186641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B531-5B70-40A6-981B-893D2290999F}">
  <sheetPr codeName="Sheet20">
    <tabColor rgb="FFFFFF00"/>
  </sheetPr>
  <dimension ref="B1:K177"/>
  <sheetViews>
    <sheetView zoomScale="70" zoomScaleNormal="70" workbookViewId="0">
      <selection activeCell="P20" sqref="P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1038</v>
      </c>
      <c r="I3" s="275" t="s">
        <v>907</v>
      </c>
      <c r="J3" s="275">
        <v>50437</v>
      </c>
      <c r="K3" s="276">
        <v>0.67161012748577431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728</v>
      </c>
      <c r="D5" s="273">
        <v>3</v>
      </c>
      <c r="E5" s="273">
        <v>1334</v>
      </c>
      <c r="F5" s="273">
        <v>121</v>
      </c>
      <c r="G5" s="273">
        <v>5140</v>
      </c>
      <c r="H5" s="273">
        <v>2638</v>
      </c>
      <c r="I5" s="273">
        <v>2178</v>
      </c>
      <c r="J5" s="273">
        <v>1798</v>
      </c>
      <c r="K5" s="277">
        <v>2782</v>
      </c>
    </row>
    <row r="6" spans="2:11" ht="24.75" customHeight="1" x14ac:dyDescent="0.2">
      <c r="B6" s="342" t="s">
        <v>1071</v>
      </c>
      <c r="C6" s="273">
        <v>2653238</v>
      </c>
      <c r="D6" s="273">
        <v>7799</v>
      </c>
      <c r="E6" s="273">
        <v>23507717</v>
      </c>
      <c r="F6" s="273">
        <v>2521085</v>
      </c>
      <c r="G6" s="273">
        <v>13430230</v>
      </c>
      <c r="H6" s="273">
        <v>9000662</v>
      </c>
      <c r="I6" s="273">
        <v>11183464</v>
      </c>
      <c r="J6" s="273">
        <v>10329283</v>
      </c>
      <c r="K6" s="277">
        <v>5119365</v>
      </c>
    </row>
    <row r="7" spans="2:11" ht="24.75" customHeight="1" x14ac:dyDescent="0.2">
      <c r="B7" s="342" t="s">
        <v>1072</v>
      </c>
      <c r="C7" s="126">
        <v>11</v>
      </c>
      <c r="D7" s="126">
        <v>1</v>
      </c>
      <c r="E7" s="126">
        <v>114</v>
      </c>
      <c r="F7" s="126">
        <v>7</v>
      </c>
      <c r="G7" s="126">
        <v>16</v>
      </c>
      <c r="H7" s="126">
        <v>14</v>
      </c>
      <c r="I7" s="126">
        <v>131</v>
      </c>
      <c r="J7" s="126">
        <v>88</v>
      </c>
      <c r="K7" s="356">
        <v>25</v>
      </c>
    </row>
    <row r="8" spans="2:11" ht="24.75" customHeight="1" x14ac:dyDescent="0.2">
      <c r="B8" s="342" t="s">
        <v>1073</v>
      </c>
      <c r="C8" s="126">
        <v>681357</v>
      </c>
      <c r="D8" s="126">
        <v>4403</v>
      </c>
      <c r="E8" s="126">
        <v>9872052</v>
      </c>
      <c r="F8" s="126">
        <v>1040983</v>
      </c>
      <c r="G8" s="126">
        <v>786022</v>
      </c>
      <c r="H8" s="126">
        <v>649639</v>
      </c>
      <c r="I8" s="126">
        <v>6823499</v>
      </c>
      <c r="J8" s="126">
        <v>5074730</v>
      </c>
      <c r="K8" s="356">
        <v>898984</v>
      </c>
    </row>
    <row r="9" spans="2:11" ht="24.75" customHeight="1" x14ac:dyDescent="0.2">
      <c r="B9" s="342" t="s">
        <v>1074</v>
      </c>
      <c r="C9" s="126">
        <v>717</v>
      </c>
      <c r="D9" s="126">
        <v>2</v>
      </c>
      <c r="E9" s="126">
        <v>1220</v>
      </c>
      <c r="F9" s="126">
        <v>114</v>
      </c>
      <c r="G9" s="126">
        <v>5124</v>
      </c>
      <c r="H9" s="126">
        <v>2624</v>
      </c>
      <c r="I9" s="126">
        <v>2047</v>
      </c>
      <c r="J9" s="126">
        <v>1710</v>
      </c>
      <c r="K9" s="356">
        <v>2757</v>
      </c>
    </row>
    <row r="10" spans="2:11" ht="24.75" customHeight="1" x14ac:dyDescent="0.2">
      <c r="B10" s="342" t="s">
        <v>1075</v>
      </c>
      <c r="C10" s="126">
        <v>1971881</v>
      </c>
      <c r="D10" s="126">
        <v>3396</v>
      </c>
      <c r="E10" s="126">
        <v>13635665</v>
      </c>
      <c r="F10" s="126">
        <v>1480102</v>
      </c>
      <c r="G10" s="126">
        <v>12644208</v>
      </c>
      <c r="H10" s="126">
        <v>8351023</v>
      </c>
      <c r="I10" s="126">
        <v>4359965</v>
      </c>
      <c r="J10" s="126">
        <v>5254553</v>
      </c>
      <c r="K10" s="356">
        <v>4220381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468</v>
      </c>
      <c r="D12" s="273">
        <v>4974</v>
      </c>
      <c r="E12" s="273">
        <v>3182</v>
      </c>
      <c r="F12" s="273">
        <v>419</v>
      </c>
      <c r="G12" s="273">
        <v>3075</v>
      </c>
      <c r="H12" s="273">
        <v>2468</v>
      </c>
      <c r="I12" s="273">
        <v>851</v>
      </c>
      <c r="J12" s="273">
        <v>1559</v>
      </c>
      <c r="K12" s="277">
        <v>3976</v>
      </c>
    </row>
    <row r="13" spans="2:11" ht="24.75" customHeight="1" x14ac:dyDescent="0.2">
      <c r="B13" s="342" t="s">
        <v>1071</v>
      </c>
      <c r="C13" s="273">
        <v>866331</v>
      </c>
      <c r="D13" s="273">
        <v>22365130</v>
      </c>
      <c r="E13" s="273">
        <v>3888149</v>
      </c>
      <c r="F13" s="273">
        <v>4568388</v>
      </c>
      <c r="G13" s="273">
        <v>8928485</v>
      </c>
      <c r="H13" s="273">
        <v>9026900</v>
      </c>
      <c r="I13" s="273">
        <v>1432184</v>
      </c>
      <c r="J13" s="273">
        <v>2638378</v>
      </c>
      <c r="K13" s="277">
        <v>13564260</v>
      </c>
    </row>
    <row r="14" spans="2:11" ht="24.75" customHeight="1" x14ac:dyDescent="0.2">
      <c r="B14" s="342" t="s">
        <v>1072</v>
      </c>
      <c r="C14" s="125">
        <v>5</v>
      </c>
      <c r="D14" s="125">
        <v>126</v>
      </c>
      <c r="E14" s="125">
        <v>3</v>
      </c>
      <c r="F14" s="125">
        <v>45</v>
      </c>
      <c r="G14" s="125">
        <v>49</v>
      </c>
      <c r="H14" s="125">
        <v>88</v>
      </c>
      <c r="I14" s="125">
        <v>5</v>
      </c>
      <c r="J14" s="125">
        <v>11</v>
      </c>
      <c r="K14" s="352">
        <v>71</v>
      </c>
    </row>
    <row r="15" spans="2:11" ht="24.75" customHeight="1" x14ac:dyDescent="0.2">
      <c r="B15" s="342" t="s">
        <v>1073</v>
      </c>
      <c r="C15" s="125">
        <v>176252</v>
      </c>
      <c r="D15" s="125">
        <v>13681179</v>
      </c>
      <c r="E15" s="125">
        <v>21149</v>
      </c>
      <c r="F15" s="125">
        <v>3926753</v>
      </c>
      <c r="G15" s="125">
        <v>3300759</v>
      </c>
      <c r="H15" s="125">
        <v>3710176</v>
      </c>
      <c r="I15" s="125">
        <v>114860</v>
      </c>
      <c r="J15" s="125">
        <v>494617</v>
      </c>
      <c r="K15" s="352">
        <v>5690993</v>
      </c>
    </row>
    <row r="16" spans="2:11" ht="24.75" customHeight="1" x14ac:dyDescent="0.2">
      <c r="B16" s="342" t="s">
        <v>1074</v>
      </c>
      <c r="C16" s="125">
        <v>463</v>
      </c>
      <c r="D16" s="125">
        <v>4848</v>
      </c>
      <c r="E16" s="125">
        <v>3179</v>
      </c>
      <c r="F16" s="125">
        <v>374</v>
      </c>
      <c r="G16" s="125">
        <v>3026</v>
      </c>
      <c r="H16" s="125">
        <v>2380</v>
      </c>
      <c r="I16" s="125">
        <v>846</v>
      </c>
      <c r="J16" s="125">
        <v>1548</v>
      </c>
      <c r="K16" s="352">
        <v>3905</v>
      </c>
    </row>
    <row r="17" spans="2:11" ht="24.75" customHeight="1" x14ac:dyDescent="0.2">
      <c r="B17" s="342" t="s">
        <v>1075</v>
      </c>
      <c r="C17" s="125">
        <v>690079</v>
      </c>
      <c r="D17" s="125">
        <v>8683951</v>
      </c>
      <c r="E17" s="125">
        <v>3867000</v>
      </c>
      <c r="F17" s="125">
        <v>641635</v>
      </c>
      <c r="G17" s="125">
        <v>5627726</v>
      </c>
      <c r="H17" s="125">
        <v>5316724</v>
      </c>
      <c r="I17" s="125">
        <v>1317324</v>
      </c>
      <c r="J17" s="125">
        <v>2143761</v>
      </c>
      <c r="K17" s="352">
        <v>7873267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1643</v>
      </c>
      <c r="D19" s="94">
        <v>26</v>
      </c>
      <c r="E19" s="94">
        <v>5</v>
      </c>
      <c r="F19" s="94">
        <v>22</v>
      </c>
      <c r="G19" s="94">
        <v>750</v>
      </c>
      <c r="H19" s="94">
        <v>788</v>
      </c>
      <c r="I19" s="94">
        <v>38</v>
      </c>
      <c r="J19" s="94">
        <v>1</v>
      </c>
      <c r="K19" s="119">
        <v>33874</v>
      </c>
    </row>
    <row r="20" spans="2:11" ht="24.75" customHeight="1" x14ac:dyDescent="0.2">
      <c r="B20" s="342" t="s">
        <v>1071</v>
      </c>
      <c r="C20" s="94">
        <v>16317907</v>
      </c>
      <c r="D20" s="94">
        <v>136802</v>
      </c>
      <c r="E20" s="94">
        <v>28830</v>
      </c>
      <c r="F20" s="94">
        <v>230194</v>
      </c>
      <c r="G20" s="94">
        <v>2058873</v>
      </c>
      <c r="H20" s="94">
        <v>6433849</v>
      </c>
      <c r="I20" s="94">
        <v>196745</v>
      </c>
      <c r="J20" s="94">
        <v>309</v>
      </c>
      <c r="K20" s="118">
        <v>151537375</v>
      </c>
    </row>
    <row r="21" spans="2:11" ht="24.75" customHeight="1" x14ac:dyDescent="0.2">
      <c r="B21" s="342" t="s">
        <v>1072</v>
      </c>
      <c r="C21" s="126">
        <v>62</v>
      </c>
      <c r="D21" s="126">
        <v>11</v>
      </c>
      <c r="E21" s="126">
        <v>4</v>
      </c>
      <c r="F21" s="126">
        <v>3</v>
      </c>
      <c r="G21" s="126">
        <v>12</v>
      </c>
      <c r="H21" s="126">
        <v>65</v>
      </c>
      <c r="I21" s="126">
        <v>2</v>
      </c>
      <c r="J21" s="126">
        <v>0</v>
      </c>
      <c r="K21" s="274">
        <v>901</v>
      </c>
    </row>
    <row r="22" spans="2:11" ht="24.75" customHeight="1" x14ac:dyDescent="0.2">
      <c r="B22" s="342" t="s">
        <v>1073</v>
      </c>
      <c r="C22" s="126">
        <v>3858200</v>
      </c>
      <c r="D22" s="126">
        <v>107036</v>
      </c>
      <c r="E22" s="126">
        <v>26610</v>
      </c>
      <c r="F22" s="126">
        <v>118647</v>
      </c>
      <c r="G22" s="126">
        <v>680031</v>
      </c>
      <c r="H22" s="126">
        <v>5224235</v>
      </c>
      <c r="I22" s="126">
        <v>73106</v>
      </c>
      <c r="J22" s="126">
        <v>0</v>
      </c>
      <c r="K22" s="274">
        <v>62319468</v>
      </c>
    </row>
    <row r="23" spans="2:11" ht="24.75" customHeight="1" x14ac:dyDescent="0.2">
      <c r="B23" s="342" t="s">
        <v>1074</v>
      </c>
      <c r="C23" s="126">
        <v>1581</v>
      </c>
      <c r="D23" s="126">
        <v>15</v>
      </c>
      <c r="E23" s="126">
        <v>1</v>
      </c>
      <c r="F23" s="126">
        <v>19</v>
      </c>
      <c r="G23" s="126">
        <v>738</v>
      </c>
      <c r="H23" s="126">
        <v>723</v>
      </c>
      <c r="I23" s="126">
        <v>36</v>
      </c>
      <c r="J23" s="126">
        <v>1</v>
      </c>
      <c r="K23" s="274">
        <v>32973</v>
      </c>
    </row>
    <row r="24" spans="2:11" ht="24.75" customHeight="1" thickBot="1" x14ac:dyDescent="0.25">
      <c r="B24" s="353" t="s">
        <v>1075</v>
      </c>
      <c r="C24" s="354">
        <v>12459707</v>
      </c>
      <c r="D24" s="354">
        <v>29766</v>
      </c>
      <c r="E24" s="354">
        <v>2220</v>
      </c>
      <c r="F24" s="354">
        <v>111547</v>
      </c>
      <c r="G24" s="354">
        <v>1378842</v>
      </c>
      <c r="H24" s="354">
        <v>1209614</v>
      </c>
      <c r="I24" s="354">
        <v>123639</v>
      </c>
      <c r="J24" s="354">
        <v>309</v>
      </c>
      <c r="K24" s="355">
        <v>89217907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58B87-0422-43CE-B3A0-8586359F4E7B}">
  <sheetPr codeName="Sheet21">
    <tabColor rgb="FFFFFF00"/>
  </sheetPr>
  <dimension ref="B1:N177"/>
  <sheetViews>
    <sheetView zoomScale="70" zoomScaleNormal="70" workbookViewId="0">
      <selection activeCell="P10" sqref="P1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  <col min="13" max="13" width="11" bestFit="1" customWidth="1"/>
    <col min="14" max="14" width="4" style="120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1005</v>
      </c>
      <c r="I3" s="275" t="s">
        <v>908</v>
      </c>
      <c r="J3" s="275">
        <v>28923</v>
      </c>
      <c r="K3" s="276">
        <v>0.6708156138713135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549</v>
      </c>
      <c r="D5" s="273">
        <v>0</v>
      </c>
      <c r="E5" s="273">
        <v>709</v>
      </c>
      <c r="F5" s="273">
        <v>44</v>
      </c>
      <c r="G5" s="273">
        <v>2531</v>
      </c>
      <c r="H5" s="273">
        <v>1168</v>
      </c>
      <c r="I5" s="273">
        <v>1396</v>
      </c>
      <c r="J5" s="273">
        <v>1009</v>
      </c>
      <c r="K5" s="277">
        <v>1754</v>
      </c>
    </row>
    <row r="6" spans="2:11" ht="24.75" customHeight="1" x14ac:dyDescent="0.2">
      <c r="B6" s="342" t="s">
        <v>1071</v>
      </c>
      <c r="C6" s="273">
        <v>1168141</v>
      </c>
      <c r="D6" s="273">
        <v>0</v>
      </c>
      <c r="E6" s="273">
        <v>10647312</v>
      </c>
      <c r="F6" s="273">
        <v>306362</v>
      </c>
      <c r="G6" s="273">
        <v>6186606</v>
      </c>
      <c r="H6" s="273">
        <v>4192739</v>
      </c>
      <c r="I6" s="273">
        <v>5705530</v>
      </c>
      <c r="J6" s="273">
        <v>5550943</v>
      </c>
      <c r="K6" s="277">
        <v>2801565</v>
      </c>
    </row>
    <row r="7" spans="2:11" ht="24.75" customHeight="1" x14ac:dyDescent="0.2">
      <c r="B7" s="342" t="s">
        <v>1072</v>
      </c>
      <c r="C7" s="126">
        <v>4</v>
      </c>
      <c r="D7" s="126">
        <v>0</v>
      </c>
      <c r="E7" s="126">
        <v>52</v>
      </c>
      <c r="F7" s="126">
        <v>4</v>
      </c>
      <c r="G7" s="126">
        <v>13</v>
      </c>
      <c r="H7" s="126">
        <v>10</v>
      </c>
      <c r="I7" s="126">
        <v>62</v>
      </c>
      <c r="J7" s="126">
        <v>49</v>
      </c>
      <c r="K7" s="356">
        <v>7</v>
      </c>
    </row>
    <row r="8" spans="2:11" ht="24.75" customHeight="1" x14ac:dyDescent="0.2">
      <c r="B8" s="342" t="s">
        <v>1073</v>
      </c>
      <c r="C8" s="126">
        <v>125999</v>
      </c>
      <c r="D8" s="126">
        <v>0</v>
      </c>
      <c r="E8" s="126">
        <v>4256019</v>
      </c>
      <c r="F8" s="126">
        <v>131209</v>
      </c>
      <c r="G8" s="126">
        <v>515105</v>
      </c>
      <c r="H8" s="126">
        <v>453607</v>
      </c>
      <c r="I8" s="126">
        <v>2926184</v>
      </c>
      <c r="J8" s="126">
        <v>2023159</v>
      </c>
      <c r="K8" s="356">
        <v>305280</v>
      </c>
    </row>
    <row r="9" spans="2:11" ht="24.75" customHeight="1" x14ac:dyDescent="0.2">
      <c r="B9" s="342" t="s">
        <v>1074</v>
      </c>
      <c r="C9" s="126">
        <v>545</v>
      </c>
      <c r="D9" s="126">
        <v>0</v>
      </c>
      <c r="E9" s="126">
        <v>657</v>
      </c>
      <c r="F9" s="126">
        <v>40</v>
      </c>
      <c r="G9" s="126">
        <v>2518</v>
      </c>
      <c r="H9" s="126">
        <v>1158</v>
      </c>
      <c r="I9" s="126">
        <v>1334</v>
      </c>
      <c r="J9" s="126">
        <v>960</v>
      </c>
      <c r="K9" s="356">
        <v>1747</v>
      </c>
    </row>
    <row r="10" spans="2:11" ht="24.75" customHeight="1" x14ac:dyDescent="0.2">
      <c r="B10" s="342" t="s">
        <v>1075</v>
      </c>
      <c r="C10" s="126">
        <v>1042142</v>
      </c>
      <c r="D10" s="126">
        <v>0</v>
      </c>
      <c r="E10" s="126">
        <v>6391293</v>
      </c>
      <c r="F10" s="126">
        <v>175153</v>
      </c>
      <c r="G10" s="126">
        <v>5671501</v>
      </c>
      <c r="H10" s="126">
        <v>3739132</v>
      </c>
      <c r="I10" s="126">
        <v>2779346</v>
      </c>
      <c r="J10" s="126">
        <v>3527784</v>
      </c>
      <c r="K10" s="356">
        <v>2496285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292</v>
      </c>
      <c r="D12" s="273">
        <v>2273</v>
      </c>
      <c r="E12" s="273">
        <v>1334</v>
      </c>
      <c r="F12" s="273">
        <v>157</v>
      </c>
      <c r="G12" s="273">
        <v>2117</v>
      </c>
      <c r="H12" s="273">
        <v>1330</v>
      </c>
      <c r="I12" s="273">
        <v>486</v>
      </c>
      <c r="J12" s="273">
        <v>1162</v>
      </c>
      <c r="K12" s="277">
        <v>2358</v>
      </c>
    </row>
    <row r="13" spans="2:11" ht="24.75" customHeight="1" x14ac:dyDescent="0.2">
      <c r="B13" s="342" t="s">
        <v>1071</v>
      </c>
      <c r="C13" s="273">
        <v>438792</v>
      </c>
      <c r="D13" s="273">
        <v>8992594</v>
      </c>
      <c r="E13" s="273">
        <v>1579176</v>
      </c>
      <c r="F13" s="273">
        <v>1977185</v>
      </c>
      <c r="G13" s="273">
        <v>5251900</v>
      </c>
      <c r="H13" s="273">
        <v>4453623</v>
      </c>
      <c r="I13" s="273">
        <v>761673</v>
      </c>
      <c r="J13" s="273">
        <v>1831477</v>
      </c>
      <c r="K13" s="277">
        <v>8630617</v>
      </c>
    </row>
    <row r="14" spans="2:11" ht="24.75" customHeight="1" x14ac:dyDescent="0.2">
      <c r="B14" s="342" t="s">
        <v>1072</v>
      </c>
      <c r="C14" s="125">
        <v>3</v>
      </c>
      <c r="D14" s="125">
        <v>66</v>
      </c>
      <c r="E14" s="125">
        <v>2</v>
      </c>
      <c r="F14" s="125">
        <v>24</v>
      </c>
      <c r="G14" s="125">
        <v>21</v>
      </c>
      <c r="H14" s="125">
        <v>45</v>
      </c>
      <c r="I14" s="125">
        <v>1</v>
      </c>
      <c r="J14" s="125">
        <v>6</v>
      </c>
      <c r="K14" s="352">
        <v>45</v>
      </c>
    </row>
    <row r="15" spans="2:11" ht="24.75" customHeight="1" x14ac:dyDescent="0.2">
      <c r="B15" s="342" t="s">
        <v>1073</v>
      </c>
      <c r="C15" s="125">
        <v>73256</v>
      </c>
      <c r="D15" s="125">
        <v>4687483</v>
      </c>
      <c r="E15" s="125">
        <v>11358</v>
      </c>
      <c r="F15" s="125">
        <v>1757508</v>
      </c>
      <c r="G15" s="125">
        <v>1358264</v>
      </c>
      <c r="H15" s="125">
        <v>1689190</v>
      </c>
      <c r="I15" s="125">
        <v>961</v>
      </c>
      <c r="J15" s="125">
        <v>357901</v>
      </c>
      <c r="K15" s="352">
        <v>4059988</v>
      </c>
    </row>
    <row r="16" spans="2:11" ht="24.75" customHeight="1" x14ac:dyDescent="0.2">
      <c r="B16" s="342" t="s">
        <v>1074</v>
      </c>
      <c r="C16" s="125">
        <v>289</v>
      </c>
      <c r="D16" s="125">
        <v>2207</v>
      </c>
      <c r="E16" s="125">
        <v>1332</v>
      </c>
      <c r="F16" s="125">
        <v>133</v>
      </c>
      <c r="G16" s="125">
        <v>2096</v>
      </c>
      <c r="H16" s="125">
        <v>1285</v>
      </c>
      <c r="I16" s="125">
        <v>485</v>
      </c>
      <c r="J16" s="125">
        <v>1156</v>
      </c>
      <c r="K16" s="352">
        <v>2313</v>
      </c>
    </row>
    <row r="17" spans="2:13" ht="24.75" customHeight="1" x14ac:dyDescent="0.2">
      <c r="B17" s="342" t="s">
        <v>1075</v>
      </c>
      <c r="C17" s="125">
        <v>365536</v>
      </c>
      <c r="D17" s="125">
        <v>4305111</v>
      </c>
      <c r="E17" s="125">
        <v>1567818</v>
      </c>
      <c r="F17" s="125">
        <v>219677</v>
      </c>
      <c r="G17" s="125">
        <v>3893636</v>
      </c>
      <c r="H17" s="125">
        <v>2764433</v>
      </c>
      <c r="I17" s="125">
        <v>760712</v>
      </c>
      <c r="J17" s="125">
        <v>1473576</v>
      </c>
      <c r="K17" s="352">
        <v>4570629</v>
      </c>
    </row>
    <row r="18" spans="2:13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3" ht="24.75" customHeight="1" x14ac:dyDescent="0.2">
      <c r="B19" s="342" t="s">
        <v>1070</v>
      </c>
      <c r="C19" s="94">
        <v>943</v>
      </c>
      <c r="D19" s="94">
        <v>29</v>
      </c>
      <c r="E19" s="94">
        <v>4</v>
      </c>
      <c r="F19" s="94">
        <v>26</v>
      </c>
      <c r="G19" s="94">
        <v>456</v>
      </c>
      <c r="H19" s="94">
        <v>404</v>
      </c>
      <c r="I19" s="94">
        <v>16</v>
      </c>
      <c r="J19" s="94">
        <v>0</v>
      </c>
      <c r="K19" s="119">
        <v>19402</v>
      </c>
      <c r="M19" s="22"/>
    </row>
    <row r="20" spans="2:13" ht="24.75" customHeight="1" x14ac:dyDescent="0.2">
      <c r="B20" s="342" t="s">
        <v>1071</v>
      </c>
      <c r="C20" s="94">
        <v>7606087</v>
      </c>
      <c r="D20" s="94">
        <v>96197</v>
      </c>
      <c r="E20" s="94">
        <v>11955</v>
      </c>
      <c r="F20" s="94">
        <v>75615</v>
      </c>
      <c r="G20" s="94">
        <v>1300383</v>
      </c>
      <c r="H20" s="94">
        <v>2821602</v>
      </c>
      <c r="I20" s="94">
        <v>83654</v>
      </c>
      <c r="J20" s="94">
        <v>0</v>
      </c>
      <c r="K20" s="118">
        <v>73960955</v>
      </c>
      <c r="M20" s="22"/>
    </row>
    <row r="21" spans="2:13" ht="24.75" customHeight="1" x14ac:dyDescent="0.2">
      <c r="B21" s="342" t="s">
        <v>1072</v>
      </c>
      <c r="C21" s="126">
        <v>41</v>
      </c>
      <c r="D21" s="126">
        <v>5</v>
      </c>
      <c r="E21" s="126">
        <v>2</v>
      </c>
      <c r="F21" s="126">
        <v>0</v>
      </c>
      <c r="G21" s="126">
        <v>9</v>
      </c>
      <c r="H21" s="126">
        <v>29</v>
      </c>
      <c r="I21" s="126">
        <v>1</v>
      </c>
      <c r="J21" s="126">
        <v>0</v>
      </c>
      <c r="K21" s="274">
        <v>464</v>
      </c>
      <c r="M21" s="22"/>
    </row>
    <row r="22" spans="2:13" ht="24.75" customHeight="1" x14ac:dyDescent="0.2">
      <c r="B22" s="342" t="s">
        <v>1073</v>
      </c>
      <c r="C22" s="126">
        <v>2628425</v>
      </c>
      <c r="D22" s="126">
        <v>55277</v>
      </c>
      <c r="E22" s="126">
        <v>10976</v>
      </c>
      <c r="F22" s="126">
        <v>0</v>
      </c>
      <c r="G22" s="126">
        <v>477316</v>
      </c>
      <c r="H22" s="126">
        <v>2042463</v>
      </c>
      <c r="I22" s="126">
        <v>47276</v>
      </c>
      <c r="J22" s="126">
        <v>0</v>
      </c>
      <c r="K22" s="274">
        <v>27770770</v>
      </c>
      <c r="M22" s="22"/>
    </row>
    <row r="23" spans="2:13" ht="24.75" customHeight="1" x14ac:dyDescent="0.2">
      <c r="B23" s="342" t="s">
        <v>1074</v>
      </c>
      <c r="C23" s="126">
        <v>902</v>
      </c>
      <c r="D23" s="126">
        <v>24</v>
      </c>
      <c r="E23" s="126">
        <v>2</v>
      </c>
      <c r="F23" s="126">
        <v>26</v>
      </c>
      <c r="G23" s="126">
        <v>447</v>
      </c>
      <c r="H23" s="126">
        <v>375</v>
      </c>
      <c r="I23" s="126">
        <v>15</v>
      </c>
      <c r="J23" s="126">
        <v>0</v>
      </c>
      <c r="K23" s="274">
        <v>18938</v>
      </c>
      <c r="M23" s="22"/>
    </row>
    <row r="24" spans="2:13" ht="24.75" customHeight="1" thickBot="1" x14ac:dyDescent="0.25">
      <c r="B24" s="353" t="s">
        <v>1075</v>
      </c>
      <c r="C24" s="354">
        <v>4977662</v>
      </c>
      <c r="D24" s="354">
        <v>40920</v>
      </c>
      <c r="E24" s="354">
        <v>979</v>
      </c>
      <c r="F24" s="354">
        <v>75615</v>
      </c>
      <c r="G24" s="354">
        <v>823067</v>
      </c>
      <c r="H24" s="354">
        <v>779139</v>
      </c>
      <c r="I24" s="354">
        <v>36378</v>
      </c>
      <c r="J24" s="354">
        <v>0</v>
      </c>
      <c r="K24" s="355">
        <v>46190185</v>
      </c>
      <c r="M24" s="22"/>
    </row>
    <row r="25" spans="2:13" ht="5.25" customHeight="1" x14ac:dyDescent="0.2">
      <c r="M25" s="22"/>
    </row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E450D-B076-47CB-944E-54F331E96C65}">
  <sheetPr codeName="Sheet22">
    <tabColor rgb="FFFFFF00"/>
  </sheetPr>
  <dimension ref="B1:K177"/>
  <sheetViews>
    <sheetView topLeftCell="A11" zoomScale="70" zoomScaleNormal="70" workbookViewId="0">
      <selection activeCell="P23" sqref="P23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1181</v>
      </c>
      <c r="I3" s="275" t="s">
        <v>909</v>
      </c>
      <c r="J3" s="275">
        <v>31241</v>
      </c>
      <c r="K3" s="276">
        <v>0.64488972824173363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484</v>
      </c>
      <c r="D5" s="273">
        <v>1</v>
      </c>
      <c r="E5" s="273">
        <v>743</v>
      </c>
      <c r="F5" s="273">
        <v>51</v>
      </c>
      <c r="G5" s="273">
        <v>3195</v>
      </c>
      <c r="H5" s="273">
        <v>1491</v>
      </c>
      <c r="I5" s="273">
        <v>1494</v>
      </c>
      <c r="J5" s="273">
        <v>1007</v>
      </c>
      <c r="K5" s="277">
        <v>1892</v>
      </c>
    </row>
    <row r="6" spans="2:11" ht="24.75" customHeight="1" x14ac:dyDescent="0.2">
      <c r="B6" s="342" t="s">
        <v>1071</v>
      </c>
      <c r="C6" s="273">
        <v>1324591</v>
      </c>
      <c r="D6" s="273">
        <v>2252</v>
      </c>
      <c r="E6" s="273">
        <v>14072613</v>
      </c>
      <c r="F6" s="273">
        <v>1333003</v>
      </c>
      <c r="G6" s="273">
        <v>6797153</v>
      </c>
      <c r="H6" s="273">
        <v>4323966</v>
      </c>
      <c r="I6" s="273">
        <v>8180976</v>
      </c>
      <c r="J6" s="273">
        <v>5859344</v>
      </c>
      <c r="K6" s="277">
        <v>3646701</v>
      </c>
    </row>
    <row r="7" spans="2:11" ht="24.75" customHeight="1" x14ac:dyDescent="0.2">
      <c r="B7" s="342" t="s">
        <v>1072</v>
      </c>
      <c r="C7" s="126">
        <v>5</v>
      </c>
      <c r="D7" s="126">
        <v>0</v>
      </c>
      <c r="E7" s="126">
        <v>66</v>
      </c>
      <c r="F7" s="126">
        <v>6</v>
      </c>
      <c r="G7" s="126">
        <v>5</v>
      </c>
      <c r="H7" s="126">
        <v>4</v>
      </c>
      <c r="I7" s="126">
        <v>110</v>
      </c>
      <c r="J7" s="126">
        <v>51</v>
      </c>
      <c r="K7" s="356">
        <v>12</v>
      </c>
    </row>
    <row r="8" spans="2:11" ht="24.75" customHeight="1" x14ac:dyDescent="0.2">
      <c r="B8" s="342" t="s">
        <v>1073</v>
      </c>
      <c r="C8" s="126">
        <v>238185</v>
      </c>
      <c r="D8" s="126">
        <v>0</v>
      </c>
      <c r="E8" s="126">
        <v>5251135</v>
      </c>
      <c r="F8" s="126">
        <v>720103</v>
      </c>
      <c r="G8" s="126">
        <v>119984</v>
      </c>
      <c r="H8" s="126">
        <v>99748</v>
      </c>
      <c r="I8" s="126">
        <v>5266567</v>
      </c>
      <c r="J8" s="126">
        <v>2813002</v>
      </c>
      <c r="K8" s="356">
        <v>459988</v>
      </c>
    </row>
    <row r="9" spans="2:11" ht="24.75" customHeight="1" x14ac:dyDescent="0.2">
      <c r="B9" s="342" t="s">
        <v>1074</v>
      </c>
      <c r="C9" s="126">
        <v>479</v>
      </c>
      <c r="D9" s="126">
        <v>1</v>
      </c>
      <c r="E9" s="126">
        <v>677</v>
      </c>
      <c r="F9" s="126">
        <v>45</v>
      </c>
      <c r="G9" s="126">
        <v>3190</v>
      </c>
      <c r="H9" s="126">
        <v>1487</v>
      </c>
      <c r="I9" s="126">
        <v>1384</v>
      </c>
      <c r="J9" s="126">
        <v>956</v>
      </c>
      <c r="K9" s="356">
        <v>1880</v>
      </c>
    </row>
    <row r="10" spans="2:11" ht="24.75" customHeight="1" x14ac:dyDescent="0.2">
      <c r="B10" s="342" t="s">
        <v>1075</v>
      </c>
      <c r="C10" s="126">
        <v>1086406</v>
      </c>
      <c r="D10" s="126">
        <v>2252</v>
      </c>
      <c r="E10" s="126">
        <v>8821478</v>
      </c>
      <c r="F10" s="126">
        <v>612900</v>
      </c>
      <c r="G10" s="126">
        <v>6677169</v>
      </c>
      <c r="H10" s="126">
        <v>4224218</v>
      </c>
      <c r="I10" s="126">
        <v>2914409</v>
      </c>
      <c r="J10" s="126">
        <v>3046342</v>
      </c>
      <c r="K10" s="356">
        <v>3186713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231</v>
      </c>
      <c r="D12" s="273">
        <v>2830</v>
      </c>
      <c r="E12" s="273">
        <v>1707</v>
      </c>
      <c r="F12" s="273">
        <v>190</v>
      </c>
      <c r="G12" s="273">
        <v>1892</v>
      </c>
      <c r="H12" s="273">
        <v>1200</v>
      </c>
      <c r="I12" s="273">
        <v>388</v>
      </c>
      <c r="J12" s="273">
        <v>1173</v>
      </c>
      <c r="K12" s="277">
        <v>2138</v>
      </c>
    </row>
    <row r="13" spans="2:11" ht="24.75" customHeight="1" x14ac:dyDescent="0.2">
      <c r="B13" s="342" t="s">
        <v>1071</v>
      </c>
      <c r="C13" s="273">
        <v>307738</v>
      </c>
      <c r="D13" s="273">
        <v>13137247</v>
      </c>
      <c r="E13" s="273">
        <v>2179874</v>
      </c>
      <c r="F13" s="273">
        <v>4359603</v>
      </c>
      <c r="G13" s="273">
        <v>4461699</v>
      </c>
      <c r="H13" s="273">
        <v>4351157</v>
      </c>
      <c r="I13" s="273">
        <v>591128</v>
      </c>
      <c r="J13" s="273">
        <v>1793152</v>
      </c>
      <c r="K13" s="277">
        <v>10275847</v>
      </c>
    </row>
    <row r="14" spans="2:11" ht="24.75" customHeight="1" x14ac:dyDescent="0.2">
      <c r="B14" s="342" t="s">
        <v>1072</v>
      </c>
      <c r="C14" s="125">
        <v>1</v>
      </c>
      <c r="D14" s="125">
        <v>83</v>
      </c>
      <c r="E14" s="125">
        <v>4</v>
      </c>
      <c r="F14" s="125">
        <v>40</v>
      </c>
      <c r="G14" s="125">
        <v>24</v>
      </c>
      <c r="H14" s="125">
        <v>43</v>
      </c>
      <c r="I14" s="125">
        <v>2</v>
      </c>
      <c r="J14" s="125">
        <v>5</v>
      </c>
      <c r="K14" s="352">
        <v>56</v>
      </c>
    </row>
    <row r="15" spans="2:11" ht="24.75" customHeight="1" x14ac:dyDescent="0.2">
      <c r="B15" s="342" t="s">
        <v>1073</v>
      </c>
      <c r="C15" s="125">
        <v>26655</v>
      </c>
      <c r="D15" s="125">
        <v>8002317</v>
      </c>
      <c r="E15" s="125">
        <v>100865</v>
      </c>
      <c r="F15" s="125">
        <v>4082570</v>
      </c>
      <c r="G15" s="125">
        <v>1153111</v>
      </c>
      <c r="H15" s="125">
        <v>1558405</v>
      </c>
      <c r="I15" s="125">
        <v>35261</v>
      </c>
      <c r="J15" s="125">
        <v>250768</v>
      </c>
      <c r="K15" s="352">
        <v>6254540</v>
      </c>
    </row>
    <row r="16" spans="2:11" ht="24.75" customHeight="1" x14ac:dyDescent="0.2">
      <c r="B16" s="342" t="s">
        <v>1074</v>
      </c>
      <c r="C16" s="125">
        <v>230</v>
      </c>
      <c r="D16" s="125">
        <v>2747</v>
      </c>
      <c r="E16" s="125">
        <v>1703</v>
      </c>
      <c r="F16" s="125">
        <v>150</v>
      </c>
      <c r="G16" s="125">
        <v>1868</v>
      </c>
      <c r="H16" s="125">
        <v>1157</v>
      </c>
      <c r="I16" s="125">
        <v>386</v>
      </c>
      <c r="J16" s="125">
        <v>1168</v>
      </c>
      <c r="K16" s="352">
        <v>2082</v>
      </c>
    </row>
    <row r="17" spans="2:11" ht="24.75" customHeight="1" x14ac:dyDescent="0.2">
      <c r="B17" s="342" t="s">
        <v>1075</v>
      </c>
      <c r="C17" s="125">
        <v>281083</v>
      </c>
      <c r="D17" s="125">
        <v>5134930</v>
      </c>
      <c r="E17" s="125">
        <v>2079009</v>
      </c>
      <c r="F17" s="125">
        <v>277033</v>
      </c>
      <c r="G17" s="125">
        <v>3308588</v>
      </c>
      <c r="H17" s="125">
        <v>2792752</v>
      </c>
      <c r="I17" s="125">
        <v>555867</v>
      </c>
      <c r="J17" s="125">
        <v>1542384</v>
      </c>
      <c r="K17" s="352">
        <v>4021307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925</v>
      </c>
      <c r="D19" s="94">
        <v>27</v>
      </c>
      <c r="E19" s="94">
        <v>3</v>
      </c>
      <c r="F19" s="94">
        <v>7</v>
      </c>
      <c r="G19" s="94">
        <v>368</v>
      </c>
      <c r="H19" s="94">
        <v>464</v>
      </c>
      <c r="I19" s="94">
        <v>22</v>
      </c>
      <c r="J19" s="94">
        <v>1</v>
      </c>
      <c r="K19" s="119">
        <v>20147</v>
      </c>
    </row>
    <row r="20" spans="2:11" ht="24.75" customHeight="1" x14ac:dyDescent="0.2">
      <c r="B20" s="342" t="s">
        <v>1071</v>
      </c>
      <c r="C20" s="94">
        <v>8836175</v>
      </c>
      <c r="D20" s="94">
        <v>198472</v>
      </c>
      <c r="E20" s="94">
        <v>1296</v>
      </c>
      <c r="F20" s="94">
        <v>21706</v>
      </c>
      <c r="G20" s="94">
        <v>1368176</v>
      </c>
      <c r="H20" s="94">
        <v>2618007</v>
      </c>
      <c r="I20" s="94">
        <v>115228</v>
      </c>
      <c r="J20" s="94">
        <v>306</v>
      </c>
      <c r="K20" s="118">
        <v>88700587</v>
      </c>
    </row>
    <row r="21" spans="2:11" ht="24.75" customHeight="1" x14ac:dyDescent="0.2">
      <c r="B21" s="342" t="s">
        <v>1072</v>
      </c>
      <c r="C21" s="126">
        <v>31</v>
      </c>
      <c r="D21" s="126">
        <v>6</v>
      </c>
      <c r="E21" s="126">
        <v>0</v>
      </c>
      <c r="F21" s="126">
        <v>0</v>
      </c>
      <c r="G21" s="126">
        <v>9</v>
      </c>
      <c r="H21" s="126">
        <v>25</v>
      </c>
      <c r="I21" s="126">
        <v>1</v>
      </c>
      <c r="J21" s="126">
        <v>0</v>
      </c>
      <c r="K21" s="274">
        <v>539</v>
      </c>
    </row>
    <row r="22" spans="2:11" ht="24.75" customHeight="1" x14ac:dyDescent="0.2">
      <c r="B22" s="342" t="s">
        <v>1073</v>
      </c>
      <c r="C22" s="126">
        <v>2726370</v>
      </c>
      <c r="D22" s="126">
        <v>173702</v>
      </c>
      <c r="E22" s="126">
        <v>0</v>
      </c>
      <c r="F22" s="126">
        <v>0</v>
      </c>
      <c r="G22" s="126">
        <v>537082</v>
      </c>
      <c r="H22" s="126">
        <v>1384980</v>
      </c>
      <c r="I22" s="126">
        <v>89941</v>
      </c>
      <c r="J22" s="126">
        <v>0</v>
      </c>
      <c r="K22" s="274">
        <v>37026835</v>
      </c>
    </row>
    <row r="23" spans="2:11" ht="24.75" customHeight="1" x14ac:dyDescent="0.2">
      <c r="B23" s="342" t="s">
        <v>1074</v>
      </c>
      <c r="C23" s="126">
        <v>894</v>
      </c>
      <c r="D23" s="126">
        <v>21</v>
      </c>
      <c r="E23" s="126">
        <v>3</v>
      </c>
      <c r="F23" s="126">
        <v>7</v>
      </c>
      <c r="G23" s="126">
        <v>359</v>
      </c>
      <c r="H23" s="126">
        <v>439</v>
      </c>
      <c r="I23" s="126">
        <v>21</v>
      </c>
      <c r="J23" s="126">
        <v>1</v>
      </c>
      <c r="K23" s="274">
        <v>19608</v>
      </c>
    </row>
    <row r="24" spans="2:11" ht="24.75" customHeight="1" thickBot="1" x14ac:dyDescent="0.25">
      <c r="B24" s="353" t="s">
        <v>1075</v>
      </c>
      <c r="C24" s="354">
        <v>6109805</v>
      </c>
      <c r="D24" s="354">
        <v>24770</v>
      </c>
      <c r="E24" s="354">
        <v>1296</v>
      </c>
      <c r="F24" s="354">
        <v>21706</v>
      </c>
      <c r="G24" s="354">
        <v>831094</v>
      </c>
      <c r="H24" s="354">
        <v>1233027</v>
      </c>
      <c r="I24" s="354">
        <v>25287</v>
      </c>
      <c r="J24" s="354">
        <v>306</v>
      </c>
      <c r="K24" s="355">
        <v>51673752</v>
      </c>
    </row>
    <row r="25" spans="2:11" ht="5.25" customHeight="1" x14ac:dyDescent="0.2">
      <c r="C25">
        <v>0</v>
      </c>
      <c r="J25">
        <v>0</v>
      </c>
    </row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D952A-1178-4F7D-8305-5E2C93611687}">
  <sheetPr codeName="Sheet23">
    <tabColor rgb="FFFFFF00"/>
  </sheetPr>
  <dimension ref="B1:K177"/>
  <sheetViews>
    <sheetView topLeftCell="A6" zoomScale="70" zoomScaleNormal="70" workbookViewId="0">
      <selection activeCell="O11" sqref="O11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1039</v>
      </c>
      <c r="I3" s="275" t="s">
        <v>910</v>
      </c>
      <c r="J3" s="275">
        <v>24095</v>
      </c>
      <c r="K3" s="276">
        <v>0.60962855364183444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418</v>
      </c>
      <c r="D5" s="273">
        <v>6</v>
      </c>
      <c r="E5" s="273">
        <v>561</v>
      </c>
      <c r="F5" s="273">
        <v>30</v>
      </c>
      <c r="G5" s="273">
        <v>2049</v>
      </c>
      <c r="H5" s="273">
        <v>928</v>
      </c>
      <c r="I5" s="273">
        <v>1158</v>
      </c>
      <c r="J5" s="273">
        <v>829</v>
      </c>
      <c r="K5" s="277">
        <v>1284</v>
      </c>
    </row>
    <row r="6" spans="2:11" ht="24.75" customHeight="1" x14ac:dyDescent="0.2">
      <c r="B6" s="342" t="s">
        <v>1071</v>
      </c>
      <c r="C6" s="273">
        <v>1010134</v>
      </c>
      <c r="D6" s="273">
        <v>15788</v>
      </c>
      <c r="E6" s="273">
        <v>9973630</v>
      </c>
      <c r="F6" s="273">
        <v>454256</v>
      </c>
      <c r="G6" s="273">
        <v>4570321</v>
      </c>
      <c r="H6" s="273">
        <v>2905829</v>
      </c>
      <c r="I6" s="273">
        <v>5232722</v>
      </c>
      <c r="J6" s="273">
        <v>4275620</v>
      </c>
      <c r="K6" s="277">
        <v>2559867</v>
      </c>
    </row>
    <row r="7" spans="2:11" ht="24.75" customHeight="1" x14ac:dyDescent="0.2">
      <c r="B7" s="342" t="s">
        <v>1072</v>
      </c>
      <c r="C7" s="126">
        <v>5</v>
      </c>
      <c r="D7" s="126">
        <v>0</v>
      </c>
      <c r="E7" s="126">
        <v>53</v>
      </c>
      <c r="F7" s="126">
        <v>2</v>
      </c>
      <c r="G7" s="126">
        <v>2</v>
      </c>
      <c r="H7" s="126">
        <v>0</v>
      </c>
      <c r="I7" s="126">
        <v>65</v>
      </c>
      <c r="J7" s="126">
        <v>44</v>
      </c>
      <c r="K7" s="356">
        <v>4</v>
      </c>
    </row>
    <row r="8" spans="2:11" ht="24.75" customHeight="1" x14ac:dyDescent="0.2">
      <c r="B8" s="342" t="s">
        <v>1073</v>
      </c>
      <c r="C8" s="126">
        <v>270253</v>
      </c>
      <c r="D8" s="126">
        <v>0</v>
      </c>
      <c r="E8" s="126">
        <v>3816170</v>
      </c>
      <c r="F8" s="126">
        <v>376357</v>
      </c>
      <c r="G8" s="126">
        <v>30765</v>
      </c>
      <c r="H8" s="126">
        <v>0</v>
      </c>
      <c r="I8" s="126">
        <v>3133208</v>
      </c>
      <c r="J8" s="126">
        <v>2417474</v>
      </c>
      <c r="K8" s="356">
        <v>156921</v>
      </c>
    </row>
    <row r="9" spans="2:11" ht="24.75" customHeight="1" x14ac:dyDescent="0.2">
      <c r="B9" s="342" t="s">
        <v>1074</v>
      </c>
      <c r="C9" s="126">
        <v>413</v>
      </c>
      <c r="D9" s="126">
        <v>6</v>
      </c>
      <c r="E9" s="126">
        <v>508</v>
      </c>
      <c r="F9" s="126">
        <v>28</v>
      </c>
      <c r="G9" s="126">
        <v>2047</v>
      </c>
      <c r="H9" s="126">
        <v>928</v>
      </c>
      <c r="I9" s="126">
        <v>1093</v>
      </c>
      <c r="J9" s="126">
        <v>785</v>
      </c>
      <c r="K9" s="356">
        <v>1280</v>
      </c>
    </row>
    <row r="10" spans="2:11" ht="24.75" customHeight="1" x14ac:dyDescent="0.2">
      <c r="B10" s="342" t="s">
        <v>1075</v>
      </c>
      <c r="C10" s="126">
        <v>739881</v>
      </c>
      <c r="D10" s="126">
        <v>15788</v>
      </c>
      <c r="E10" s="126">
        <v>6157460</v>
      </c>
      <c r="F10" s="126">
        <v>77899</v>
      </c>
      <c r="G10" s="126">
        <v>4539556</v>
      </c>
      <c r="H10" s="126">
        <v>2905829</v>
      </c>
      <c r="I10" s="126">
        <v>2099514</v>
      </c>
      <c r="J10" s="126">
        <v>1858146</v>
      </c>
      <c r="K10" s="356">
        <v>2402946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165</v>
      </c>
      <c r="D12" s="273">
        <v>1973</v>
      </c>
      <c r="E12" s="273">
        <v>1249</v>
      </c>
      <c r="F12" s="273">
        <v>145</v>
      </c>
      <c r="G12" s="273">
        <v>1409</v>
      </c>
      <c r="H12" s="273">
        <v>999</v>
      </c>
      <c r="I12" s="273">
        <v>295</v>
      </c>
      <c r="J12" s="273">
        <v>938</v>
      </c>
      <c r="K12" s="277">
        <v>1625</v>
      </c>
    </row>
    <row r="13" spans="2:11" ht="24.75" customHeight="1" x14ac:dyDescent="0.2">
      <c r="B13" s="342" t="s">
        <v>1071</v>
      </c>
      <c r="C13" s="273">
        <v>159384</v>
      </c>
      <c r="D13" s="273">
        <v>9709013</v>
      </c>
      <c r="E13" s="273">
        <v>1766317</v>
      </c>
      <c r="F13" s="273">
        <v>2625402</v>
      </c>
      <c r="G13" s="273">
        <v>3938053</v>
      </c>
      <c r="H13" s="273">
        <v>3571242</v>
      </c>
      <c r="I13" s="273">
        <v>613631</v>
      </c>
      <c r="J13" s="273">
        <v>1367116</v>
      </c>
      <c r="K13" s="277">
        <v>5346756</v>
      </c>
    </row>
    <row r="14" spans="2:11" ht="24.75" customHeight="1" x14ac:dyDescent="0.2">
      <c r="B14" s="342" t="s">
        <v>1072</v>
      </c>
      <c r="C14" s="125">
        <v>0</v>
      </c>
      <c r="D14" s="125">
        <v>53</v>
      </c>
      <c r="E14" s="125">
        <v>3</v>
      </c>
      <c r="F14" s="125">
        <v>23</v>
      </c>
      <c r="G14" s="125">
        <v>25</v>
      </c>
      <c r="H14" s="125">
        <v>33</v>
      </c>
      <c r="I14" s="125">
        <v>4</v>
      </c>
      <c r="J14" s="125">
        <v>4</v>
      </c>
      <c r="K14" s="352">
        <v>31</v>
      </c>
    </row>
    <row r="15" spans="2:11" ht="24.75" customHeight="1" x14ac:dyDescent="0.2">
      <c r="B15" s="342" t="s">
        <v>1073</v>
      </c>
      <c r="C15" s="125">
        <v>0</v>
      </c>
      <c r="D15" s="125">
        <v>6167757</v>
      </c>
      <c r="E15" s="125">
        <v>242543</v>
      </c>
      <c r="F15" s="125">
        <v>2314262</v>
      </c>
      <c r="G15" s="125">
        <v>1706054</v>
      </c>
      <c r="H15" s="125">
        <v>1428679</v>
      </c>
      <c r="I15" s="125">
        <v>163620</v>
      </c>
      <c r="J15" s="125">
        <v>210351</v>
      </c>
      <c r="K15" s="352">
        <v>2447332</v>
      </c>
    </row>
    <row r="16" spans="2:11" ht="24.75" customHeight="1" x14ac:dyDescent="0.2">
      <c r="B16" s="342" t="s">
        <v>1074</v>
      </c>
      <c r="C16" s="125">
        <v>165</v>
      </c>
      <c r="D16" s="125">
        <v>1920</v>
      </c>
      <c r="E16" s="125">
        <v>1246</v>
      </c>
      <c r="F16" s="125">
        <v>122</v>
      </c>
      <c r="G16" s="125">
        <v>1384</v>
      </c>
      <c r="H16" s="125">
        <v>966</v>
      </c>
      <c r="I16" s="125">
        <v>291</v>
      </c>
      <c r="J16" s="125">
        <v>934</v>
      </c>
      <c r="K16" s="352">
        <v>1594</v>
      </c>
    </row>
    <row r="17" spans="2:11" ht="24.75" customHeight="1" x14ac:dyDescent="0.2">
      <c r="B17" s="342" t="s">
        <v>1075</v>
      </c>
      <c r="C17" s="125">
        <v>159384</v>
      </c>
      <c r="D17" s="125">
        <v>3541256</v>
      </c>
      <c r="E17" s="125">
        <v>1523774</v>
      </c>
      <c r="F17" s="125">
        <v>311140</v>
      </c>
      <c r="G17" s="125">
        <v>2231999</v>
      </c>
      <c r="H17" s="125">
        <v>2142563</v>
      </c>
      <c r="I17" s="125">
        <v>450011</v>
      </c>
      <c r="J17" s="125">
        <v>1156765</v>
      </c>
      <c r="K17" s="352">
        <v>2899424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628</v>
      </c>
      <c r="D19" s="94">
        <v>12</v>
      </c>
      <c r="E19" s="94">
        <v>2</v>
      </c>
      <c r="F19" s="94">
        <v>15</v>
      </c>
      <c r="G19" s="94">
        <v>298</v>
      </c>
      <c r="H19" s="94">
        <v>280</v>
      </c>
      <c r="I19" s="94">
        <v>14</v>
      </c>
      <c r="J19" s="94">
        <v>2</v>
      </c>
      <c r="K19" s="119">
        <v>14689</v>
      </c>
    </row>
    <row r="20" spans="2:11" ht="24.75" customHeight="1" x14ac:dyDescent="0.2">
      <c r="B20" s="342" t="s">
        <v>1071</v>
      </c>
      <c r="C20" s="94">
        <v>5496540</v>
      </c>
      <c r="D20" s="94">
        <v>101846</v>
      </c>
      <c r="E20" s="94">
        <v>71782</v>
      </c>
      <c r="F20" s="94">
        <v>141546</v>
      </c>
      <c r="G20" s="94">
        <v>988046</v>
      </c>
      <c r="H20" s="94">
        <v>1676781</v>
      </c>
      <c r="I20" s="94">
        <v>83449</v>
      </c>
      <c r="J20" s="94">
        <v>2721</v>
      </c>
      <c r="K20" s="118">
        <v>60730825</v>
      </c>
    </row>
    <row r="21" spans="2:11" ht="24.75" customHeight="1" x14ac:dyDescent="0.2">
      <c r="B21" s="342" t="s">
        <v>1072</v>
      </c>
      <c r="C21" s="126">
        <v>20</v>
      </c>
      <c r="D21" s="126">
        <v>4</v>
      </c>
      <c r="E21" s="126">
        <v>2</v>
      </c>
      <c r="F21" s="126">
        <v>0</v>
      </c>
      <c r="G21" s="126">
        <v>7</v>
      </c>
      <c r="H21" s="126">
        <v>18</v>
      </c>
      <c r="I21" s="126">
        <v>1</v>
      </c>
      <c r="J21" s="126">
        <v>0</v>
      </c>
      <c r="K21" s="274">
        <v>373</v>
      </c>
    </row>
    <row r="22" spans="2:11" ht="24.75" customHeight="1" x14ac:dyDescent="0.2">
      <c r="B22" s="342" t="s">
        <v>1073</v>
      </c>
      <c r="C22" s="126">
        <v>1329585</v>
      </c>
      <c r="D22" s="126">
        <v>93307</v>
      </c>
      <c r="E22" s="126">
        <v>71782</v>
      </c>
      <c r="F22" s="126">
        <v>0</v>
      </c>
      <c r="G22" s="126">
        <v>386460</v>
      </c>
      <c r="H22" s="126">
        <v>1163080</v>
      </c>
      <c r="I22" s="126">
        <v>44440</v>
      </c>
      <c r="J22" s="126">
        <v>0</v>
      </c>
      <c r="K22" s="274">
        <v>25249975</v>
      </c>
    </row>
    <row r="23" spans="2:11" ht="24.75" customHeight="1" x14ac:dyDescent="0.2">
      <c r="B23" s="342" t="s">
        <v>1074</v>
      </c>
      <c r="C23" s="126">
        <v>608</v>
      </c>
      <c r="D23" s="126">
        <v>8</v>
      </c>
      <c r="E23" s="126">
        <v>0</v>
      </c>
      <c r="F23" s="126">
        <v>15</v>
      </c>
      <c r="G23" s="126">
        <v>291</v>
      </c>
      <c r="H23" s="126">
        <v>262</v>
      </c>
      <c r="I23" s="126">
        <v>13</v>
      </c>
      <c r="J23" s="126">
        <v>2</v>
      </c>
      <c r="K23" s="274">
        <v>14316</v>
      </c>
    </row>
    <row r="24" spans="2:11" ht="24.75" customHeight="1" thickBot="1" x14ac:dyDescent="0.25">
      <c r="B24" s="353" t="s">
        <v>1075</v>
      </c>
      <c r="C24" s="354">
        <v>4166955</v>
      </c>
      <c r="D24" s="354">
        <v>8539</v>
      </c>
      <c r="E24" s="354">
        <v>0</v>
      </c>
      <c r="F24" s="354">
        <v>141546</v>
      </c>
      <c r="G24" s="354">
        <v>601586</v>
      </c>
      <c r="H24" s="354">
        <v>513701</v>
      </c>
      <c r="I24" s="354">
        <v>39009</v>
      </c>
      <c r="J24" s="354">
        <v>2721</v>
      </c>
      <c r="K24" s="355">
        <v>35480850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CC45-0DBA-4925-9CAF-2FCE8388DDCA}">
  <sheetPr codeName="Sheet116">
    <tabColor rgb="FFFF0000"/>
  </sheetPr>
  <dimension ref="B1:N36"/>
  <sheetViews>
    <sheetView tabSelected="1" zoomScale="130" zoomScaleNormal="130" workbookViewId="0">
      <selection activeCell="E22" sqref="E22"/>
    </sheetView>
  </sheetViews>
  <sheetFormatPr defaultRowHeight="13.2" x14ac:dyDescent="0.2"/>
  <cols>
    <col min="1" max="1" width="0.88671875" customWidth="1"/>
    <col min="2" max="2" width="44" customWidth="1"/>
    <col min="3" max="4" width="10.109375" customWidth="1"/>
    <col min="5" max="5" width="14.44140625" customWidth="1"/>
    <col min="6" max="6" width="8.33203125" customWidth="1"/>
    <col min="7" max="7" width="10.109375" customWidth="1"/>
    <col min="8" max="8" width="0.88671875" customWidth="1"/>
    <col min="10" max="10" width="52.88671875" bestFit="1" customWidth="1"/>
    <col min="11" max="14" width="12.33203125" customWidth="1"/>
  </cols>
  <sheetData>
    <row r="1" spans="2:14" ht="5.25" customHeight="1" x14ac:dyDescent="0.2"/>
    <row r="2" spans="2:14" ht="18" customHeight="1" thickBot="1" x14ac:dyDescent="0.25">
      <c r="B2" s="98" t="s">
        <v>1092</v>
      </c>
      <c r="C2" s="2"/>
      <c r="D2" s="2"/>
      <c r="E2" s="2"/>
      <c r="F2" s="2"/>
      <c r="G2" s="2"/>
      <c r="J2" s="98" t="s">
        <v>1092</v>
      </c>
    </row>
    <row r="3" spans="2:14" ht="18" customHeight="1" x14ac:dyDescent="0.2">
      <c r="B3" s="134" t="s">
        <v>983</v>
      </c>
      <c r="C3" s="430" t="s">
        <v>648</v>
      </c>
      <c r="D3" s="431"/>
      <c r="E3" s="431"/>
      <c r="F3" s="431"/>
      <c r="G3" s="432"/>
      <c r="J3" s="394" t="s">
        <v>983</v>
      </c>
      <c r="K3" s="428" t="s">
        <v>651</v>
      </c>
      <c r="L3" s="428"/>
      <c r="M3" s="428"/>
      <c r="N3" s="429"/>
    </row>
    <row r="4" spans="2:14" ht="18" customHeight="1" x14ac:dyDescent="0.2">
      <c r="B4" s="135"/>
      <c r="C4" s="433" t="s">
        <v>332</v>
      </c>
      <c r="D4" s="426"/>
      <c r="E4" s="426" t="s">
        <v>333</v>
      </c>
      <c r="F4" s="426"/>
      <c r="G4" s="4" t="s">
        <v>334</v>
      </c>
      <c r="J4" s="395"/>
      <c r="K4" s="425" t="s">
        <v>332</v>
      </c>
      <c r="L4" s="426"/>
      <c r="M4" s="426" t="s">
        <v>333</v>
      </c>
      <c r="N4" s="427"/>
    </row>
    <row r="5" spans="2:14" ht="18" customHeight="1" thickBot="1" x14ac:dyDescent="0.25">
      <c r="B5" s="136" t="s">
        <v>335</v>
      </c>
      <c r="C5" s="140" t="s">
        <v>336</v>
      </c>
      <c r="D5" s="132" t="s">
        <v>337</v>
      </c>
      <c r="E5" s="132" t="s">
        <v>336</v>
      </c>
      <c r="F5" s="132" t="s">
        <v>325</v>
      </c>
      <c r="G5" s="133" t="s">
        <v>338</v>
      </c>
      <c r="J5" s="406" t="s">
        <v>335</v>
      </c>
      <c r="K5" s="211" t="s">
        <v>336</v>
      </c>
      <c r="L5" s="132" t="s">
        <v>337</v>
      </c>
      <c r="M5" s="132" t="s">
        <v>336</v>
      </c>
      <c r="N5" s="133" t="s">
        <v>337</v>
      </c>
    </row>
    <row r="6" spans="2:14" ht="18" customHeight="1" x14ac:dyDescent="0.2">
      <c r="B6" s="137" t="s">
        <v>339</v>
      </c>
      <c r="C6" s="141">
        <f>'表８（その１－１）'!$D$10</f>
        <v>17803</v>
      </c>
      <c r="D6" s="130">
        <f t="shared" ref="D6:D32" si="0">100*C6/$C$32</f>
        <v>2.4994419321642223</v>
      </c>
      <c r="E6" s="32">
        <f>'表１１（その１－１）'!$D$10</f>
        <v>40798500</v>
      </c>
      <c r="F6" s="130">
        <f t="shared" ref="F6:F32" si="1">100*E6/$E$32</f>
        <v>2.1807157929543157</v>
      </c>
      <c r="G6" s="131">
        <f t="shared" ref="G6:G30" si="2">E6/C6</f>
        <v>2291.6643262371508</v>
      </c>
      <c r="J6" s="396" t="s">
        <v>339</v>
      </c>
      <c r="K6" s="404"/>
      <c r="L6" s="130">
        <f t="shared" ref="L6:L30" si="3">100*C6/$C$35</f>
        <v>2.4995401901857632</v>
      </c>
      <c r="M6" s="32"/>
      <c r="N6" s="405">
        <f t="shared" ref="N6:N30" si="4">100*E6/$E$35</f>
        <v>2.180744220265864</v>
      </c>
    </row>
    <row r="7" spans="2:14" ht="18" customHeight="1" x14ac:dyDescent="0.2">
      <c r="B7" s="138" t="s">
        <v>340</v>
      </c>
      <c r="C7" s="142">
        <f>'表８（その１－１）'!$E$10</f>
        <v>106</v>
      </c>
      <c r="D7" s="26">
        <f t="shared" si="0"/>
        <v>1.4881808954075581E-2</v>
      </c>
      <c r="E7" s="23">
        <f>'表１１（その１－１）'!$E$10</f>
        <v>224099</v>
      </c>
      <c r="F7" s="26">
        <f t="shared" si="1"/>
        <v>1.1978289115660359E-2</v>
      </c>
      <c r="G7" s="25">
        <f t="shared" si="2"/>
        <v>2114.1415094339623</v>
      </c>
      <c r="J7" s="397" t="s">
        <v>340</v>
      </c>
      <c r="K7" s="392"/>
      <c r="L7" s="26">
        <f t="shared" si="3"/>
        <v>1.4882393987512829E-2</v>
      </c>
      <c r="M7" s="23"/>
      <c r="N7" s="391">
        <f t="shared" si="4"/>
        <v>1.1978445261893449E-2</v>
      </c>
    </row>
    <row r="8" spans="2:14" ht="18" customHeight="1" x14ac:dyDescent="0.2">
      <c r="B8" s="138" t="s">
        <v>341</v>
      </c>
      <c r="C8" s="142">
        <f>'表８（その１－１）'!$F$10</f>
        <v>25613</v>
      </c>
      <c r="D8" s="26">
        <f t="shared" si="0"/>
        <v>3.5959223843465833</v>
      </c>
      <c r="E8" s="23">
        <f>'表１１（その１－１）'!$F$10</f>
        <v>297219148</v>
      </c>
      <c r="F8" s="26">
        <f t="shared" si="1"/>
        <v>15.88662548897695</v>
      </c>
      <c r="G8" s="25">
        <f t="shared" si="2"/>
        <v>11604.230195603795</v>
      </c>
      <c r="J8" s="397" t="s">
        <v>341</v>
      </c>
      <c r="K8" s="392"/>
      <c r="L8" s="26">
        <f t="shared" si="3"/>
        <v>3.5960637471902461</v>
      </c>
      <c r="M8" s="23"/>
      <c r="N8" s="391">
        <f t="shared" si="4"/>
        <v>15.886832583387733</v>
      </c>
    </row>
    <row r="9" spans="2:14" ht="18" customHeight="1" x14ac:dyDescent="0.2">
      <c r="B9" s="138" t="s">
        <v>83</v>
      </c>
      <c r="C9" s="142">
        <f>'表８（その１－１）'!$G$10</f>
        <v>1700</v>
      </c>
      <c r="D9" s="26">
        <f t="shared" si="0"/>
        <v>0.2386705209615895</v>
      </c>
      <c r="E9" s="23">
        <f>'表１１（その１－１）'!$G$10</f>
        <v>23315418</v>
      </c>
      <c r="F9" s="26">
        <f t="shared" si="1"/>
        <v>1.2462296469706318</v>
      </c>
      <c r="G9" s="25">
        <f t="shared" si="2"/>
        <v>13714.951764705882</v>
      </c>
      <c r="J9" s="397" t="s">
        <v>83</v>
      </c>
      <c r="K9" s="392"/>
      <c r="L9" s="26">
        <f t="shared" si="3"/>
        <v>0.23867990357331895</v>
      </c>
      <c r="M9" s="23"/>
      <c r="N9" s="391">
        <f t="shared" si="4"/>
        <v>1.2462458925348405</v>
      </c>
    </row>
    <row r="10" spans="2:14" ht="18" customHeight="1" x14ac:dyDescent="0.2">
      <c r="B10" s="138" t="s">
        <v>342</v>
      </c>
      <c r="C10" s="142">
        <f>'表８（その１－１）'!$H$10</f>
        <v>109496</v>
      </c>
      <c r="D10" s="26">
        <f t="shared" si="0"/>
        <v>15.372627860711884</v>
      </c>
      <c r="E10" s="23">
        <f>'表１１（その１－１）'!$H$10</f>
        <v>255983765</v>
      </c>
      <c r="F10" s="26">
        <f t="shared" si="1"/>
        <v>13.682557914516616</v>
      </c>
      <c r="G10" s="25">
        <f t="shared" si="2"/>
        <v>2337.8366789654415</v>
      </c>
      <c r="J10" s="397" t="s">
        <v>342</v>
      </c>
      <c r="K10" s="392"/>
      <c r="L10" s="26">
        <f t="shared" si="3"/>
        <v>15.373232189214196</v>
      </c>
      <c r="M10" s="23"/>
      <c r="N10" s="391">
        <f t="shared" si="4"/>
        <v>13.682736277207377</v>
      </c>
    </row>
    <row r="11" spans="2:14" ht="18" customHeight="1" x14ac:dyDescent="0.2">
      <c r="B11" s="138" t="s">
        <v>343</v>
      </c>
      <c r="C11" s="142">
        <f>'表８（その１－１）'!$I$10</f>
        <v>54478</v>
      </c>
      <c r="D11" s="26">
        <f t="shared" si="0"/>
        <v>7.6484074358502774</v>
      </c>
      <c r="E11" s="23">
        <f>'表１１（その１－１）'!$I$10</f>
        <v>169670822</v>
      </c>
      <c r="F11" s="26">
        <f t="shared" si="1"/>
        <v>9.0690550176830165</v>
      </c>
      <c r="G11" s="25">
        <f t="shared" si="2"/>
        <v>3114.4833143654319</v>
      </c>
      <c r="J11" s="397" t="s">
        <v>343</v>
      </c>
      <c r="K11" s="392"/>
      <c r="L11" s="26">
        <f t="shared" si="3"/>
        <v>7.6487081099219232</v>
      </c>
      <c r="M11" s="23"/>
      <c r="N11" s="391">
        <f t="shared" si="4"/>
        <v>9.0691732398068119</v>
      </c>
    </row>
    <row r="12" spans="2:14" ht="18" customHeight="1" x14ac:dyDescent="0.2">
      <c r="B12" s="138" t="s">
        <v>344</v>
      </c>
      <c r="C12" s="142">
        <f>'表８（その１－１）'!$J$10</f>
        <v>47857</v>
      </c>
      <c r="D12" s="26">
        <f t="shared" si="0"/>
        <v>6.7188559539169344</v>
      </c>
      <c r="E12" s="23">
        <f>'表１１（その１－１）'!$J$10</f>
        <v>100870334</v>
      </c>
      <c r="F12" s="26">
        <f t="shared" si="1"/>
        <v>5.3916082795783344</v>
      </c>
      <c r="G12" s="25">
        <f t="shared" si="2"/>
        <v>2107.7446141630276</v>
      </c>
      <c r="J12" s="397" t="s">
        <v>344</v>
      </c>
      <c r="K12" s="392"/>
      <c r="L12" s="26">
        <f t="shared" si="3"/>
        <v>6.7191200854754856</v>
      </c>
      <c r="M12" s="23"/>
      <c r="N12" s="391">
        <f t="shared" si="4"/>
        <v>5.3916785633488304</v>
      </c>
    </row>
    <row r="13" spans="2:14" ht="18" customHeight="1" x14ac:dyDescent="0.2">
      <c r="B13" s="138" t="s">
        <v>345</v>
      </c>
      <c r="C13" s="142">
        <f>'表８（その１－１）'!$K$10</f>
        <v>36452</v>
      </c>
      <c r="D13" s="26">
        <f t="shared" si="0"/>
        <v>5.1176575471128585</v>
      </c>
      <c r="E13" s="23">
        <f>'表１１（その１－１）'!$K$10</f>
        <v>114037809</v>
      </c>
      <c r="F13" s="26">
        <f t="shared" si="1"/>
        <v>6.0954214267732336</v>
      </c>
      <c r="G13" s="25">
        <f t="shared" si="2"/>
        <v>3128.4376440250194</v>
      </c>
      <c r="J13" s="397" t="s">
        <v>345</v>
      </c>
      <c r="K13" s="392"/>
      <c r="L13" s="26">
        <f t="shared" si="3"/>
        <v>5.1178587323850717</v>
      </c>
      <c r="M13" s="23"/>
      <c r="N13" s="391">
        <f t="shared" si="4"/>
        <v>6.095500885290698</v>
      </c>
    </row>
    <row r="14" spans="2:14" ht="18" customHeight="1" x14ac:dyDescent="0.2">
      <c r="B14" s="138" t="s">
        <v>346</v>
      </c>
      <c r="C14" s="142">
        <f>'表８（その１－１）'!$L$10</f>
        <v>65916</v>
      </c>
      <c r="D14" s="26">
        <f t="shared" si="0"/>
        <v>9.2542388586494901</v>
      </c>
      <c r="E14" s="23">
        <f>'表１１（その１－１）'!$L$10</f>
        <v>104122460</v>
      </c>
      <c r="F14" s="26">
        <f t="shared" si="1"/>
        <v>5.565437281352354</v>
      </c>
      <c r="G14" s="25">
        <f t="shared" si="2"/>
        <v>1579.6234601614176</v>
      </c>
      <c r="J14" s="397" t="s">
        <v>346</v>
      </c>
      <c r="K14" s="392"/>
      <c r="L14" s="26">
        <f t="shared" si="3"/>
        <v>9.2546026611405257</v>
      </c>
      <c r="M14" s="23"/>
      <c r="N14" s="391">
        <f t="shared" si="4"/>
        <v>5.5655098311178994</v>
      </c>
    </row>
    <row r="15" spans="2:14" ht="18" customHeight="1" x14ac:dyDescent="0.2">
      <c r="B15" s="138" t="s">
        <v>347</v>
      </c>
      <c r="C15" s="142">
        <f>'表８（その１－１）'!$M$10</f>
        <v>8584</v>
      </c>
      <c r="D15" s="26">
        <f t="shared" si="0"/>
        <v>1.2051457364319318</v>
      </c>
      <c r="E15" s="23">
        <f>'表１１（その１－１）'!$M$10</f>
        <v>10651081</v>
      </c>
      <c r="F15" s="26">
        <f t="shared" si="1"/>
        <v>0.56930966944215211</v>
      </c>
      <c r="G15" s="25">
        <f t="shared" si="2"/>
        <v>1240.806267474371</v>
      </c>
      <c r="J15" s="397" t="s">
        <v>347</v>
      </c>
      <c r="K15" s="392"/>
      <c r="L15" s="26">
        <f t="shared" si="3"/>
        <v>1.2051931131019824</v>
      </c>
      <c r="M15" s="23"/>
      <c r="N15" s="391">
        <f t="shared" si="4"/>
        <v>0.5693170908325933</v>
      </c>
    </row>
    <row r="16" spans="2:14" ht="18" customHeight="1" x14ac:dyDescent="0.2">
      <c r="B16" s="138" t="s">
        <v>348</v>
      </c>
      <c r="C16" s="142">
        <f>'表８（その１－１）'!$N$10</f>
        <v>98942</v>
      </c>
      <c r="D16" s="26">
        <f t="shared" si="0"/>
        <v>13.890905108812698</v>
      </c>
      <c r="E16" s="23">
        <f>'表１１（その１－１）'!$N$10</f>
        <v>181393280</v>
      </c>
      <c r="F16" s="26">
        <f t="shared" si="1"/>
        <v>9.695630732301046</v>
      </c>
      <c r="G16" s="25">
        <f t="shared" si="2"/>
        <v>1833.3294253198844</v>
      </c>
      <c r="J16" s="397" t="s">
        <v>348</v>
      </c>
      <c r="K16" s="392"/>
      <c r="L16" s="26">
        <f t="shared" si="3"/>
        <v>13.89145118785372</v>
      </c>
      <c r="M16" s="23"/>
      <c r="N16" s="391">
        <f t="shared" si="4"/>
        <v>9.6957571223223287</v>
      </c>
    </row>
    <row r="17" spans="2:14" ht="18" customHeight="1" x14ac:dyDescent="0.2">
      <c r="B17" s="138" t="s">
        <v>349</v>
      </c>
      <c r="C17" s="142">
        <f>'表８（その１－１）'!$O$10</f>
        <v>64589</v>
      </c>
      <c r="D17" s="26">
        <f t="shared" si="0"/>
        <v>9.0679354578753557</v>
      </c>
      <c r="E17" s="23">
        <f>'表１１（その１－１）'!$O$10</f>
        <v>77392148</v>
      </c>
      <c r="F17" s="26">
        <f t="shared" si="1"/>
        <v>4.1366785395114469</v>
      </c>
      <c r="G17" s="25">
        <f t="shared" si="2"/>
        <v>1198.224898976606</v>
      </c>
      <c r="J17" s="397" t="s">
        <v>349</v>
      </c>
      <c r="K17" s="392"/>
      <c r="L17" s="26">
        <f t="shared" si="3"/>
        <v>9.0682919364100574</v>
      </c>
      <c r="M17" s="23"/>
      <c r="N17" s="391">
        <f t="shared" si="4"/>
        <v>4.1367324643053136</v>
      </c>
    </row>
    <row r="18" spans="2:14" ht="18" customHeight="1" x14ac:dyDescent="0.2">
      <c r="B18" s="138" t="s">
        <v>350</v>
      </c>
      <c r="C18" s="142">
        <f>'表８（その１－１）'!$P$10</f>
        <v>5616</v>
      </c>
      <c r="D18" s="26">
        <f t="shared" si="0"/>
        <v>0.78845508571781564</v>
      </c>
      <c r="E18" s="23">
        <f>'表１１（その１－１）'!$P$10</f>
        <v>10000488</v>
      </c>
      <c r="F18" s="26">
        <f t="shared" si="1"/>
        <v>0.53453490002941573</v>
      </c>
      <c r="G18" s="25">
        <f t="shared" si="2"/>
        <v>1780.7136752136753</v>
      </c>
      <c r="J18" s="397" t="s">
        <v>350</v>
      </c>
      <c r="K18" s="392"/>
      <c r="L18" s="26">
        <f t="shared" si="3"/>
        <v>0.78848608145162313</v>
      </c>
      <c r="M18" s="23"/>
      <c r="N18" s="391">
        <f t="shared" si="4"/>
        <v>0.53454186810392856</v>
      </c>
    </row>
    <row r="19" spans="2:14" ht="18" customHeight="1" x14ac:dyDescent="0.2">
      <c r="B19" s="138" t="s">
        <v>351</v>
      </c>
      <c r="C19" s="142">
        <f>'表８（その２－１）'!$D$10</f>
        <v>66375</v>
      </c>
      <c r="D19" s="26">
        <f t="shared" si="0"/>
        <v>9.3186798993091191</v>
      </c>
      <c r="E19" s="23">
        <f>'表１１（その２－１）'!$D$10</f>
        <v>117515441</v>
      </c>
      <c r="F19" s="26">
        <f t="shared" si="1"/>
        <v>6.2813039230533256</v>
      </c>
      <c r="G19" s="25">
        <f t="shared" si="2"/>
        <v>1770.4774538606403</v>
      </c>
      <c r="J19" s="397" t="s">
        <v>351</v>
      </c>
      <c r="K19" s="392"/>
      <c r="L19" s="26">
        <f t="shared" si="3"/>
        <v>9.3190462351053203</v>
      </c>
      <c r="M19" s="23"/>
      <c r="N19" s="391">
        <f t="shared" si="4"/>
        <v>6.2813858046924311</v>
      </c>
    </row>
    <row r="20" spans="2:14" ht="18" customHeight="1" x14ac:dyDescent="0.2">
      <c r="B20" s="138" t="s">
        <v>352</v>
      </c>
      <c r="C20" s="142">
        <f>'表８（その２－１）'!$E$10</f>
        <v>46386</v>
      </c>
      <c r="D20" s="26">
        <f t="shared" si="0"/>
        <v>6.5123357560731119</v>
      </c>
      <c r="E20" s="23">
        <f>'表１１（その２－１）'!$E$10</f>
        <v>112329138</v>
      </c>
      <c r="F20" s="26">
        <f t="shared" si="1"/>
        <v>6.0040914554590179</v>
      </c>
      <c r="G20" s="25">
        <f t="shared" si="2"/>
        <v>2421.6172552063122</v>
      </c>
      <c r="J20" s="397" t="s">
        <v>352</v>
      </c>
      <c r="K20" s="392"/>
      <c r="L20" s="26">
        <f t="shared" si="3"/>
        <v>6.5125917689129258</v>
      </c>
      <c r="M20" s="23"/>
      <c r="N20" s="391">
        <f t="shared" si="4"/>
        <v>6.0041697234198965</v>
      </c>
    </row>
    <row r="21" spans="2:14" ht="18" customHeight="1" x14ac:dyDescent="0.2">
      <c r="B21" s="138" t="s">
        <v>353</v>
      </c>
      <c r="C21" s="142">
        <f>'表８（その２－１）'!$F$10</f>
        <v>15870</v>
      </c>
      <c r="D21" s="26">
        <f t="shared" si="0"/>
        <v>2.2280595103884853</v>
      </c>
      <c r="E21" s="23">
        <f>'表１１（その２－１）'!$F$10</f>
        <v>24864640</v>
      </c>
      <c r="F21" s="26">
        <f t="shared" si="1"/>
        <v>1.3290369286646224</v>
      </c>
      <c r="G21" s="25">
        <f t="shared" si="2"/>
        <v>1566.7700063011973</v>
      </c>
      <c r="J21" s="397" t="s">
        <v>353</v>
      </c>
      <c r="K21" s="392"/>
      <c r="L21" s="26">
        <f t="shared" si="3"/>
        <v>2.2281470998285715</v>
      </c>
      <c r="M21" s="23"/>
      <c r="N21" s="391">
        <f t="shared" si="4"/>
        <v>1.3290542536855867</v>
      </c>
    </row>
    <row r="22" spans="2:14" ht="18" customHeight="1" x14ac:dyDescent="0.2">
      <c r="B22" s="138" t="s">
        <v>354</v>
      </c>
      <c r="C22" s="142">
        <f>'表８（その２－１）'!$G$10</f>
        <v>42034</v>
      </c>
      <c r="D22" s="26">
        <f t="shared" si="0"/>
        <v>5.9013392224114423</v>
      </c>
      <c r="E22" s="23">
        <f>'表１１（その２－１）'!$G$10</f>
        <v>57300464</v>
      </c>
      <c r="F22" s="26">
        <f t="shared" si="1"/>
        <v>3.0627603168844497</v>
      </c>
      <c r="G22" s="25">
        <f t="shared" si="2"/>
        <v>1363.1932245325213</v>
      </c>
      <c r="J22" s="397" t="s">
        <v>354</v>
      </c>
      <c r="K22" s="392"/>
      <c r="L22" s="26">
        <f t="shared" si="3"/>
        <v>5.9015712157652285</v>
      </c>
      <c r="M22" s="23"/>
      <c r="N22" s="391">
        <f t="shared" si="4"/>
        <v>3.0628002423263654</v>
      </c>
    </row>
    <row r="23" spans="2:14" ht="18" customHeight="1" x14ac:dyDescent="0.2">
      <c r="B23" s="138" t="s">
        <v>355</v>
      </c>
      <c r="C23" s="142">
        <f>'表８（その２－１）'!$H$10</f>
        <v>81955</v>
      </c>
      <c r="D23" s="26">
        <f t="shared" si="0"/>
        <v>11.50602502671004</v>
      </c>
      <c r="E23" s="23">
        <f>'表１１（その２－１）'!$H$10</f>
        <v>170697294</v>
      </c>
      <c r="F23" s="26">
        <f t="shared" si="1"/>
        <v>9.1239208510206495</v>
      </c>
      <c r="G23" s="25">
        <f t="shared" si="2"/>
        <v>2082.8173265816608</v>
      </c>
      <c r="J23" s="397" t="s">
        <v>355</v>
      </c>
      <c r="K23" s="392"/>
      <c r="L23" s="26">
        <f t="shared" si="3"/>
        <v>11.50647735138315</v>
      </c>
      <c r="M23" s="23"/>
      <c r="N23" s="391">
        <f t="shared" si="4"/>
        <v>9.1240397883628805</v>
      </c>
    </row>
    <row r="24" spans="2:14" ht="18" customHeight="1" x14ac:dyDescent="0.2">
      <c r="B24" s="138" t="s">
        <v>154</v>
      </c>
      <c r="C24" s="142">
        <f>'表８（その２－１）'!$I$10</f>
        <v>31779</v>
      </c>
      <c r="D24" s="26">
        <f t="shared" si="0"/>
        <v>4.4615944033166777</v>
      </c>
      <c r="E24" s="23">
        <f>'表１１（その２－１）'!$I$10</f>
        <v>222518576</v>
      </c>
      <c r="F24" s="26">
        <f t="shared" si="1"/>
        <v>11.893814059558688</v>
      </c>
      <c r="G24" s="25">
        <f t="shared" si="2"/>
        <v>7002.0635010541555</v>
      </c>
      <c r="J24" s="397" t="s">
        <v>154</v>
      </c>
      <c r="K24" s="392"/>
      <c r="L24" s="26">
        <f t="shared" si="3"/>
        <v>4.4617697974450019</v>
      </c>
      <c r="M24" s="23"/>
      <c r="N24" s="391">
        <f t="shared" si="4"/>
        <v>11.893969104594296</v>
      </c>
    </row>
    <row r="25" spans="2:14" ht="18" customHeight="1" x14ac:dyDescent="0.2">
      <c r="B25" s="138" t="s">
        <v>356</v>
      </c>
      <c r="C25" s="142">
        <f>'表８（その２－１）'!$J$10</f>
        <v>485</v>
      </c>
      <c r="D25" s="26">
        <f t="shared" si="0"/>
        <v>6.8091295686100534E-2</v>
      </c>
      <c r="E25" s="23">
        <f>'表１１（その２－１）'!$J$10</f>
        <v>649636</v>
      </c>
      <c r="F25" s="26">
        <f t="shared" si="1"/>
        <v>3.4723616919045304E-2</v>
      </c>
      <c r="G25" s="25">
        <f t="shared" si="2"/>
        <v>1339.4556701030929</v>
      </c>
      <c r="J25" s="397" t="s">
        <v>356</v>
      </c>
      <c r="K25" s="392"/>
      <c r="L25" s="26">
        <f t="shared" si="3"/>
        <v>6.8093972490035112E-2</v>
      </c>
      <c r="M25" s="23"/>
      <c r="N25" s="391">
        <f t="shared" si="4"/>
        <v>3.4724069568161452E-2</v>
      </c>
    </row>
    <row r="26" spans="2:14" ht="18" customHeight="1" x14ac:dyDescent="0.2">
      <c r="B26" s="138" t="s">
        <v>357</v>
      </c>
      <c r="C26" s="142">
        <f>'表８（その２－１）'!$K$10</f>
        <v>49</v>
      </c>
      <c r="D26" s="26">
        <f t="shared" si="0"/>
        <v>6.8793267806575792E-3</v>
      </c>
      <c r="E26" s="23">
        <f>'表１１（その２－１）'!$K$10</f>
        <v>34453</v>
      </c>
      <c r="F26" s="26">
        <f t="shared" si="1"/>
        <v>1.8415432237620264E-3</v>
      </c>
      <c r="G26" s="25">
        <f t="shared" si="2"/>
        <v>703.12244897959181</v>
      </c>
      <c r="J26" s="397" t="s">
        <v>357</v>
      </c>
      <c r="K26" s="392"/>
      <c r="L26" s="26">
        <f t="shared" si="3"/>
        <v>6.8795972206427232E-3</v>
      </c>
      <c r="M26" s="23"/>
      <c r="N26" s="391">
        <f t="shared" si="4"/>
        <v>1.841567229697656E-3</v>
      </c>
    </row>
    <row r="27" spans="2:14" ht="18" customHeight="1" x14ac:dyDescent="0.2">
      <c r="B27" s="138" t="s">
        <v>368</v>
      </c>
      <c r="C27" s="142">
        <f>'表８（その２－１）'!$L$10</f>
        <v>596</v>
      </c>
      <c r="D27" s="26">
        <f t="shared" si="0"/>
        <v>8.3675076760651376E-2</v>
      </c>
      <c r="E27" s="23">
        <f>'表１１（その２－１）'!$L$10</f>
        <v>3008903</v>
      </c>
      <c r="F27" s="26">
        <f t="shared" si="1"/>
        <v>0.16082851799864256</v>
      </c>
      <c r="G27" s="25">
        <f t="shared" si="2"/>
        <v>5048.4949664429532</v>
      </c>
      <c r="J27" s="397" t="s">
        <v>368</v>
      </c>
      <c r="K27" s="392"/>
      <c r="L27" s="26">
        <f t="shared" si="3"/>
        <v>8.3678366193940062E-2</v>
      </c>
      <c r="M27" s="23"/>
      <c r="N27" s="391">
        <f t="shared" si="4"/>
        <v>0.1608306145223628</v>
      </c>
    </row>
    <row r="28" spans="2:14" ht="36" customHeight="1" x14ac:dyDescent="0.2">
      <c r="B28" s="139" t="s">
        <v>369</v>
      </c>
      <c r="C28" s="142">
        <f>'表８（その２－１）'!$M$10</f>
        <v>13421</v>
      </c>
      <c r="D28" s="26">
        <f t="shared" si="0"/>
        <v>1.8842335657797016</v>
      </c>
      <c r="E28" s="23">
        <f>'表１１（その２－１）'!$M$10</f>
        <v>26822308</v>
      </c>
      <c r="F28" s="26">
        <f t="shared" si="1"/>
        <v>1.4336760091445735</v>
      </c>
      <c r="G28" s="25">
        <f t="shared" si="2"/>
        <v>1998.5327471872438</v>
      </c>
      <c r="J28" s="398" t="s">
        <v>369</v>
      </c>
      <c r="K28" s="392"/>
      <c r="L28" s="26">
        <f t="shared" si="3"/>
        <v>1.884307638739714</v>
      </c>
      <c r="M28" s="23"/>
      <c r="N28" s="391">
        <f t="shared" si="4"/>
        <v>1.4336946982166219</v>
      </c>
    </row>
    <row r="29" spans="2:14" ht="18" customHeight="1" x14ac:dyDescent="0.2">
      <c r="B29" s="138" t="s">
        <v>370</v>
      </c>
      <c r="C29" s="142">
        <f>'表８（その２－１）'!$N$10</f>
        <v>16153</v>
      </c>
      <c r="D29" s="26">
        <f t="shared" si="0"/>
        <v>2.2677911324073854</v>
      </c>
      <c r="E29" s="23">
        <f>'表１１（その２－１）'!$N$10</f>
        <v>29720405</v>
      </c>
      <c r="F29" s="26">
        <f t="shared" si="1"/>
        <v>1.5885818487566554</v>
      </c>
      <c r="G29" s="25">
        <f t="shared" si="2"/>
        <v>1839.9309725747539</v>
      </c>
      <c r="J29" s="397" t="s">
        <v>370</v>
      </c>
      <c r="K29" s="392"/>
      <c r="L29" s="26">
        <f t="shared" si="3"/>
        <v>2.2678802837763654</v>
      </c>
      <c r="M29" s="23"/>
      <c r="N29" s="391">
        <f t="shared" si="4"/>
        <v>1.5886025571457452</v>
      </c>
    </row>
    <row r="30" spans="2:14" ht="18" customHeight="1" x14ac:dyDescent="0.2">
      <c r="B30" s="138" t="s">
        <v>360</v>
      </c>
      <c r="C30" s="142">
        <f>'表８（その２－１）'!$O$10</f>
        <v>655</v>
      </c>
      <c r="D30" s="26">
        <f t="shared" si="0"/>
        <v>9.1958347782259475E-2</v>
      </c>
      <c r="E30" s="23">
        <f>'表１１（その２－１）'!$O$10</f>
        <v>1863731</v>
      </c>
      <c r="F30" s="26">
        <f t="shared" si="1"/>
        <v>9.9618065015099566E-2</v>
      </c>
      <c r="G30" s="25">
        <f t="shared" si="2"/>
        <v>2845.3908396946563</v>
      </c>
      <c r="J30" s="397" t="s">
        <v>360</v>
      </c>
      <c r="K30" s="392"/>
      <c r="L30" s="26">
        <f t="shared" si="3"/>
        <v>9.1961962847367004E-2</v>
      </c>
      <c r="M30" s="23"/>
      <c r="N30" s="391">
        <f t="shared" si="4"/>
        <v>9.9619363613375964E-2</v>
      </c>
    </row>
    <row r="31" spans="2:14" ht="18" customHeight="1" thickBot="1" x14ac:dyDescent="0.25">
      <c r="B31" s="143" t="s">
        <v>371</v>
      </c>
      <c r="C31" s="144">
        <f>'表８（その２－１）'!$P$10</f>
        <v>28</v>
      </c>
      <c r="D31" s="27">
        <f t="shared" si="0"/>
        <v>3.9310438746614738E-3</v>
      </c>
      <c r="E31" s="24">
        <f>'表１１（その２－１）'!$P$10</f>
        <v>24388</v>
      </c>
      <c r="F31" s="27">
        <f t="shared" si="1"/>
        <v>1.3035601004588366E-3</v>
      </c>
      <c r="G31" s="145">
        <f>E31/C31</f>
        <v>871</v>
      </c>
      <c r="J31" s="399" t="s">
        <v>371</v>
      </c>
      <c r="K31" s="393"/>
      <c r="L31" s="27"/>
      <c r="M31" s="24"/>
      <c r="N31" s="400"/>
    </row>
    <row r="32" spans="2:14" ht="18" customHeight="1" thickBot="1" x14ac:dyDescent="0.25">
      <c r="B32" s="146" t="s">
        <v>155</v>
      </c>
      <c r="C32" s="147">
        <f>'表８（その２－１）'!$Q$10</f>
        <v>712279</v>
      </c>
      <c r="D32" s="148">
        <f t="shared" si="0"/>
        <v>100</v>
      </c>
      <c r="E32" s="149">
        <f>'表１１（その２－１）'!$Q$10</f>
        <v>1870876532</v>
      </c>
      <c r="F32" s="148">
        <f t="shared" si="1"/>
        <v>100</v>
      </c>
      <c r="G32" s="150">
        <f>E32/C32</f>
        <v>2626.6063326308931</v>
      </c>
      <c r="J32" s="401" t="s">
        <v>155</v>
      </c>
      <c r="K32" s="402"/>
      <c r="L32" s="148"/>
      <c r="M32" s="149"/>
      <c r="N32" s="403"/>
    </row>
    <row r="33" spans="3:14" ht="5.25" customHeight="1" x14ac:dyDescent="0.2"/>
    <row r="35" spans="3:14" x14ac:dyDescent="0.2">
      <c r="C35" s="22">
        <f>C32-C31</f>
        <v>712251</v>
      </c>
      <c r="D35" s="22"/>
      <c r="E35" s="22">
        <f>E32-E31</f>
        <v>1870852144</v>
      </c>
      <c r="L35" s="103">
        <f>100*C35/$C$35</f>
        <v>100</v>
      </c>
      <c r="M35" s="103"/>
      <c r="N35" s="103">
        <f>100*E35/$E$35</f>
        <v>100</v>
      </c>
    </row>
    <row r="36" spans="3:14" x14ac:dyDescent="0.2">
      <c r="C36" s="22"/>
    </row>
  </sheetData>
  <autoFilter ref="A5:A32" xr:uid="{CF3C6AA7-6133-478C-BB17-5A8ED3DB4468}">
    <sortState xmlns:xlrd2="http://schemas.microsoft.com/office/spreadsheetml/2017/richdata2" ref="A6:K32">
      <sortCondition ref="A5:A32"/>
    </sortState>
  </autoFilter>
  <mergeCells count="6">
    <mergeCell ref="C3:G3"/>
    <mergeCell ref="K3:N3"/>
    <mergeCell ref="C4:D4"/>
    <mergeCell ref="E4:F4"/>
    <mergeCell ref="K4:L4"/>
    <mergeCell ref="M4:N4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5" orientation="landscape" r:id="rId1"/>
  <headerFooter alignWithMargins="0">
    <oddFooter>&amp;C&amp;12 5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5D0B9-75B0-4C56-99BF-0A57F9455545}">
  <sheetPr codeName="Sheet24">
    <tabColor rgb="FFFFFF00"/>
  </sheetPr>
  <dimension ref="B1:K177"/>
  <sheetViews>
    <sheetView topLeftCell="A8" zoomScale="70" zoomScaleNormal="70" workbookViewId="0">
      <selection activeCell="S20" sqref="S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1007</v>
      </c>
      <c r="I3" s="275" t="s">
        <v>911</v>
      </c>
      <c r="J3" s="275">
        <v>6400</v>
      </c>
      <c r="K3" s="276">
        <v>0.62015624999999996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77</v>
      </c>
      <c r="D5" s="273">
        <v>9</v>
      </c>
      <c r="E5" s="273">
        <v>183</v>
      </c>
      <c r="F5" s="273">
        <v>20</v>
      </c>
      <c r="G5" s="273">
        <v>612</v>
      </c>
      <c r="H5" s="273">
        <v>340</v>
      </c>
      <c r="I5" s="273">
        <v>264</v>
      </c>
      <c r="J5" s="273">
        <v>224</v>
      </c>
      <c r="K5" s="277">
        <v>292</v>
      </c>
    </row>
    <row r="6" spans="2:11" ht="24.75" customHeight="1" x14ac:dyDescent="0.2">
      <c r="B6" s="342" t="s">
        <v>1071</v>
      </c>
      <c r="C6" s="273">
        <v>144798</v>
      </c>
      <c r="D6" s="273">
        <v>12237</v>
      </c>
      <c r="E6" s="273">
        <v>4089858</v>
      </c>
      <c r="F6" s="273">
        <v>581367</v>
      </c>
      <c r="G6" s="273">
        <v>2030605</v>
      </c>
      <c r="H6" s="273">
        <v>1265786</v>
      </c>
      <c r="I6" s="273">
        <v>1298617</v>
      </c>
      <c r="J6" s="273">
        <v>1907231</v>
      </c>
      <c r="K6" s="277">
        <v>643547</v>
      </c>
    </row>
    <row r="7" spans="2:11" ht="24.75" customHeight="1" x14ac:dyDescent="0.2">
      <c r="B7" s="342" t="s">
        <v>1072</v>
      </c>
      <c r="C7" s="126">
        <v>0</v>
      </c>
      <c r="D7" s="126">
        <v>0</v>
      </c>
      <c r="E7" s="126">
        <v>17</v>
      </c>
      <c r="F7" s="126">
        <v>1</v>
      </c>
      <c r="G7" s="126">
        <v>3</v>
      </c>
      <c r="H7" s="126">
        <v>2</v>
      </c>
      <c r="I7" s="126">
        <v>21</v>
      </c>
      <c r="J7" s="126">
        <v>9</v>
      </c>
      <c r="K7" s="356">
        <v>2</v>
      </c>
    </row>
    <row r="8" spans="2:11" ht="24.75" customHeight="1" x14ac:dyDescent="0.2">
      <c r="B8" s="342" t="s">
        <v>1073</v>
      </c>
      <c r="C8" s="126">
        <v>0</v>
      </c>
      <c r="D8" s="126">
        <v>0</v>
      </c>
      <c r="E8" s="126">
        <v>1806899</v>
      </c>
      <c r="F8" s="126">
        <v>465197</v>
      </c>
      <c r="G8" s="126">
        <v>105489</v>
      </c>
      <c r="H8" s="126">
        <v>23633</v>
      </c>
      <c r="I8" s="126">
        <v>775469</v>
      </c>
      <c r="J8" s="126">
        <v>534095</v>
      </c>
      <c r="K8" s="356">
        <v>61335</v>
      </c>
    </row>
    <row r="9" spans="2:11" ht="24.75" customHeight="1" x14ac:dyDescent="0.2">
      <c r="B9" s="342" t="s">
        <v>1074</v>
      </c>
      <c r="C9" s="126">
        <v>77</v>
      </c>
      <c r="D9" s="126">
        <v>9</v>
      </c>
      <c r="E9" s="126">
        <v>166</v>
      </c>
      <c r="F9" s="126">
        <v>19</v>
      </c>
      <c r="G9" s="126">
        <v>609</v>
      </c>
      <c r="H9" s="126">
        <v>338</v>
      </c>
      <c r="I9" s="126">
        <v>243</v>
      </c>
      <c r="J9" s="126">
        <v>215</v>
      </c>
      <c r="K9" s="356">
        <v>290</v>
      </c>
    </row>
    <row r="10" spans="2:11" ht="24.75" customHeight="1" x14ac:dyDescent="0.2">
      <c r="B10" s="342" t="s">
        <v>1075</v>
      </c>
      <c r="C10" s="126">
        <v>144798</v>
      </c>
      <c r="D10" s="126">
        <v>12237</v>
      </c>
      <c r="E10" s="126">
        <v>2282959</v>
      </c>
      <c r="F10" s="126">
        <v>116170</v>
      </c>
      <c r="G10" s="126">
        <v>1925116</v>
      </c>
      <c r="H10" s="126">
        <v>1242153</v>
      </c>
      <c r="I10" s="126">
        <v>523148</v>
      </c>
      <c r="J10" s="126">
        <v>1373136</v>
      </c>
      <c r="K10" s="356">
        <v>582212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40</v>
      </c>
      <c r="D12" s="273">
        <v>644</v>
      </c>
      <c r="E12" s="273">
        <v>440</v>
      </c>
      <c r="F12" s="273">
        <v>28</v>
      </c>
      <c r="G12" s="273">
        <v>368</v>
      </c>
      <c r="H12" s="273">
        <v>224</v>
      </c>
      <c r="I12" s="273">
        <v>59</v>
      </c>
      <c r="J12" s="273">
        <v>177</v>
      </c>
      <c r="K12" s="277">
        <v>498</v>
      </c>
    </row>
    <row r="13" spans="2:11" ht="24.75" customHeight="1" x14ac:dyDescent="0.2">
      <c r="B13" s="342" t="s">
        <v>1071</v>
      </c>
      <c r="C13" s="273">
        <v>41779</v>
      </c>
      <c r="D13" s="273">
        <v>2911761</v>
      </c>
      <c r="E13" s="273">
        <v>608424</v>
      </c>
      <c r="F13" s="273">
        <v>311461</v>
      </c>
      <c r="G13" s="273">
        <v>1351923</v>
      </c>
      <c r="H13" s="273">
        <v>976487</v>
      </c>
      <c r="I13" s="273">
        <v>123393</v>
      </c>
      <c r="J13" s="273">
        <v>806857</v>
      </c>
      <c r="K13" s="277">
        <v>2140188</v>
      </c>
    </row>
    <row r="14" spans="2:11" ht="24.75" customHeight="1" x14ac:dyDescent="0.2">
      <c r="B14" s="342" t="s">
        <v>1072</v>
      </c>
      <c r="C14" s="125">
        <v>0</v>
      </c>
      <c r="D14" s="125">
        <v>15</v>
      </c>
      <c r="E14" s="125">
        <v>2</v>
      </c>
      <c r="F14" s="125">
        <v>3</v>
      </c>
      <c r="G14" s="125">
        <v>9</v>
      </c>
      <c r="H14" s="125">
        <v>6</v>
      </c>
      <c r="I14" s="125">
        <v>0</v>
      </c>
      <c r="J14" s="125">
        <v>3</v>
      </c>
      <c r="K14" s="352">
        <v>11</v>
      </c>
    </row>
    <row r="15" spans="2:11" ht="24.75" customHeight="1" x14ac:dyDescent="0.2">
      <c r="B15" s="342" t="s">
        <v>1073</v>
      </c>
      <c r="C15" s="125">
        <v>0</v>
      </c>
      <c r="D15" s="125">
        <v>1568345</v>
      </c>
      <c r="E15" s="125">
        <v>53971</v>
      </c>
      <c r="F15" s="125">
        <v>279394</v>
      </c>
      <c r="G15" s="125">
        <v>562932</v>
      </c>
      <c r="H15" s="125">
        <v>364618</v>
      </c>
      <c r="I15" s="125">
        <v>0</v>
      </c>
      <c r="J15" s="125">
        <v>173821</v>
      </c>
      <c r="K15" s="352">
        <v>625482</v>
      </c>
    </row>
    <row r="16" spans="2:11" ht="24.75" customHeight="1" x14ac:dyDescent="0.2">
      <c r="B16" s="342" t="s">
        <v>1074</v>
      </c>
      <c r="C16" s="125">
        <v>40</v>
      </c>
      <c r="D16" s="125">
        <v>629</v>
      </c>
      <c r="E16" s="125">
        <v>438</v>
      </c>
      <c r="F16" s="125">
        <v>25</v>
      </c>
      <c r="G16" s="125">
        <v>359</v>
      </c>
      <c r="H16" s="125">
        <v>218</v>
      </c>
      <c r="I16" s="125">
        <v>59</v>
      </c>
      <c r="J16" s="125">
        <v>174</v>
      </c>
      <c r="K16" s="352">
        <v>487</v>
      </c>
    </row>
    <row r="17" spans="2:11" ht="24.75" customHeight="1" x14ac:dyDescent="0.2">
      <c r="B17" s="342" t="s">
        <v>1075</v>
      </c>
      <c r="C17" s="125">
        <v>41779</v>
      </c>
      <c r="D17" s="125">
        <v>1343416</v>
      </c>
      <c r="E17" s="125">
        <v>554453</v>
      </c>
      <c r="F17" s="125">
        <v>32067</v>
      </c>
      <c r="G17" s="125">
        <v>788991</v>
      </c>
      <c r="H17" s="125">
        <v>611869</v>
      </c>
      <c r="I17" s="125">
        <v>123393</v>
      </c>
      <c r="J17" s="125">
        <v>633036</v>
      </c>
      <c r="K17" s="352">
        <v>1514706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165</v>
      </c>
      <c r="D19" s="94">
        <v>1</v>
      </c>
      <c r="E19" s="94">
        <v>0</v>
      </c>
      <c r="F19" s="94">
        <v>5</v>
      </c>
      <c r="G19" s="94">
        <v>75</v>
      </c>
      <c r="H19" s="94">
        <v>97</v>
      </c>
      <c r="I19" s="94">
        <v>3</v>
      </c>
      <c r="J19" s="94">
        <v>0</v>
      </c>
      <c r="K19" s="119">
        <v>3969</v>
      </c>
    </row>
    <row r="20" spans="2:11" ht="24.75" customHeight="1" x14ac:dyDescent="0.2">
      <c r="B20" s="342" t="s">
        <v>1071</v>
      </c>
      <c r="C20" s="94">
        <v>2194996</v>
      </c>
      <c r="D20" s="94">
        <v>98</v>
      </c>
      <c r="E20" s="94">
        <v>0</v>
      </c>
      <c r="F20" s="94">
        <v>73715</v>
      </c>
      <c r="G20" s="94">
        <v>222100</v>
      </c>
      <c r="H20" s="94">
        <v>950687</v>
      </c>
      <c r="I20" s="94">
        <v>12595</v>
      </c>
      <c r="J20" s="94">
        <v>0</v>
      </c>
      <c r="K20" s="118">
        <v>22379209</v>
      </c>
    </row>
    <row r="21" spans="2:11" ht="24.75" customHeight="1" x14ac:dyDescent="0.2">
      <c r="B21" s="342" t="s">
        <v>1072</v>
      </c>
      <c r="C21" s="126">
        <v>9</v>
      </c>
      <c r="D21" s="126">
        <v>0</v>
      </c>
      <c r="E21" s="126">
        <v>0</v>
      </c>
      <c r="F21" s="126">
        <v>0</v>
      </c>
      <c r="G21" s="126">
        <v>2</v>
      </c>
      <c r="H21" s="126">
        <v>10</v>
      </c>
      <c r="I21" s="126">
        <v>0</v>
      </c>
      <c r="J21" s="126">
        <v>0</v>
      </c>
      <c r="K21" s="274">
        <v>118</v>
      </c>
    </row>
    <row r="22" spans="2:11" ht="24.75" customHeight="1" x14ac:dyDescent="0.2">
      <c r="B22" s="342" t="s">
        <v>1073</v>
      </c>
      <c r="C22" s="126">
        <v>502761</v>
      </c>
      <c r="D22" s="126">
        <v>0</v>
      </c>
      <c r="E22" s="126">
        <v>0</v>
      </c>
      <c r="F22" s="126">
        <v>0</v>
      </c>
      <c r="G22" s="126">
        <v>63883</v>
      </c>
      <c r="H22" s="126">
        <v>748489</v>
      </c>
      <c r="I22" s="126">
        <v>0</v>
      </c>
      <c r="J22" s="126">
        <v>0</v>
      </c>
      <c r="K22" s="274">
        <v>8358815</v>
      </c>
    </row>
    <row r="23" spans="2:11" ht="24.75" customHeight="1" x14ac:dyDescent="0.2">
      <c r="B23" s="342" t="s">
        <v>1074</v>
      </c>
      <c r="C23" s="126">
        <v>156</v>
      </c>
      <c r="D23" s="126">
        <v>1</v>
      </c>
      <c r="E23" s="126">
        <v>0</v>
      </c>
      <c r="F23" s="126">
        <v>5</v>
      </c>
      <c r="G23" s="126">
        <v>73</v>
      </c>
      <c r="H23" s="126">
        <v>87</v>
      </c>
      <c r="I23" s="126">
        <v>3</v>
      </c>
      <c r="J23" s="126">
        <v>0</v>
      </c>
      <c r="K23" s="274">
        <v>3851</v>
      </c>
    </row>
    <row r="24" spans="2:11" ht="24.75" customHeight="1" thickBot="1" x14ac:dyDescent="0.25">
      <c r="B24" s="353" t="s">
        <v>1075</v>
      </c>
      <c r="C24" s="354">
        <v>1692235</v>
      </c>
      <c r="D24" s="354">
        <v>98</v>
      </c>
      <c r="E24" s="354">
        <v>0</v>
      </c>
      <c r="F24" s="354">
        <v>73715</v>
      </c>
      <c r="G24" s="354">
        <v>158217</v>
      </c>
      <c r="H24" s="354">
        <v>202198</v>
      </c>
      <c r="I24" s="354">
        <v>12595</v>
      </c>
      <c r="J24" s="354">
        <v>0</v>
      </c>
      <c r="K24" s="355">
        <v>14020394</v>
      </c>
    </row>
    <row r="25" spans="2:11" ht="5.25" customHeight="1" x14ac:dyDescent="0.2"/>
    <row r="95" spans="2:3" x14ac:dyDescent="0.2">
      <c r="B95" s="99"/>
      <c r="C95" s="99"/>
    </row>
    <row r="96" spans="2:3" x14ac:dyDescent="0.2">
      <c r="B96" s="99"/>
      <c r="C96" s="99"/>
    </row>
    <row r="97" spans="2:3" x14ac:dyDescent="0.2">
      <c r="B97" s="99"/>
      <c r="C97" s="99"/>
    </row>
    <row r="98" spans="2:3" x14ac:dyDescent="0.2">
      <c r="B98" s="99"/>
      <c r="C98" s="99"/>
    </row>
    <row r="99" spans="2:3" x14ac:dyDescent="0.2">
      <c r="B99" s="99"/>
      <c r="C99" s="99"/>
    </row>
    <row r="100" spans="2:3" x14ac:dyDescent="0.2">
      <c r="B100" s="99"/>
      <c r="C100" s="99"/>
    </row>
    <row r="101" spans="2:3" x14ac:dyDescent="0.2">
      <c r="B101" s="99"/>
      <c r="C101" s="99"/>
    </row>
    <row r="102" spans="2:3" x14ac:dyDescent="0.2">
      <c r="B102" s="99"/>
      <c r="C102" s="99"/>
    </row>
    <row r="103" spans="2:3" x14ac:dyDescent="0.2">
      <c r="B103" s="99"/>
      <c r="C103" s="99"/>
    </row>
    <row r="104" spans="2:3" x14ac:dyDescent="0.2">
      <c r="B104" s="99"/>
      <c r="C104" s="99"/>
    </row>
    <row r="105" spans="2:3" x14ac:dyDescent="0.2">
      <c r="B105" s="99"/>
      <c r="C105" s="99"/>
    </row>
    <row r="106" spans="2:3" x14ac:dyDescent="0.2">
      <c r="B106" s="99"/>
      <c r="C106" s="99"/>
    </row>
    <row r="107" spans="2:3" x14ac:dyDescent="0.2">
      <c r="B107" s="99"/>
      <c r="C107" s="99"/>
    </row>
    <row r="108" spans="2:3" x14ac:dyDescent="0.2">
      <c r="B108" s="99"/>
      <c r="C108" s="99"/>
    </row>
    <row r="109" spans="2:3" x14ac:dyDescent="0.2">
      <c r="B109" s="99"/>
      <c r="C109" s="99"/>
    </row>
    <row r="110" spans="2:3" x14ac:dyDescent="0.2">
      <c r="B110" s="99"/>
      <c r="C110" s="99"/>
    </row>
    <row r="111" spans="2:3" x14ac:dyDescent="0.2">
      <c r="B111" s="99"/>
      <c r="C111" s="99"/>
    </row>
    <row r="112" spans="2:3" x14ac:dyDescent="0.2">
      <c r="B112" s="99"/>
      <c r="C112" s="99"/>
    </row>
    <row r="113" spans="2:3" x14ac:dyDescent="0.2">
      <c r="B113" s="99"/>
      <c r="C113" s="99"/>
    </row>
    <row r="114" spans="2:3" x14ac:dyDescent="0.2">
      <c r="B114" s="99"/>
      <c r="C114" s="99"/>
    </row>
    <row r="115" spans="2:3" x14ac:dyDescent="0.2">
      <c r="B115" s="99"/>
      <c r="C115" s="99"/>
    </row>
    <row r="116" spans="2:3" x14ac:dyDescent="0.2">
      <c r="B116" s="99"/>
      <c r="C116" s="99"/>
    </row>
    <row r="117" spans="2:3" x14ac:dyDescent="0.2">
      <c r="B117" s="99"/>
      <c r="C117" s="99"/>
    </row>
    <row r="118" spans="2:3" x14ac:dyDescent="0.2">
      <c r="B118" s="99"/>
      <c r="C118" s="99"/>
    </row>
    <row r="119" spans="2:3" x14ac:dyDescent="0.2">
      <c r="B119" s="99"/>
      <c r="C119" s="99"/>
    </row>
    <row r="120" spans="2:3" x14ac:dyDescent="0.2">
      <c r="B120" s="99"/>
      <c r="C120" s="99"/>
    </row>
    <row r="121" spans="2:3" x14ac:dyDescent="0.2">
      <c r="B121" s="99"/>
      <c r="C121" s="99"/>
    </row>
    <row r="122" spans="2:3" x14ac:dyDescent="0.2">
      <c r="B122" s="99"/>
      <c r="C122" s="99"/>
    </row>
    <row r="123" spans="2:3" x14ac:dyDescent="0.2">
      <c r="B123" s="99"/>
      <c r="C123" s="99"/>
    </row>
    <row r="124" spans="2:3" x14ac:dyDescent="0.2">
      <c r="B124" s="99"/>
      <c r="C124" s="99"/>
    </row>
    <row r="125" spans="2:3" x14ac:dyDescent="0.2">
      <c r="B125" s="99"/>
      <c r="C125" s="99"/>
    </row>
    <row r="126" spans="2:3" x14ac:dyDescent="0.2">
      <c r="B126" s="99"/>
      <c r="C126" s="99"/>
    </row>
    <row r="127" spans="2:3" x14ac:dyDescent="0.2">
      <c r="B127" s="99"/>
      <c r="C127" s="99"/>
    </row>
    <row r="128" spans="2:3" x14ac:dyDescent="0.2">
      <c r="B128" s="99"/>
      <c r="C128" s="99"/>
    </row>
    <row r="129" spans="2:3" x14ac:dyDescent="0.2">
      <c r="B129" s="99"/>
      <c r="C129" s="99"/>
    </row>
    <row r="130" spans="2:3" x14ac:dyDescent="0.2">
      <c r="B130" s="99"/>
      <c r="C130" s="99"/>
    </row>
    <row r="131" spans="2:3" x14ac:dyDescent="0.2">
      <c r="B131" s="99"/>
      <c r="C131" s="99"/>
    </row>
    <row r="132" spans="2:3" x14ac:dyDescent="0.2">
      <c r="B132" s="99"/>
      <c r="C132" s="99"/>
    </row>
    <row r="133" spans="2:3" x14ac:dyDescent="0.2">
      <c r="B133" s="99"/>
      <c r="C133" s="99"/>
    </row>
    <row r="134" spans="2:3" x14ac:dyDescent="0.2">
      <c r="B134" s="99"/>
      <c r="C134" s="99"/>
    </row>
    <row r="135" spans="2:3" x14ac:dyDescent="0.2">
      <c r="B135" s="99"/>
      <c r="C135" s="99"/>
    </row>
    <row r="136" spans="2:3" x14ac:dyDescent="0.2">
      <c r="B136" s="99"/>
      <c r="C136" s="99"/>
    </row>
    <row r="137" spans="2:3" x14ac:dyDescent="0.2">
      <c r="B137" s="99"/>
      <c r="C137" s="99"/>
    </row>
    <row r="138" spans="2:3" x14ac:dyDescent="0.2">
      <c r="B138" s="99"/>
      <c r="C138" s="99"/>
    </row>
    <row r="139" spans="2:3" x14ac:dyDescent="0.2">
      <c r="B139" s="99"/>
      <c r="C139" s="99"/>
    </row>
    <row r="140" spans="2:3" x14ac:dyDescent="0.2">
      <c r="B140" s="99"/>
      <c r="C140" s="99"/>
    </row>
    <row r="141" spans="2:3" x14ac:dyDescent="0.2">
      <c r="B141" s="99"/>
      <c r="C141" s="99"/>
    </row>
    <row r="142" spans="2:3" x14ac:dyDescent="0.2">
      <c r="B142" s="99"/>
      <c r="C142" s="99"/>
    </row>
    <row r="143" spans="2:3" x14ac:dyDescent="0.2">
      <c r="B143" s="99"/>
      <c r="C143" s="99"/>
    </row>
    <row r="144" spans="2:3" x14ac:dyDescent="0.2">
      <c r="B144" s="99"/>
      <c r="C144" s="99"/>
    </row>
    <row r="145" spans="2:3" x14ac:dyDescent="0.2">
      <c r="B145" s="99"/>
      <c r="C145" s="99"/>
    </row>
    <row r="146" spans="2:3" x14ac:dyDescent="0.2">
      <c r="B146" s="99"/>
      <c r="C146" s="99"/>
    </row>
    <row r="147" spans="2:3" x14ac:dyDescent="0.2">
      <c r="B147" s="99"/>
      <c r="C147" s="99"/>
    </row>
    <row r="148" spans="2:3" x14ac:dyDescent="0.2">
      <c r="B148" s="99"/>
      <c r="C148" s="99"/>
    </row>
    <row r="149" spans="2:3" x14ac:dyDescent="0.2">
      <c r="B149" s="99"/>
      <c r="C149" s="99"/>
    </row>
    <row r="150" spans="2:3" x14ac:dyDescent="0.2">
      <c r="B150" s="99"/>
      <c r="C150" s="99"/>
    </row>
    <row r="151" spans="2:3" x14ac:dyDescent="0.2">
      <c r="B151" s="99"/>
      <c r="C151" s="99"/>
    </row>
    <row r="152" spans="2:3" x14ac:dyDescent="0.2">
      <c r="B152" s="99"/>
      <c r="C152" s="99"/>
    </row>
    <row r="153" spans="2:3" x14ac:dyDescent="0.2">
      <c r="B153" s="99"/>
      <c r="C153" s="99"/>
    </row>
    <row r="154" spans="2:3" x14ac:dyDescent="0.2">
      <c r="B154" s="99"/>
      <c r="C154" s="99"/>
    </row>
    <row r="155" spans="2:3" x14ac:dyDescent="0.2">
      <c r="B155" s="99"/>
      <c r="C155" s="99"/>
    </row>
    <row r="156" spans="2:3" x14ac:dyDescent="0.2">
      <c r="B156" s="99"/>
      <c r="C156" s="99"/>
    </row>
    <row r="157" spans="2:3" x14ac:dyDescent="0.2">
      <c r="B157" s="99"/>
      <c r="C157" s="99"/>
    </row>
    <row r="158" spans="2:3" x14ac:dyDescent="0.2">
      <c r="B158" s="99"/>
      <c r="C158" s="99"/>
    </row>
    <row r="159" spans="2:3" x14ac:dyDescent="0.2">
      <c r="B159" s="99"/>
      <c r="C159" s="99"/>
    </row>
    <row r="160" spans="2:3" x14ac:dyDescent="0.2">
      <c r="B160" s="99"/>
      <c r="C160" s="99"/>
    </row>
    <row r="161" spans="2:3" x14ac:dyDescent="0.2">
      <c r="B161" s="99"/>
      <c r="C161" s="99"/>
    </row>
    <row r="162" spans="2:3" x14ac:dyDescent="0.2">
      <c r="B162" s="99"/>
      <c r="C162" s="99"/>
    </row>
    <row r="163" spans="2:3" x14ac:dyDescent="0.2">
      <c r="B163" s="99"/>
      <c r="C163" s="99"/>
    </row>
    <row r="164" spans="2:3" x14ac:dyDescent="0.2">
      <c r="B164" s="99"/>
      <c r="C164" s="99"/>
    </row>
    <row r="165" spans="2:3" x14ac:dyDescent="0.2">
      <c r="B165" s="99"/>
      <c r="C165" s="99"/>
    </row>
    <row r="166" spans="2:3" x14ac:dyDescent="0.2">
      <c r="B166" s="99"/>
      <c r="C166" s="99"/>
    </row>
    <row r="167" spans="2:3" x14ac:dyDescent="0.2">
      <c r="B167" s="99"/>
      <c r="C167" s="99"/>
    </row>
    <row r="168" spans="2:3" x14ac:dyDescent="0.2">
      <c r="B168" s="99"/>
      <c r="C168" s="99"/>
    </row>
    <row r="169" spans="2:3" x14ac:dyDescent="0.2">
      <c r="B169" s="99"/>
      <c r="C169" s="99"/>
    </row>
    <row r="170" spans="2:3" x14ac:dyDescent="0.2">
      <c r="B170" s="99"/>
      <c r="C170" s="99"/>
    </row>
    <row r="171" spans="2:3" x14ac:dyDescent="0.2">
      <c r="B171" s="99"/>
      <c r="C171" s="99"/>
    </row>
    <row r="172" spans="2:3" x14ac:dyDescent="0.2">
      <c r="B172" s="99"/>
      <c r="C172" s="99"/>
    </row>
    <row r="173" spans="2:3" x14ac:dyDescent="0.2">
      <c r="B173" s="99"/>
      <c r="C173" s="99"/>
    </row>
    <row r="174" spans="2:3" x14ac:dyDescent="0.2">
      <c r="B174" s="99"/>
      <c r="C174" s="99"/>
    </row>
    <row r="175" spans="2:3" x14ac:dyDescent="0.2">
      <c r="B175" s="99"/>
      <c r="C175" s="99"/>
    </row>
    <row r="176" spans="2:3" x14ac:dyDescent="0.2">
      <c r="B176" s="99"/>
      <c r="C176" s="99"/>
    </row>
    <row r="177" spans="2:3" x14ac:dyDescent="0.2">
      <c r="B177" s="99"/>
      <c r="C177" s="99"/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78E3F-32A6-4573-805B-6CFA8EB67615}">
  <sheetPr codeName="Sheet25">
    <tabColor rgb="FFFFFF00"/>
  </sheetPr>
  <dimension ref="B1:K177"/>
  <sheetViews>
    <sheetView topLeftCell="A9" zoomScale="70" zoomScaleNormal="70" workbookViewId="0">
      <selection activeCell="S27" sqref="S27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1008</v>
      </c>
      <c r="I3" s="275" t="s">
        <v>1076</v>
      </c>
      <c r="J3" s="275">
        <v>19448</v>
      </c>
      <c r="K3" s="276">
        <v>0.60556355409296581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359</v>
      </c>
      <c r="D5" s="273">
        <v>0</v>
      </c>
      <c r="E5" s="273">
        <v>426</v>
      </c>
      <c r="F5" s="273">
        <v>31</v>
      </c>
      <c r="G5" s="273">
        <v>1566</v>
      </c>
      <c r="H5" s="273">
        <v>856</v>
      </c>
      <c r="I5" s="273">
        <v>927</v>
      </c>
      <c r="J5" s="273">
        <v>583</v>
      </c>
      <c r="K5" s="277">
        <v>1132</v>
      </c>
    </row>
    <row r="6" spans="2:11" ht="24.75" customHeight="1" x14ac:dyDescent="0.2">
      <c r="B6" s="342" t="s">
        <v>1071</v>
      </c>
      <c r="C6" s="273">
        <v>1013017</v>
      </c>
      <c r="D6" s="273">
        <v>0</v>
      </c>
      <c r="E6" s="273">
        <v>7429898</v>
      </c>
      <c r="F6" s="273">
        <v>266540</v>
      </c>
      <c r="G6" s="273">
        <v>4210441</v>
      </c>
      <c r="H6" s="273">
        <v>2986000</v>
      </c>
      <c r="I6" s="273">
        <v>4751594</v>
      </c>
      <c r="J6" s="273">
        <v>3391697</v>
      </c>
      <c r="K6" s="277">
        <v>2149914</v>
      </c>
    </row>
    <row r="7" spans="2:11" ht="24.75" customHeight="1" x14ac:dyDescent="0.2">
      <c r="B7" s="342" t="s">
        <v>1072</v>
      </c>
      <c r="C7" s="126">
        <v>4</v>
      </c>
      <c r="D7" s="126">
        <v>0</v>
      </c>
      <c r="E7" s="126">
        <v>35</v>
      </c>
      <c r="F7" s="126">
        <v>2</v>
      </c>
      <c r="G7" s="126">
        <v>6</v>
      </c>
      <c r="H7" s="126">
        <v>4</v>
      </c>
      <c r="I7" s="126">
        <v>56</v>
      </c>
      <c r="J7" s="126">
        <v>38</v>
      </c>
      <c r="K7" s="356">
        <v>9</v>
      </c>
    </row>
    <row r="8" spans="2:11" ht="24.75" customHeight="1" x14ac:dyDescent="0.2">
      <c r="B8" s="342" t="s">
        <v>1073</v>
      </c>
      <c r="C8" s="126">
        <v>343057</v>
      </c>
      <c r="D8" s="126">
        <v>0</v>
      </c>
      <c r="E8" s="126">
        <v>2730156</v>
      </c>
      <c r="F8" s="126">
        <v>184265</v>
      </c>
      <c r="G8" s="126">
        <v>246218</v>
      </c>
      <c r="H8" s="126">
        <v>84005</v>
      </c>
      <c r="I8" s="126">
        <v>2677187</v>
      </c>
      <c r="J8" s="126">
        <v>1761366</v>
      </c>
      <c r="K8" s="356">
        <v>263780</v>
      </c>
    </row>
    <row r="9" spans="2:11" ht="24.75" customHeight="1" x14ac:dyDescent="0.2">
      <c r="B9" s="342" t="s">
        <v>1074</v>
      </c>
      <c r="C9" s="126">
        <v>355</v>
      </c>
      <c r="D9" s="126">
        <v>0</v>
      </c>
      <c r="E9" s="126">
        <v>391</v>
      </c>
      <c r="F9" s="126">
        <v>29</v>
      </c>
      <c r="G9" s="126">
        <v>1560</v>
      </c>
      <c r="H9" s="126">
        <v>852</v>
      </c>
      <c r="I9" s="126">
        <v>871</v>
      </c>
      <c r="J9" s="126">
        <v>545</v>
      </c>
      <c r="K9" s="356">
        <v>1123</v>
      </c>
    </row>
    <row r="10" spans="2:11" ht="24.75" customHeight="1" x14ac:dyDescent="0.2">
      <c r="B10" s="342" t="s">
        <v>1075</v>
      </c>
      <c r="C10" s="126">
        <v>669960</v>
      </c>
      <c r="D10" s="126">
        <v>0</v>
      </c>
      <c r="E10" s="126">
        <v>4699742</v>
      </c>
      <c r="F10" s="126">
        <v>82275</v>
      </c>
      <c r="G10" s="126">
        <v>3964223</v>
      </c>
      <c r="H10" s="126">
        <v>2901995</v>
      </c>
      <c r="I10" s="126">
        <v>2074407</v>
      </c>
      <c r="J10" s="126">
        <v>1630331</v>
      </c>
      <c r="K10" s="356">
        <v>1886134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139</v>
      </c>
      <c r="D12" s="273">
        <v>1708</v>
      </c>
      <c r="E12" s="273">
        <v>1044</v>
      </c>
      <c r="F12" s="273">
        <v>123</v>
      </c>
      <c r="G12" s="273">
        <v>1093</v>
      </c>
      <c r="H12" s="273">
        <v>784</v>
      </c>
      <c r="I12" s="273">
        <v>258</v>
      </c>
      <c r="J12" s="273">
        <v>776</v>
      </c>
      <c r="K12" s="277">
        <v>1225</v>
      </c>
    </row>
    <row r="13" spans="2:11" ht="24.75" customHeight="1" x14ac:dyDescent="0.2">
      <c r="B13" s="342" t="s">
        <v>1071</v>
      </c>
      <c r="C13" s="273">
        <v>237345</v>
      </c>
      <c r="D13" s="273">
        <v>6178429</v>
      </c>
      <c r="E13" s="273">
        <v>1459191</v>
      </c>
      <c r="F13" s="273">
        <v>1122223</v>
      </c>
      <c r="G13" s="273">
        <v>3215519</v>
      </c>
      <c r="H13" s="273">
        <v>2998775</v>
      </c>
      <c r="I13" s="273">
        <v>384878</v>
      </c>
      <c r="J13" s="273">
        <v>1118948</v>
      </c>
      <c r="K13" s="277">
        <v>4773171</v>
      </c>
    </row>
    <row r="14" spans="2:11" ht="24.75" customHeight="1" x14ac:dyDescent="0.2">
      <c r="B14" s="342" t="s">
        <v>1072</v>
      </c>
      <c r="C14" s="125">
        <v>3</v>
      </c>
      <c r="D14" s="125">
        <v>43</v>
      </c>
      <c r="E14" s="125">
        <v>3</v>
      </c>
      <c r="F14" s="125">
        <v>14</v>
      </c>
      <c r="G14" s="125">
        <v>23</v>
      </c>
      <c r="H14" s="125">
        <v>30</v>
      </c>
      <c r="I14" s="125">
        <v>0</v>
      </c>
      <c r="J14" s="125">
        <v>1</v>
      </c>
      <c r="K14" s="352">
        <v>22</v>
      </c>
    </row>
    <row r="15" spans="2:11" ht="24.75" customHeight="1" x14ac:dyDescent="0.2">
      <c r="B15" s="342" t="s">
        <v>1073</v>
      </c>
      <c r="C15" s="125">
        <v>98931</v>
      </c>
      <c r="D15" s="125">
        <v>2815533</v>
      </c>
      <c r="E15" s="125">
        <v>106498</v>
      </c>
      <c r="F15" s="125">
        <v>928072</v>
      </c>
      <c r="G15" s="125">
        <v>1480767</v>
      </c>
      <c r="H15" s="125">
        <v>1371697</v>
      </c>
      <c r="I15" s="125">
        <v>0</v>
      </c>
      <c r="J15" s="125">
        <v>50683</v>
      </c>
      <c r="K15" s="352">
        <v>1962538</v>
      </c>
    </row>
    <row r="16" spans="2:11" ht="24.75" customHeight="1" x14ac:dyDescent="0.2">
      <c r="B16" s="342" t="s">
        <v>1074</v>
      </c>
      <c r="C16" s="125">
        <v>136</v>
      </c>
      <c r="D16" s="125">
        <v>1665</v>
      </c>
      <c r="E16" s="125">
        <v>1041</v>
      </c>
      <c r="F16" s="125">
        <v>109</v>
      </c>
      <c r="G16" s="125">
        <v>1070</v>
      </c>
      <c r="H16" s="125">
        <v>754</v>
      </c>
      <c r="I16" s="125">
        <v>258</v>
      </c>
      <c r="J16" s="125">
        <v>775</v>
      </c>
      <c r="K16" s="352">
        <v>1203</v>
      </c>
    </row>
    <row r="17" spans="2:11" ht="24.75" customHeight="1" x14ac:dyDescent="0.2">
      <c r="B17" s="342" t="s">
        <v>1075</v>
      </c>
      <c r="C17" s="125">
        <v>138414</v>
      </c>
      <c r="D17" s="125">
        <v>3362896</v>
      </c>
      <c r="E17" s="125">
        <v>1352693</v>
      </c>
      <c r="F17" s="125">
        <v>194151</v>
      </c>
      <c r="G17" s="125">
        <v>1734752</v>
      </c>
      <c r="H17" s="125">
        <v>1627078</v>
      </c>
      <c r="I17" s="125">
        <v>384878</v>
      </c>
      <c r="J17" s="125">
        <v>1068265</v>
      </c>
      <c r="K17" s="352">
        <v>2810633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487</v>
      </c>
      <c r="D19" s="94">
        <v>13</v>
      </c>
      <c r="E19" s="94">
        <v>0</v>
      </c>
      <c r="F19" s="94">
        <v>9</v>
      </c>
      <c r="G19" s="94">
        <v>201</v>
      </c>
      <c r="H19" s="94">
        <v>306</v>
      </c>
      <c r="I19" s="94">
        <v>12</v>
      </c>
      <c r="J19" s="94">
        <v>0</v>
      </c>
      <c r="K19" s="119">
        <v>11777</v>
      </c>
    </row>
    <row r="20" spans="2:11" ht="24.75" customHeight="1" x14ac:dyDescent="0.2">
      <c r="B20" s="342" t="s">
        <v>1071</v>
      </c>
      <c r="C20" s="94">
        <v>5002942</v>
      </c>
      <c r="D20" s="94">
        <v>100278</v>
      </c>
      <c r="E20" s="94">
        <v>0</v>
      </c>
      <c r="F20" s="94">
        <v>74250</v>
      </c>
      <c r="G20" s="94">
        <v>700628</v>
      </c>
      <c r="H20" s="94">
        <v>2172163</v>
      </c>
      <c r="I20" s="94">
        <v>86210</v>
      </c>
      <c r="J20" s="94">
        <v>0</v>
      </c>
      <c r="K20" s="118">
        <v>49871759</v>
      </c>
    </row>
    <row r="21" spans="2:11" ht="24.75" customHeight="1" x14ac:dyDescent="0.2">
      <c r="B21" s="342" t="s">
        <v>1072</v>
      </c>
      <c r="C21" s="126">
        <v>22</v>
      </c>
      <c r="D21" s="126">
        <v>5</v>
      </c>
      <c r="E21" s="126">
        <v>0</v>
      </c>
      <c r="F21" s="126">
        <v>1</v>
      </c>
      <c r="G21" s="126">
        <v>5</v>
      </c>
      <c r="H21" s="126">
        <v>21</v>
      </c>
      <c r="I21" s="126">
        <v>2</v>
      </c>
      <c r="J21" s="126">
        <v>0</v>
      </c>
      <c r="K21" s="274">
        <v>328</v>
      </c>
    </row>
    <row r="22" spans="2:11" ht="24.75" customHeight="1" x14ac:dyDescent="0.2">
      <c r="B22" s="342" t="s">
        <v>1073</v>
      </c>
      <c r="C22" s="126">
        <v>1186344</v>
      </c>
      <c r="D22" s="126">
        <v>87300</v>
      </c>
      <c r="E22" s="126">
        <v>0</v>
      </c>
      <c r="F22" s="126">
        <v>32859</v>
      </c>
      <c r="G22" s="126">
        <v>251891</v>
      </c>
      <c r="H22" s="126">
        <v>1696788</v>
      </c>
      <c r="I22" s="126">
        <v>68090</v>
      </c>
      <c r="J22" s="126">
        <v>0</v>
      </c>
      <c r="K22" s="274">
        <v>19309450</v>
      </c>
    </row>
    <row r="23" spans="2:11" ht="24.75" customHeight="1" x14ac:dyDescent="0.2">
      <c r="B23" s="342" t="s">
        <v>1074</v>
      </c>
      <c r="C23" s="126">
        <v>465</v>
      </c>
      <c r="D23" s="126">
        <v>8</v>
      </c>
      <c r="E23" s="126">
        <v>0</v>
      </c>
      <c r="F23" s="126">
        <v>8</v>
      </c>
      <c r="G23" s="126">
        <v>196</v>
      </c>
      <c r="H23" s="126">
        <v>285</v>
      </c>
      <c r="I23" s="126">
        <v>10</v>
      </c>
      <c r="J23" s="126">
        <v>0</v>
      </c>
      <c r="K23" s="274">
        <v>11449</v>
      </c>
    </row>
    <row r="24" spans="2:11" ht="24.75" customHeight="1" thickBot="1" x14ac:dyDescent="0.25">
      <c r="B24" s="353" t="s">
        <v>1075</v>
      </c>
      <c r="C24" s="354">
        <v>3816598</v>
      </c>
      <c r="D24" s="354">
        <v>12978</v>
      </c>
      <c r="E24" s="354">
        <v>0</v>
      </c>
      <c r="F24" s="354">
        <v>41391</v>
      </c>
      <c r="G24" s="354">
        <v>448737</v>
      </c>
      <c r="H24" s="354">
        <v>475375</v>
      </c>
      <c r="I24" s="354">
        <v>18120</v>
      </c>
      <c r="J24" s="354">
        <v>0</v>
      </c>
      <c r="K24" s="355">
        <v>30562309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D70AB-0184-4C29-9C2B-A16CB3DF0658}">
  <sheetPr codeName="Sheet26">
    <tabColor rgb="FFFFFF00"/>
  </sheetPr>
  <dimension ref="B1:K177"/>
  <sheetViews>
    <sheetView topLeftCell="A9" zoomScale="70" zoomScaleNormal="70" workbookViewId="0">
      <selection activeCell="K19" sqref="K19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1009</v>
      </c>
      <c r="I3" s="275" t="s">
        <v>912</v>
      </c>
      <c r="J3" s="275">
        <v>15511</v>
      </c>
      <c r="K3" s="276">
        <v>0.73141641415769454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326</v>
      </c>
      <c r="D5" s="273">
        <v>2</v>
      </c>
      <c r="E5" s="273">
        <v>411</v>
      </c>
      <c r="F5" s="273">
        <v>32</v>
      </c>
      <c r="G5" s="273">
        <v>1897</v>
      </c>
      <c r="H5" s="273">
        <v>1044</v>
      </c>
      <c r="I5" s="273">
        <v>701</v>
      </c>
      <c r="J5" s="273">
        <v>573</v>
      </c>
      <c r="K5" s="277">
        <v>1036</v>
      </c>
    </row>
    <row r="6" spans="2:11" ht="24.75" customHeight="1" x14ac:dyDescent="0.2">
      <c r="B6" s="342" t="s">
        <v>1071</v>
      </c>
      <c r="C6" s="273">
        <v>772982</v>
      </c>
      <c r="D6" s="273">
        <v>4657</v>
      </c>
      <c r="E6" s="273">
        <v>7548387</v>
      </c>
      <c r="F6" s="273">
        <v>1005628</v>
      </c>
      <c r="G6" s="273">
        <v>4839036</v>
      </c>
      <c r="H6" s="273">
        <v>3585406</v>
      </c>
      <c r="I6" s="273">
        <v>3150124</v>
      </c>
      <c r="J6" s="273">
        <v>2912465</v>
      </c>
      <c r="K6" s="277">
        <v>1686780</v>
      </c>
    </row>
    <row r="7" spans="2:11" ht="24.75" customHeight="1" x14ac:dyDescent="0.2">
      <c r="B7" s="342" t="s">
        <v>1072</v>
      </c>
      <c r="C7" s="126">
        <v>2</v>
      </c>
      <c r="D7" s="126">
        <v>0</v>
      </c>
      <c r="E7" s="126">
        <v>34</v>
      </c>
      <c r="F7" s="126">
        <v>2</v>
      </c>
      <c r="G7" s="126">
        <v>8</v>
      </c>
      <c r="H7" s="126">
        <v>7</v>
      </c>
      <c r="I7" s="126">
        <v>41</v>
      </c>
      <c r="J7" s="126">
        <v>29</v>
      </c>
      <c r="K7" s="356">
        <v>5</v>
      </c>
    </row>
    <row r="8" spans="2:11" ht="24.75" customHeight="1" x14ac:dyDescent="0.2">
      <c r="B8" s="342" t="s">
        <v>1073</v>
      </c>
      <c r="C8" s="126">
        <v>176926</v>
      </c>
      <c r="D8" s="126">
        <v>0</v>
      </c>
      <c r="E8" s="126">
        <v>3393680</v>
      </c>
      <c r="F8" s="126">
        <v>442657</v>
      </c>
      <c r="G8" s="126">
        <v>288232</v>
      </c>
      <c r="H8" s="126">
        <v>282646</v>
      </c>
      <c r="I8" s="126">
        <v>1799675</v>
      </c>
      <c r="J8" s="126">
        <v>1382601</v>
      </c>
      <c r="K8" s="356">
        <v>176366</v>
      </c>
    </row>
    <row r="9" spans="2:11" ht="24.75" customHeight="1" x14ac:dyDescent="0.2">
      <c r="B9" s="342" t="s">
        <v>1074</v>
      </c>
      <c r="C9" s="126">
        <v>324</v>
      </c>
      <c r="D9" s="126">
        <v>2</v>
      </c>
      <c r="E9" s="126">
        <v>377</v>
      </c>
      <c r="F9" s="126">
        <v>30</v>
      </c>
      <c r="G9" s="126">
        <v>1889</v>
      </c>
      <c r="H9" s="126">
        <v>1037</v>
      </c>
      <c r="I9" s="126">
        <v>660</v>
      </c>
      <c r="J9" s="126">
        <v>544</v>
      </c>
      <c r="K9" s="356">
        <v>1031</v>
      </c>
    </row>
    <row r="10" spans="2:11" ht="24.75" customHeight="1" x14ac:dyDescent="0.2">
      <c r="B10" s="342" t="s">
        <v>1075</v>
      </c>
      <c r="C10" s="126">
        <v>596056</v>
      </c>
      <c r="D10" s="126">
        <v>4657</v>
      </c>
      <c r="E10" s="126">
        <v>4154707</v>
      </c>
      <c r="F10" s="126">
        <v>562971</v>
      </c>
      <c r="G10" s="126">
        <v>4550804</v>
      </c>
      <c r="H10" s="126">
        <v>3302760</v>
      </c>
      <c r="I10" s="126">
        <v>1350449</v>
      </c>
      <c r="J10" s="126">
        <v>1529864</v>
      </c>
      <c r="K10" s="356">
        <v>1510414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128</v>
      </c>
      <c r="D12" s="273">
        <v>1686</v>
      </c>
      <c r="E12" s="273">
        <v>1167</v>
      </c>
      <c r="F12" s="273">
        <v>136</v>
      </c>
      <c r="G12" s="273">
        <v>870</v>
      </c>
      <c r="H12" s="273">
        <v>727</v>
      </c>
      <c r="I12" s="273">
        <v>225</v>
      </c>
      <c r="J12" s="273">
        <v>561</v>
      </c>
      <c r="K12" s="277">
        <v>1281</v>
      </c>
    </row>
    <row r="13" spans="2:11" ht="24.75" customHeight="1" x14ac:dyDescent="0.2">
      <c r="B13" s="342" t="s">
        <v>1071</v>
      </c>
      <c r="C13" s="273">
        <v>176650</v>
      </c>
      <c r="D13" s="273">
        <v>5465248</v>
      </c>
      <c r="E13" s="273">
        <v>1497493</v>
      </c>
      <c r="F13" s="273">
        <v>1416248</v>
      </c>
      <c r="G13" s="273">
        <v>2947510</v>
      </c>
      <c r="H13" s="273">
        <v>2434348</v>
      </c>
      <c r="I13" s="273">
        <v>493270</v>
      </c>
      <c r="J13" s="273">
        <v>772500</v>
      </c>
      <c r="K13" s="277">
        <v>4980214</v>
      </c>
    </row>
    <row r="14" spans="2:11" ht="24.75" customHeight="1" x14ac:dyDescent="0.2">
      <c r="B14" s="342" t="s">
        <v>1072</v>
      </c>
      <c r="C14" s="125">
        <v>0</v>
      </c>
      <c r="D14" s="125">
        <v>36</v>
      </c>
      <c r="E14" s="125">
        <v>3</v>
      </c>
      <c r="F14" s="125">
        <v>15</v>
      </c>
      <c r="G14" s="125">
        <v>17</v>
      </c>
      <c r="H14" s="125">
        <v>30</v>
      </c>
      <c r="I14" s="125">
        <v>4</v>
      </c>
      <c r="J14" s="125">
        <v>2</v>
      </c>
      <c r="K14" s="352">
        <v>25</v>
      </c>
    </row>
    <row r="15" spans="2:11" ht="24.75" customHeight="1" x14ac:dyDescent="0.2">
      <c r="B15" s="342" t="s">
        <v>1073</v>
      </c>
      <c r="C15" s="125">
        <v>0</v>
      </c>
      <c r="D15" s="125">
        <v>2640504</v>
      </c>
      <c r="E15" s="125">
        <v>71260</v>
      </c>
      <c r="F15" s="125">
        <v>1225461</v>
      </c>
      <c r="G15" s="125">
        <v>1234780</v>
      </c>
      <c r="H15" s="125">
        <v>872631</v>
      </c>
      <c r="I15" s="125">
        <v>94380</v>
      </c>
      <c r="J15" s="125">
        <v>98081</v>
      </c>
      <c r="K15" s="352">
        <v>2591534</v>
      </c>
    </row>
    <row r="16" spans="2:11" ht="24.75" customHeight="1" x14ac:dyDescent="0.2">
      <c r="B16" s="342" t="s">
        <v>1074</v>
      </c>
      <c r="C16" s="125">
        <v>128</v>
      </c>
      <c r="D16" s="125">
        <v>1650</v>
      </c>
      <c r="E16" s="125">
        <v>1164</v>
      </c>
      <c r="F16" s="125">
        <v>121</v>
      </c>
      <c r="G16" s="125">
        <v>853</v>
      </c>
      <c r="H16" s="125">
        <v>697</v>
      </c>
      <c r="I16" s="125">
        <v>221</v>
      </c>
      <c r="J16" s="125">
        <v>559</v>
      </c>
      <c r="K16" s="352">
        <v>1256</v>
      </c>
    </row>
    <row r="17" spans="2:11" ht="24.75" customHeight="1" x14ac:dyDescent="0.2">
      <c r="B17" s="342" t="s">
        <v>1075</v>
      </c>
      <c r="C17" s="125">
        <v>176650</v>
      </c>
      <c r="D17" s="125">
        <v>2824744</v>
      </c>
      <c r="E17" s="125">
        <v>1426233</v>
      </c>
      <c r="F17" s="125">
        <v>190787</v>
      </c>
      <c r="G17" s="125">
        <v>1712730</v>
      </c>
      <c r="H17" s="125">
        <v>1561717</v>
      </c>
      <c r="I17" s="125">
        <v>398890</v>
      </c>
      <c r="J17" s="125">
        <v>674419</v>
      </c>
      <c r="K17" s="352">
        <v>2388680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568</v>
      </c>
      <c r="D19" s="94">
        <v>7</v>
      </c>
      <c r="E19" s="94">
        <v>0</v>
      </c>
      <c r="F19" s="94">
        <v>14</v>
      </c>
      <c r="G19" s="94">
        <v>224</v>
      </c>
      <c r="H19" s="94">
        <v>284</v>
      </c>
      <c r="I19" s="94">
        <v>19</v>
      </c>
      <c r="J19" s="94">
        <v>0</v>
      </c>
      <c r="K19" s="119">
        <v>11345</v>
      </c>
    </row>
    <row r="20" spans="2:11" ht="24.75" customHeight="1" x14ac:dyDescent="0.2">
      <c r="B20" s="342" t="s">
        <v>1071</v>
      </c>
      <c r="C20" s="94">
        <v>5569307</v>
      </c>
      <c r="D20" s="94">
        <v>85125</v>
      </c>
      <c r="E20" s="94">
        <v>0</v>
      </c>
      <c r="F20" s="94">
        <v>326905</v>
      </c>
      <c r="G20" s="94">
        <v>741716</v>
      </c>
      <c r="H20" s="94">
        <v>1834675</v>
      </c>
      <c r="I20" s="94">
        <v>47189</v>
      </c>
      <c r="J20" s="94">
        <v>0</v>
      </c>
      <c r="K20" s="118">
        <v>47296789</v>
      </c>
    </row>
    <row r="21" spans="2:11" ht="24.75" customHeight="1" x14ac:dyDescent="0.2">
      <c r="B21" s="342" t="s">
        <v>1072</v>
      </c>
      <c r="C21" s="126">
        <v>16</v>
      </c>
      <c r="D21" s="126">
        <v>3</v>
      </c>
      <c r="E21" s="126">
        <v>0</v>
      </c>
      <c r="F21" s="126">
        <v>1</v>
      </c>
      <c r="G21" s="126">
        <v>9</v>
      </c>
      <c r="H21" s="126">
        <v>20</v>
      </c>
      <c r="I21" s="126">
        <v>0</v>
      </c>
      <c r="J21" s="126">
        <v>0</v>
      </c>
      <c r="K21" s="274">
        <v>280</v>
      </c>
    </row>
    <row r="22" spans="2:11" ht="24.75" customHeight="1" x14ac:dyDescent="0.2">
      <c r="B22" s="342" t="s">
        <v>1073</v>
      </c>
      <c r="C22" s="126">
        <v>1105241</v>
      </c>
      <c r="D22" s="126">
        <v>78221</v>
      </c>
      <c r="E22" s="126">
        <v>0</v>
      </c>
      <c r="F22" s="126">
        <v>233781</v>
      </c>
      <c r="G22" s="126">
        <v>277864</v>
      </c>
      <c r="H22" s="126">
        <v>1389729</v>
      </c>
      <c r="I22" s="126">
        <v>0</v>
      </c>
      <c r="J22" s="126">
        <v>0</v>
      </c>
      <c r="K22" s="274">
        <v>18182503</v>
      </c>
    </row>
    <row r="23" spans="2:11" ht="24.75" customHeight="1" x14ac:dyDescent="0.2">
      <c r="B23" s="342" t="s">
        <v>1074</v>
      </c>
      <c r="C23" s="126">
        <v>552</v>
      </c>
      <c r="D23" s="126">
        <v>4</v>
      </c>
      <c r="E23" s="126">
        <v>0</v>
      </c>
      <c r="F23" s="126">
        <v>13</v>
      </c>
      <c r="G23" s="126">
        <v>215</v>
      </c>
      <c r="H23" s="126">
        <v>264</v>
      </c>
      <c r="I23" s="126">
        <v>19</v>
      </c>
      <c r="J23" s="126">
        <v>0</v>
      </c>
      <c r="K23" s="274">
        <v>11065</v>
      </c>
    </row>
    <row r="24" spans="2:11" ht="24.75" customHeight="1" thickBot="1" x14ac:dyDescent="0.25">
      <c r="B24" s="353" t="s">
        <v>1075</v>
      </c>
      <c r="C24" s="354">
        <v>4464066</v>
      </c>
      <c r="D24" s="354">
        <v>6904</v>
      </c>
      <c r="E24" s="354">
        <v>0</v>
      </c>
      <c r="F24" s="354">
        <v>93124</v>
      </c>
      <c r="G24" s="354">
        <v>463852</v>
      </c>
      <c r="H24" s="354">
        <v>444946</v>
      </c>
      <c r="I24" s="354">
        <v>47189</v>
      </c>
      <c r="J24" s="354">
        <v>0</v>
      </c>
      <c r="K24" s="355">
        <v>29114286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E2FE9-B680-4691-BC6E-7BEDC0C7E427}">
  <sheetPr codeName="Sheet27">
    <tabColor rgb="FFFFFF00"/>
  </sheetPr>
  <dimension ref="B1:K177"/>
  <sheetViews>
    <sheetView topLeftCell="A8" zoomScale="70" zoomScaleNormal="70" workbookViewId="0">
      <selection activeCell="P22" sqref="P22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1010</v>
      </c>
      <c r="I3" s="275" t="s">
        <v>913</v>
      </c>
      <c r="J3" s="275">
        <v>8645</v>
      </c>
      <c r="K3" s="276">
        <v>0.73522267206477732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165</v>
      </c>
      <c r="D5" s="273">
        <v>0</v>
      </c>
      <c r="E5" s="273">
        <v>224</v>
      </c>
      <c r="F5" s="273">
        <v>13</v>
      </c>
      <c r="G5" s="273">
        <v>1072</v>
      </c>
      <c r="H5" s="273">
        <v>603</v>
      </c>
      <c r="I5" s="273">
        <v>418</v>
      </c>
      <c r="J5" s="273">
        <v>352</v>
      </c>
      <c r="K5" s="277">
        <v>529</v>
      </c>
    </row>
    <row r="6" spans="2:11" ht="24.75" customHeight="1" x14ac:dyDescent="0.2">
      <c r="B6" s="342" t="s">
        <v>1071</v>
      </c>
      <c r="C6" s="273">
        <v>400570</v>
      </c>
      <c r="D6" s="273">
        <v>0</v>
      </c>
      <c r="E6" s="273">
        <v>4167325</v>
      </c>
      <c r="F6" s="273">
        <v>152550</v>
      </c>
      <c r="G6" s="273">
        <v>2847388</v>
      </c>
      <c r="H6" s="273">
        <v>2114597</v>
      </c>
      <c r="I6" s="273">
        <v>2195756</v>
      </c>
      <c r="J6" s="273">
        <v>1822398</v>
      </c>
      <c r="K6" s="277">
        <v>904942</v>
      </c>
    </row>
    <row r="7" spans="2:11" ht="24.75" customHeight="1" x14ac:dyDescent="0.2">
      <c r="B7" s="342" t="s">
        <v>1072</v>
      </c>
      <c r="C7" s="126">
        <v>2</v>
      </c>
      <c r="D7" s="126">
        <v>0</v>
      </c>
      <c r="E7" s="126">
        <v>20</v>
      </c>
      <c r="F7" s="126">
        <v>0</v>
      </c>
      <c r="G7" s="126">
        <v>2</v>
      </c>
      <c r="H7" s="126">
        <v>2</v>
      </c>
      <c r="I7" s="126">
        <v>30</v>
      </c>
      <c r="J7" s="126">
        <v>14</v>
      </c>
      <c r="K7" s="356">
        <v>5</v>
      </c>
    </row>
    <row r="8" spans="2:11" ht="24.75" customHeight="1" x14ac:dyDescent="0.2">
      <c r="B8" s="342" t="s">
        <v>1073</v>
      </c>
      <c r="C8" s="126">
        <v>37189</v>
      </c>
      <c r="D8" s="126">
        <v>0</v>
      </c>
      <c r="E8" s="126">
        <v>1962593</v>
      </c>
      <c r="F8" s="126">
        <v>0</v>
      </c>
      <c r="G8" s="126">
        <v>93118</v>
      </c>
      <c r="H8" s="126">
        <v>93118</v>
      </c>
      <c r="I8" s="126">
        <v>1453820</v>
      </c>
      <c r="J8" s="126">
        <v>687586</v>
      </c>
      <c r="K8" s="356">
        <v>171392</v>
      </c>
    </row>
    <row r="9" spans="2:11" ht="24.75" customHeight="1" x14ac:dyDescent="0.2">
      <c r="B9" s="342" t="s">
        <v>1074</v>
      </c>
      <c r="C9" s="126">
        <v>163</v>
      </c>
      <c r="D9" s="126">
        <v>0</v>
      </c>
      <c r="E9" s="126">
        <v>204</v>
      </c>
      <c r="F9" s="126">
        <v>13</v>
      </c>
      <c r="G9" s="126">
        <v>1070</v>
      </c>
      <c r="H9" s="126">
        <v>601</v>
      </c>
      <c r="I9" s="126">
        <v>388</v>
      </c>
      <c r="J9" s="126">
        <v>338</v>
      </c>
      <c r="K9" s="356">
        <v>524</v>
      </c>
    </row>
    <row r="10" spans="2:11" ht="24.75" customHeight="1" x14ac:dyDescent="0.2">
      <c r="B10" s="342" t="s">
        <v>1075</v>
      </c>
      <c r="C10" s="126">
        <v>363381</v>
      </c>
      <c r="D10" s="126">
        <v>0</v>
      </c>
      <c r="E10" s="126">
        <v>2204732</v>
      </c>
      <c r="F10" s="126">
        <v>152550</v>
      </c>
      <c r="G10" s="126">
        <v>2754270</v>
      </c>
      <c r="H10" s="126">
        <v>2021479</v>
      </c>
      <c r="I10" s="126">
        <v>741936</v>
      </c>
      <c r="J10" s="126">
        <v>1134812</v>
      </c>
      <c r="K10" s="356">
        <v>733550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66</v>
      </c>
      <c r="D12" s="273">
        <v>914</v>
      </c>
      <c r="E12" s="273">
        <v>670</v>
      </c>
      <c r="F12" s="273">
        <v>54</v>
      </c>
      <c r="G12" s="273">
        <v>453</v>
      </c>
      <c r="H12" s="273">
        <v>463</v>
      </c>
      <c r="I12" s="273">
        <v>111</v>
      </c>
      <c r="J12" s="273">
        <v>301</v>
      </c>
      <c r="K12" s="277">
        <v>840</v>
      </c>
    </row>
    <row r="13" spans="2:11" ht="24.75" customHeight="1" x14ac:dyDescent="0.2">
      <c r="B13" s="342" t="s">
        <v>1071</v>
      </c>
      <c r="C13" s="273">
        <v>67626</v>
      </c>
      <c r="D13" s="273">
        <v>4252925</v>
      </c>
      <c r="E13" s="273">
        <v>938933</v>
      </c>
      <c r="F13" s="273">
        <v>1207322</v>
      </c>
      <c r="G13" s="273">
        <v>1610925</v>
      </c>
      <c r="H13" s="273">
        <v>2333867</v>
      </c>
      <c r="I13" s="273">
        <v>218704</v>
      </c>
      <c r="J13" s="273">
        <v>606518</v>
      </c>
      <c r="K13" s="277">
        <v>2399810</v>
      </c>
    </row>
    <row r="14" spans="2:11" ht="24.75" customHeight="1" x14ac:dyDescent="0.2">
      <c r="B14" s="342" t="s">
        <v>1072</v>
      </c>
      <c r="C14" s="125">
        <v>0</v>
      </c>
      <c r="D14" s="125">
        <v>23</v>
      </c>
      <c r="E14" s="125">
        <v>1</v>
      </c>
      <c r="F14" s="125">
        <v>7</v>
      </c>
      <c r="G14" s="125">
        <v>12</v>
      </c>
      <c r="H14" s="125">
        <v>30</v>
      </c>
      <c r="I14" s="125">
        <v>1</v>
      </c>
      <c r="J14" s="125">
        <v>4</v>
      </c>
      <c r="K14" s="352">
        <v>10</v>
      </c>
    </row>
    <row r="15" spans="2:11" ht="24.75" customHeight="1" x14ac:dyDescent="0.2">
      <c r="B15" s="342" t="s">
        <v>1073</v>
      </c>
      <c r="C15" s="125">
        <v>0</v>
      </c>
      <c r="D15" s="125">
        <v>2661149</v>
      </c>
      <c r="E15" s="125">
        <v>71576</v>
      </c>
      <c r="F15" s="125">
        <v>1132857</v>
      </c>
      <c r="G15" s="125">
        <v>797080</v>
      </c>
      <c r="H15" s="125">
        <v>1250626</v>
      </c>
      <c r="I15" s="125">
        <v>4636</v>
      </c>
      <c r="J15" s="125">
        <v>226355</v>
      </c>
      <c r="K15" s="352">
        <v>561386</v>
      </c>
    </row>
    <row r="16" spans="2:11" ht="24.75" customHeight="1" x14ac:dyDescent="0.2">
      <c r="B16" s="342" t="s">
        <v>1074</v>
      </c>
      <c r="C16" s="125">
        <v>66</v>
      </c>
      <c r="D16" s="125">
        <v>891</v>
      </c>
      <c r="E16" s="125">
        <v>669</v>
      </c>
      <c r="F16" s="125">
        <v>47</v>
      </c>
      <c r="G16" s="125">
        <v>441</v>
      </c>
      <c r="H16" s="125">
        <v>433</v>
      </c>
      <c r="I16" s="125">
        <v>110</v>
      </c>
      <c r="J16" s="125">
        <v>297</v>
      </c>
      <c r="K16" s="352">
        <v>830</v>
      </c>
    </row>
    <row r="17" spans="2:11" ht="24.75" customHeight="1" x14ac:dyDescent="0.2">
      <c r="B17" s="342" t="s">
        <v>1075</v>
      </c>
      <c r="C17" s="125">
        <v>67626</v>
      </c>
      <c r="D17" s="125">
        <v>1591776</v>
      </c>
      <c r="E17" s="125">
        <v>867357</v>
      </c>
      <c r="F17" s="125">
        <v>74465</v>
      </c>
      <c r="G17" s="125">
        <v>813845</v>
      </c>
      <c r="H17" s="125">
        <v>1083241</v>
      </c>
      <c r="I17" s="125">
        <v>214068</v>
      </c>
      <c r="J17" s="125">
        <v>380163</v>
      </c>
      <c r="K17" s="352">
        <v>1838424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300</v>
      </c>
      <c r="D19" s="94">
        <v>2</v>
      </c>
      <c r="E19" s="94">
        <v>0</v>
      </c>
      <c r="F19" s="94">
        <v>10</v>
      </c>
      <c r="G19" s="94">
        <v>93</v>
      </c>
      <c r="H19" s="94">
        <v>138</v>
      </c>
      <c r="I19" s="94">
        <v>3</v>
      </c>
      <c r="J19" s="94">
        <v>0</v>
      </c>
      <c r="K19" s="119">
        <v>6356</v>
      </c>
    </row>
    <row r="20" spans="2:11" ht="24.75" customHeight="1" x14ac:dyDescent="0.2">
      <c r="B20" s="342" t="s">
        <v>1071</v>
      </c>
      <c r="C20" s="94">
        <v>2838584</v>
      </c>
      <c r="D20" s="94">
        <v>3777</v>
      </c>
      <c r="E20" s="94">
        <v>0</v>
      </c>
      <c r="F20" s="94">
        <v>76312</v>
      </c>
      <c r="G20" s="94">
        <v>284385</v>
      </c>
      <c r="H20" s="94">
        <v>800077</v>
      </c>
      <c r="I20" s="94">
        <v>11277</v>
      </c>
      <c r="J20" s="94">
        <v>0</v>
      </c>
      <c r="K20" s="118">
        <v>27777012</v>
      </c>
    </row>
    <row r="21" spans="2:11" ht="24.75" customHeight="1" x14ac:dyDescent="0.2">
      <c r="B21" s="342" t="s">
        <v>1072</v>
      </c>
      <c r="C21" s="126">
        <v>8</v>
      </c>
      <c r="D21" s="126">
        <v>0</v>
      </c>
      <c r="E21" s="126">
        <v>0</v>
      </c>
      <c r="F21" s="126">
        <v>0</v>
      </c>
      <c r="G21" s="126">
        <v>3</v>
      </c>
      <c r="H21" s="126">
        <v>11</v>
      </c>
      <c r="I21" s="126">
        <v>1</v>
      </c>
      <c r="J21" s="126">
        <v>0</v>
      </c>
      <c r="K21" s="274">
        <v>175</v>
      </c>
    </row>
    <row r="22" spans="2:11" ht="24.75" customHeight="1" x14ac:dyDescent="0.2">
      <c r="B22" s="342" t="s">
        <v>1073</v>
      </c>
      <c r="C22" s="126">
        <v>534721</v>
      </c>
      <c r="D22" s="126">
        <v>0</v>
      </c>
      <c r="E22" s="126">
        <v>0</v>
      </c>
      <c r="F22" s="126">
        <v>0</v>
      </c>
      <c r="G22" s="126">
        <v>94273</v>
      </c>
      <c r="H22" s="126">
        <v>620697</v>
      </c>
      <c r="I22" s="126">
        <v>9178</v>
      </c>
      <c r="J22" s="126">
        <v>0</v>
      </c>
      <c r="K22" s="274">
        <v>11161163</v>
      </c>
    </row>
    <row r="23" spans="2:11" ht="24.75" customHeight="1" x14ac:dyDescent="0.2">
      <c r="B23" s="342" t="s">
        <v>1074</v>
      </c>
      <c r="C23" s="126">
        <v>292</v>
      </c>
      <c r="D23" s="126">
        <v>2</v>
      </c>
      <c r="E23" s="126">
        <v>0</v>
      </c>
      <c r="F23" s="126">
        <v>10</v>
      </c>
      <c r="G23" s="126">
        <v>90</v>
      </c>
      <c r="H23" s="126">
        <v>127</v>
      </c>
      <c r="I23" s="126">
        <v>2</v>
      </c>
      <c r="J23" s="126">
        <v>0</v>
      </c>
      <c r="K23" s="274">
        <v>6181</v>
      </c>
    </row>
    <row r="24" spans="2:11" ht="24.75" customHeight="1" thickBot="1" x14ac:dyDescent="0.25">
      <c r="B24" s="353" t="s">
        <v>1075</v>
      </c>
      <c r="C24" s="354">
        <v>2303863</v>
      </c>
      <c r="D24" s="354">
        <v>3777</v>
      </c>
      <c r="E24" s="354">
        <v>0</v>
      </c>
      <c r="F24" s="354">
        <v>76312</v>
      </c>
      <c r="G24" s="354">
        <v>190112</v>
      </c>
      <c r="H24" s="354">
        <v>179380</v>
      </c>
      <c r="I24" s="354">
        <v>2099</v>
      </c>
      <c r="J24" s="354">
        <v>0</v>
      </c>
      <c r="K24" s="355">
        <v>16615849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D2D24-C356-4996-ABBD-751660F5A953}">
  <sheetPr codeName="Sheet28">
    <tabColor rgb="FFFFFF00"/>
  </sheetPr>
  <dimension ref="B1:K177"/>
  <sheetViews>
    <sheetView topLeftCell="A9" zoomScale="70" zoomScaleNormal="70" workbookViewId="0">
      <selection activeCell="K28" sqref="K28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1011</v>
      </c>
      <c r="I3" s="275" t="s">
        <v>914</v>
      </c>
      <c r="J3" s="275">
        <v>24286</v>
      </c>
      <c r="K3" s="276">
        <v>0.64650415877460266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432</v>
      </c>
      <c r="D5" s="273">
        <v>1</v>
      </c>
      <c r="E5" s="273">
        <v>664</v>
      </c>
      <c r="F5" s="273">
        <v>39</v>
      </c>
      <c r="G5" s="273">
        <v>2222</v>
      </c>
      <c r="H5" s="273">
        <v>881</v>
      </c>
      <c r="I5" s="273">
        <v>1103</v>
      </c>
      <c r="J5" s="273">
        <v>767</v>
      </c>
      <c r="K5" s="277">
        <v>1437</v>
      </c>
    </row>
    <row r="6" spans="2:11" ht="24.75" customHeight="1" x14ac:dyDescent="0.2">
      <c r="B6" s="342" t="s">
        <v>1071</v>
      </c>
      <c r="C6" s="273">
        <v>1746575</v>
      </c>
      <c r="D6" s="273">
        <v>1878</v>
      </c>
      <c r="E6" s="273">
        <v>10611722</v>
      </c>
      <c r="F6" s="273">
        <v>1176028</v>
      </c>
      <c r="G6" s="273">
        <v>4738161</v>
      </c>
      <c r="H6" s="273">
        <v>2795961</v>
      </c>
      <c r="I6" s="273">
        <v>3873494</v>
      </c>
      <c r="J6" s="273">
        <v>3567508</v>
      </c>
      <c r="K6" s="277">
        <v>2528054</v>
      </c>
    </row>
    <row r="7" spans="2:11" ht="24.75" customHeight="1" x14ac:dyDescent="0.2">
      <c r="B7" s="342" t="s">
        <v>1072</v>
      </c>
      <c r="C7" s="126">
        <v>7</v>
      </c>
      <c r="D7" s="126">
        <v>0</v>
      </c>
      <c r="E7" s="126">
        <v>51</v>
      </c>
      <c r="F7" s="126">
        <v>7</v>
      </c>
      <c r="G7" s="126">
        <v>5</v>
      </c>
      <c r="H7" s="126">
        <v>3</v>
      </c>
      <c r="I7" s="126">
        <v>42</v>
      </c>
      <c r="J7" s="126">
        <v>22</v>
      </c>
      <c r="K7" s="356">
        <v>7</v>
      </c>
    </row>
    <row r="8" spans="2:11" ht="24.75" customHeight="1" x14ac:dyDescent="0.2">
      <c r="B8" s="342" t="s">
        <v>1073</v>
      </c>
      <c r="C8" s="126">
        <v>896067</v>
      </c>
      <c r="D8" s="126">
        <v>0</v>
      </c>
      <c r="E8" s="126">
        <v>4673982</v>
      </c>
      <c r="F8" s="126">
        <v>828789</v>
      </c>
      <c r="G8" s="126">
        <v>141833</v>
      </c>
      <c r="H8" s="126">
        <v>84039</v>
      </c>
      <c r="I8" s="126">
        <v>1864228</v>
      </c>
      <c r="J8" s="126">
        <v>1284908</v>
      </c>
      <c r="K8" s="356">
        <v>265862</v>
      </c>
    </row>
    <row r="9" spans="2:11" ht="24.75" customHeight="1" x14ac:dyDescent="0.2">
      <c r="B9" s="342" t="s">
        <v>1074</v>
      </c>
      <c r="C9" s="126">
        <v>425</v>
      </c>
      <c r="D9" s="126">
        <v>1</v>
      </c>
      <c r="E9" s="126">
        <v>613</v>
      </c>
      <c r="F9" s="126">
        <v>32</v>
      </c>
      <c r="G9" s="126">
        <v>2217</v>
      </c>
      <c r="H9" s="126">
        <v>878</v>
      </c>
      <c r="I9" s="126">
        <v>1061</v>
      </c>
      <c r="J9" s="126">
        <v>745</v>
      </c>
      <c r="K9" s="356">
        <v>1430</v>
      </c>
    </row>
    <row r="10" spans="2:11" ht="24.75" customHeight="1" x14ac:dyDescent="0.2">
      <c r="B10" s="342" t="s">
        <v>1075</v>
      </c>
      <c r="C10" s="126">
        <v>850508</v>
      </c>
      <c r="D10" s="126">
        <v>1878</v>
      </c>
      <c r="E10" s="126">
        <v>5937740</v>
      </c>
      <c r="F10" s="126">
        <v>347239</v>
      </c>
      <c r="G10" s="126">
        <v>4596328</v>
      </c>
      <c r="H10" s="126">
        <v>2711922</v>
      </c>
      <c r="I10" s="126">
        <v>2009266</v>
      </c>
      <c r="J10" s="126">
        <v>2282600</v>
      </c>
      <c r="K10" s="356">
        <v>2262192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202</v>
      </c>
      <c r="D12" s="273">
        <v>1807</v>
      </c>
      <c r="E12" s="273">
        <v>1112</v>
      </c>
      <c r="F12" s="273">
        <v>104</v>
      </c>
      <c r="G12" s="273">
        <v>1775</v>
      </c>
      <c r="H12" s="273">
        <v>1054</v>
      </c>
      <c r="I12" s="273">
        <v>419</v>
      </c>
      <c r="J12" s="273">
        <v>1073</v>
      </c>
      <c r="K12" s="277">
        <v>1737</v>
      </c>
    </row>
    <row r="13" spans="2:11" ht="24.75" customHeight="1" x14ac:dyDescent="0.2">
      <c r="B13" s="342" t="s">
        <v>1071</v>
      </c>
      <c r="C13" s="273">
        <v>419615</v>
      </c>
      <c r="D13" s="273">
        <v>7695451</v>
      </c>
      <c r="E13" s="273">
        <v>1260827</v>
      </c>
      <c r="F13" s="273">
        <v>2018399</v>
      </c>
      <c r="G13" s="273">
        <v>3660906</v>
      </c>
      <c r="H13" s="273">
        <v>3596908</v>
      </c>
      <c r="I13" s="273">
        <v>712350</v>
      </c>
      <c r="J13" s="273">
        <v>1785807</v>
      </c>
      <c r="K13" s="277">
        <v>5730814</v>
      </c>
    </row>
    <row r="14" spans="2:11" ht="24.75" customHeight="1" x14ac:dyDescent="0.2">
      <c r="B14" s="342" t="s">
        <v>1072</v>
      </c>
      <c r="C14" s="125">
        <v>3</v>
      </c>
      <c r="D14" s="125">
        <v>45</v>
      </c>
      <c r="E14" s="125">
        <v>1</v>
      </c>
      <c r="F14" s="125">
        <v>13</v>
      </c>
      <c r="G14" s="125">
        <v>8</v>
      </c>
      <c r="H14" s="125">
        <v>29</v>
      </c>
      <c r="I14" s="125">
        <v>3</v>
      </c>
      <c r="J14" s="125">
        <v>5</v>
      </c>
      <c r="K14" s="352">
        <v>29</v>
      </c>
    </row>
    <row r="15" spans="2:11" ht="24.75" customHeight="1" x14ac:dyDescent="0.2">
      <c r="B15" s="342" t="s">
        <v>1073</v>
      </c>
      <c r="C15" s="125">
        <v>179974</v>
      </c>
      <c r="D15" s="125">
        <v>4436956</v>
      </c>
      <c r="E15" s="125">
        <v>3047</v>
      </c>
      <c r="F15" s="125">
        <v>1858271</v>
      </c>
      <c r="G15" s="125">
        <v>490199</v>
      </c>
      <c r="H15" s="125">
        <v>1155897</v>
      </c>
      <c r="I15" s="125">
        <v>75536</v>
      </c>
      <c r="J15" s="125">
        <v>444405</v>
      </c>
      <c r="K15" s="352">
        <v>2316952</v>
      </c>
    </row>
    <row r="16" spans="2:11" ht="24.75" customHeight="1" x14ac:dyDescent="0.2">
      <c r="B16" s="342" t="s">
        <v>1074</v>
      </c>
      <c r="C16" s="125">
        <v>199</v>
      </c>
      <c r="D16" s="125">
        <v>1762</v>
      </c>
      <c r="E16" s="125">
        <v>1111</v>
      </c>
      <c r="F16" s="125">
        <v>91</v>
      </c>
      <c r="G16" s="125">
        <v>1767</v>
      </c>
      <c r="H16" s="125">
        <v>1025</v>
      </c>
      <c r="I16" s="125">
        <v>416</v>
      </c>
      <c r="J16" s="125">
        <v>1068</v>
      </c>
      <c r="K16" s="352">
        <v>1708</v>
      </c>
    </row>
    <row r="17" spans="2:11" ht="24.75" customHeight="1" x14ac:dyDescent="0.2">
      <c r="B17" s="342" t="s">
        <v>1075</v>
      </c>
      <c r="C17" s="125">
        <v>239641</v>
      </c>
      <c r="D17" s="125">
        <v>3258495</v>
      </c>
      <c r="E17" s="125">
        <v>1257780</v>
      </c>
      <c r="F17" s="125">
        <v>160128</v>
      </c>
      <c r="G17" s="125">
        <v>3170707</v>
      </c>
      <c r="H17" s="125">
        <v>2441011</v>
      </c>
      <c r="I17" s="125">
        <v>636814</v>
      </c>
      <c r="J17" s="125">
        <v>1341402</v>
      </c>
      <c r="K17" s="352">
        <v>3413862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686</v>
      </c>
      <c r="D19" s="94">
        <v>11</v>
      </c>
      <c r="E19" s="94">
        <v>1</v>
      </c>
      <c r="F19" s="94">
        <v>9</v>
      </c>
      <c r="G19" s="94">
        <v>304</v>
      </c>
      <c r="H19" s="94">
        <v>357</v>
      </c>
      <c r="I19" s="94">
        <v>21</v>
      </c>
      <c r="J19" s="94">
        <v>0</v>
      </c>
      <c r="K19" s="119">
        <v>15701</v>
      </c>
    </row>
    <row r="20" spans="2:11" ht="24.75" customHeight="1" x14ac:dyDescent="0.2">
      <c r="B20" s="342" t="s">
        <v>1071</v>
      </c>
      <c r="C20" s="94">
        <v>5081259</v>
      </c>
      <c r="D20" s="94">
        <v>36480</v>
      </c>
      <c r="E20" s="94">
        <v>354</v>
      </c>
      <c r="F20" s="94">
        <v>13718</v>
      </c>
      <c r="G20" s="94">
        <v>646533</v>
      </c>
      <c r="H20" s="94">
        <v>1682006</v>
      </c>
      <c r="I20" s="94">
        <v>50296</v>
      </c>
      <c r="J20" s="94">
        <v>0</v>
      </c>
      <c r="K20" s="118">
        <v>58641689</v>
      </c>
    </row>
    <row r="21" spans="2:11" ht="24.75" customHeight="1" x14ac:dyDescent="0.2">
      <c r="B21" s="342" t="s">
        <v>1072</v>
      </c>
      <c r="C21" s="126">
        <v>26</v>
      </c>
      <c r="D21" s="126">
        <v>3</v>
      </c>
      <c r="E21" s="126">
        <v>0</v>
      </c>
      <c r="F21" s="126">
        <v>0</v>
      </c>
      <c r="G21" s="126">
        <v>2</v>
      </c>
      <c r="H21" s="126">
        <v>19</v>
      </c>
      <c r="I21" s="126">
        <v>0</v>
      </c>
      <c r="J21" s="126">
        <v>0</v>
      </c>
      <c r="K21" s="274">
        <v>310</v>
      </c>
    </row>
    <row r="22" spans="2:11" ht="24.75" customHeight="1" x14ac:dyDescent="0.2">
      <c r="B22" s="342" t="s">
        <v>1073</v>
      </c>
      <c r="C22" s="126">
        <v>1873383</v>
      </c>
      <c r="D22" s="126">
        <v>22782</v>
      </c>
      <c r="E22" s="126">
        <v>0</v>
      </c>
      <c r="F22" s="126">
        <v>0</v>
      </c>
      <c r="G22" s="126">
        <v>32622</v>
      </c>
      <c r="H22" s="126">
        <v>1065603</v>
      </c>
      <c r="I22" s="126">
        <v>0</v>
      </c>
      <c r="J22" s="126">
        <v>0</v>
      </c>
      <c r="K22" s="274">
        <v>21974442</v>
      </c>
    </row>
    <row r="23" spans="2:11" ht="24.75" customHeight="1" x14ac:dyDescent="0.2">
      <c r="B23" s="342" t="s">
        <v>1074</v>
      </c>
      <c r="C23" s="126">
        <v>660</v>
      </c>
      <c r="D23" s="126">
        <v>8</v>
      </c>
      <c r="E23" s="126">
        <v>1</v>
      </c>
      <c r="F23" s="126">
        <v>9</v>
      </c>
      <c r="G23" s="126">
        <v>302</v>
      </c>
      <c r="H23" s="126">
        <v>338</v>
      </c>
      <c r="I23" s="126">
        <v>21</v>
      </c>
      <c r="J23" s="126">
        <v>0</v>
      </c>
      <c r="K23" s="274">
        <v>15391</v>
      </c>
    </row>
    <row r="24" spans="2:11" ht="24.75" customHeight="1" thickBot="1" x14ac:dyDescent="0.25">
      <c r="B24" s="353" t="s">
        <v>1075</v>
      </c>
      <c r="C24" s="354">
        <v>3207876</v>
      </c>
      <c r="D24" s="354">
        <v>13698</v>
      </c>
      <c r="E24" s="354">
        <v>354</v>
      </c>
      <c r="F24" s="354">
        <v>13718</v>
      </c>
      <c r="G24" s="354">
        <v>613911</v>
      </c>
      <c r="H24" s="354">
        <v>616403</v>
      </c>
      <c r="I24" s="354">
        <v>50296</v>
      </c>
      <c r="J24" s="354">
        <v>0</v>
      </c>
      <c r="K24" s="355">
        <v>36667247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9B31D-94B1-4D2A-8FCD-DD74464A5107}">
  <sheetPr codeName="Sheet31">
    <tabColor rgb="FFFFFF00"/>
  </sheetPr>
  <dimension ref="B1:K177"/>
  <sheetViews>
    <sheetView topLeftCell="A9" zoomScale="70" zoomScaleNormal="70" workbookViewId="0">
      <selection activeCell="P21" sqref="P21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1012</v>
      </c>
      <c r="I3" s="275" t="s">
        <v>917</v>
      </c>
      <c r="J3" s="275">
        <v>16333</v>
      </c>
      <c r="K3" s="276">
        <v>0.64452335761954327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219</v>
      </c>
      <c r="D5" s="273">
        <v>3</v>
      </c>
      <c r="E5" s="273">
        <v>414</v>
      </c>
      <c r="F5" s="273">
        <v>34</v>
      </c>
      <c r="G5" s="273">
        <v>1520</v>
      </c>
      <c r="H5" s="273">
        <v>750</v>
      </c>
      <c r="I5" s="273">
        <v>774</v>
      </c>
      <c r="J5" s="273">
        <v>532</v>
      </c>
      <c r="K5" s="277">
        <v>990</v>
      </c>
    </row>
    <row r="6" spans="2:11" ht="24.75" customHeight="1" x14ac:dyDescent="0.2">
      <c r="B6" s="342" t="s">
        <v>1071</v>
      </c>
      <c r="C6" s="273">
        <v>685219</v>
      </c>
      <c r="D6" s="273">
        <v>12239</v>
      </c>
      <c r="E6" s="273">
        <v>9944724</v>
      </c>
      <c r="F6" s="273">
        <v>671029</v>
      </c>
      <c r="G6" s="273">
        <v>3666897</v>
      </c>
      <c r="H6" s="273">
        <v>2398938</v>
      </c>
      <c r="I6" s="273">
        <v>3597872</v>
      </c>
      <c r="J6" s="273">
        <v>2924595</v>
      </c>
      <c r="K6" s="277">
        <v>1920468</v>
      </c>
    </row>
    <row r="7" spans="2:11" ht="24.75" customHeight="1" x14ac:dyDescent="0.2">
      <c r="B7" s="342" t="s">
        <v>1072</v>
      </c>
      <c r="C7" s="126">
        <v>6</v>
      </c>
      <c r="D7" s="126">
        <v>0</v>
      </c>
      <c r="E7" s="126">
        <v>44</v>
      </c>
      <c r="F7" s="126">
        <v>5</v>
      </c>
      <c r="G7" s="126">
        <v>3</v>
      </c>
      <c r="H7" s="126">
        <v>0</v>
      </c>
      <c r="I7" s="126">
        <v>48</v>
      </c>
      <c r="J7" s="126">
        <v>29</v>
      </c>
      <c r="K7" s="356">
        <v>9</v>
      </c>
    </row>
    <row r="8" spans="2:11" ht="24.75" customHeight="1" x14ac:dyDescent="0.2">
      <c r="B8" s="342" t="s">
        <v>1073</v>
      </c>
      <c r="C8" s="126">
        <v>108750</v>
      </c>
      <c r="D8" s="126">
        <v>0</v>
      </c>
      <c r="E8" s="126">
        <v>4007313</v>
      </c>
      <c r="F8" s="126">
        <v>436595</v>
      </c>
      <c r="G8" s="126">
        <v>100120</v>
      </c>
      <c r="H8" s="126">
        <v>0</v>
      </c>
      <c r="I8" s="126">
        <v>2185920</v>
      </c>
      <c r="J8" s="126">
        <v>1650730</v>
      </c>
      <c r="K8" s="356">
        <v>331863</v>
      </c>
    </row>
    <row r="9" spans="2:11" ht="24.75" customHeight="1" x14ac:dyDescent="0.2">
      <c r="B9" s="342" t="s">
        <v>1074</v>
      </c>
      <c r="C9" s="126">
        <v>213</v>
      </c>
      <c r="D9" s="126">
        <v>3</v>
      </c>
      <c r="E9" s="126">
        <v>370</v>
      </c>
      <c r="F9" s="126">
        <v>29</v>
      </c>
      <c r="G9" s="126">
        <v>1517</v>
      </c>
      <c r="H9" s="126">
        <v>750</v>
      </c>
      <c r="I9" s="126">
        <v>726</v>
      </c>
      <c r="J9" s="126">
        <v>503</v>
      </c>
      <c r="K9" s="356">
        <v>981</v>
      </c>
    </row>
    <row r="10" spans="2:11" ht="24.75" customHeight="1" x14ac:dyDescent="0.2">
      <c r="B10" s="342" t="s">
        <v>1075</v>
      </c>
      <c r="C10" s="126">
        <v>576469</v>
      </c>
      <c r="D10" s="126">
        <v>12239</v>
      </c>
      <c r="E10" s="126">
        <v>5937411</v>
      </c>
      <c r="F10" s="126">
        <v>234434</v>
      </c>
      <c r="G10" s="126">
        <v>3566777</v>
      </c>
      <c r="H10" s="126">
        <v>2398938</v>
      </c>
      <c r="I10" s="126">
        <v>1411952</v>
      </c>
      <c r="J10" s="126">
        <v>1273865</v>
      </c>
      <c r="K10" s="356">
        <v>1588605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120</v>
      </c>
      <c r="D12" s="273">
        <v>1441</v>
      </c>
      <c r="E12" s="273">
        <v>874</v>
      </c>
      <c r="F12" s="273">
        <v>86</v>
      </c>
      <c r="G12" s="273">
        <v>1057</v>
      </c>
      <c r="H12" s="273">
        <v>645</v>
      </c>
      <c r="I12" s="273">
        <v>213</v>
      </c>
      <c r="J12" s="273">
        <v>560</v>
      </c>
      <c r="K12" s="277">
        <v>1256</v>
      </c>
    </row>
    <row r="13" spans="2:11" ht="24.75" customHeight="1" x14ac:dyDescent="0.2">
      <c r="B13" s="342" t="s">
        <v>1071</v>
      </c>
      <c r="C13" s="273">
        <v>183081</v>
      </c>
      <c r="D13" s="273">
        <v>6552848</v>
      </c>
      <c r="E13" s="273">
        <v>1093942</v>
      </c>
      <c r="F13" s="273">
        <v>1424175</v>
      </c>
      <c r="G13" s="273">
        <v>3349827</v>
      </c>
      <c r="H13" s="273">
        <v>3208284</v>
      </c>
      <c r="I13" s="273">
        <v>474656</v>
      </c>
      <c r="J13" s="273">
        <v>1125479</v>
      </c>
      <c r="K13" s="277">
        <v>4982520</v>
      </c>
    </row>
    <row r="14" spans="2:11" ht="24.75" customHeight="1" x14ac:dyDescent="0.2">
      <c r="B14" s="342" t="s">
        <v>1072</v>
      </c>
      <c r="C14" s="125">
        <v>2</v>
      </c>
      <c r="D14" s="125">
        <v>41</v>
      </c>
      <c r="E14" s="125">
        <v>0</v>
      </c>
      <c r="F14" s="125">
        <v>13</v>
      </c>
      <c r="G14" s="125">
        <v>21</v>
      </c>
      <c r="H14" s="125">
        <v>33</v>
      </c>
      <c r="I14" s="125">
        <v>2</v>
      </c>
      <c r="J14" s="125">
        <v>9</v>
      </c>
      <c r="K14" s="352">
        <v>26</v>
      </c>
    </row>
    <row r="15" spans="2:11" ht="24.75" customHeight="1" x14ac:dyDescent="0.2">
      <c r="B15" s="342" t="s">
        <v>1073</v>
      </c>
      <c r="C15" s="125">
        <v>57842</v>
      </c>
      <c r="D15" s="125">
        <v>3859690</v>
      </c>
      <c r="E15" s="125">
        <v>0</v>
      </c>
      <c r="F15" s="125">
        <v>1259329</v>
      </c>
      <c r="G15" s="125">
        <v>1630040</v>
      </c>
      <c r="H15" s="125">
        <v>1595845</v>
      </c>
      <c r="I15" s="125">
        <v>80375</v>
      </c>
      <c r="J15" s="125">
        <v>487532</v>
      </c>
      <c r="K15" s="352">
        <v>2342024</v>
      </c>
    </row>
    <row r="16" spans="2:11" ht="24.75" customHeight="1" x14ac:dyDescent="0.2">
      <c r="B16" s="342" t="s">
        <v>1074</v>
      </c>
      <c r="C16" s="125">
        <v>118</v>
      </c>
      <c r="D16" s="125">
        <v>1400</v>
      </c>
      <c r="E16" s="125">
        <v>874</v>
      </c>
      <c r="F16" s="125">
        <v>73</v>
      </c>
      <c r="G16" s="125">
        <v>1036</v>
      </c>
      <c r="H16" s="125">
        <v>612</v>
      </c>
      <c r="I16" s="125">
        <v>211</v>
      </c>
      <c r="J16" s="125">
        <v>551</v>
      </c>
      <c r="K16" s="352">
        <v>1230</v>
      </c>
    </row>
    <row r="17" spans="2:11" ht="24.75" customHeight="1" x14ac:dyDescent="0.2">
      <c r="B17" s="342" t="s">
        <v>1075</v>
      </c>
      <c r="C17" s="125">
        <v>125239</v>
      </c>
      <c r="D17" s="125">
        <v>2693158</v>
      </c>
      <c r="E17" s="125">
        <v>1093942</v>
      </c>
      <c r="F17" s="125">
        <v>164846</v>
      </c>
      <c r="G17" s="125">
        <v>1719787</v>
      </c>
      <c r="H17" s="125">
        <v>1612439</v>
      </c>
      <c r="I17" s="125">
        <v>394281</v>
      </c>
      <c r="J17" s="125">
        <v>637947</v>
      </c>
      <c r="K17" s="352">
        <v>2640496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473</v>
      </c>
      <c r="D19" s="94">
        <v>8</v>
      </c>
      <c r="E19" s="94">
        <v>7</v>
      </c>
      <c r="F19" s="94">
        <v>11</v>
      </c>
      <c r="G19" s="94">
        <v>199</v>
      </c>
      <c r="H19" s="94">
        <v>262</v>
      </c>
      <c r="I19" s="94">
        <v>5</v>
      </c>
      <c r="J19" s="94">
        <v>0</v>
      </c>
      <c r="K19" s="119">
        <v>10527</v>
      </c>
    </row>
    <row r="20" spans="2:11" ht="24.75" customHeight="1" x14ac:dyDescent="0.2">
      <c r="B20" s="342" t="s">
        <v>1071</v>
      </c>
      <c r="C20" s="94">
        <v>3728279</v>
      </c>
      <c r="D20" s="94">
        <v>32211</v>
      </c>
      <c r="E20" s="94">
        <v>224777</v>
      </c>
      <c r="F20" s="94">
        <v>186757</v>
      </c>
      <c r="G20" s="94">
        <v>399036</v>
      </c>
      <c r="H20" s="94">
        <v>1051911</v>
      </c>
      <c r="I20" s="94">
        <v>23261</v>
      </c>
      <c r="J20" s="94">
        <v>0</v>
      </c>
      <c r="K20" s="118">
        <v>48459075</v>
      </c>
    </row>
    <row r="21" spans="2:11" ht="24.75" customHeight="1" x14ac:dyDescent="0.2">
      <c r="B21" s="342" t="s">
        <v>1072</v>
      </c>
      <c r="C21" s="126">
        <v>19</v>
      </c>
      <c r="D21" s="126">
        <v>3</v>
      </c>
      <c r="E21" s="126">
        <v>5</v>
      </c>
      <c r="F21" s="126">
        <v>2</v>
      </c>
      <c r="G21" s="126">
        <v>1</v>
      </c>
      <c r="H21" s="126">
        <v>13</v>
      </c>
      <c r="I21" s="126">
        <v>0</v>
      </c>
      <c r="J21" s="126">
        <v>0</v>
      </c>
      <c r="K21" s="274">
        <v>319</v>
      </c>
    </row>
    <row r="22" spans="2:11" ht="24.75" customHeight="1" x14ac:dyDescent="0.2">
      <c r="B22" s="342" t="s">
        <v>1073</v>
      </c>
      <c r="C22" s="126">
        <v>1284732</v>
      </c>
      <c r="D22" s="126">
        <v>27065</v>
      </c>
      <c r="E22" s="126">
        <v>223540</v>
      </c>
      <c r="F22" s="126">
        <v>110368</v>
      </c>
      <c r="G22" s="126">
        <v>8063</v>
      </c>
      <c r="H22" s="126">
        <v>654525</v>
      </c>
      <c r="I22" s="126">
        <v>0</v>
      </c>
      <c r="J22" s="126">
        <v>0</v>
      </c>
      <c r="K22" s="274">
        <v>21102557</v>
      </c>
    </row>
    <row r="23" spans="2:11" ht="24.75" customHeight="1" x14ac:dyDescent="0.2">
      <c r="B23" s="342" t="s">
        <v>1074</v>
      </c>
      <c r="C23" s="126">
        <v>454</v>
      </c>
      <c r="D23" s="126">
        <v>5</v>
      </c>
      <c r="E23" s="126">
        <v>2</v>
      </c>
      <c r="F23" s="126">
        <v>9</v>
      </c>
      <c r="G23" s="126">
        <v>198</v>
      </c>
      <c r="H23" s="126">
        <v>249</v>
      </c>
      <c r="I23" s="126">
        <v>5</v>
      </c>
      <c r="J23" s="126">
        <v>0</v>
      </c>
      <c r="K23" s="274">
        <v>10208</v>
      </c>
    </row>
    <row r="24" spans="2:11" ht="24.75" customHeight="1" thickBot="1" x14ac:dyDescent="0.25">
      <c r="B24" s="353" t="s">
        <v>1075</v>
      </c>
      <c r="C24" s="354">
        <v>2443547</v>
      </c>
      <c r="D24" s="354">
        <v>5146</v>
      </c>
      <c r="E24" s="354">
        <v>1237</v>
      </c>
      <c r="F24" s="354">
        <v>76389</v>
      </c>
      <c r="G24" s="354">
        <v>390973</v>
      </c>
      <c r="H24" s="354">
        <v>397386</v>
      </c>
      <c r="I24" s="354">
        <v>23261</v>
      </c>
      <c r="J24" s="354">
        <v>0</v>
      </c>
      <c r="K24" s="355">
        <v>27356518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8E8F1-5EE5-4B44-9A96-D79657304973}">
  <sheetPr codeName="Sheet32">
    <tabColor rgb="FFFFFF00"/>
  </sheetPr>
  <dimension ref="B1:K177"/>
  <sheetViews>
    <sheetView topLeftCell="A9" zoomScale="70" zoomScaleNormal="70" workbookViewId="0">
      <selection activeCell="M22" sqref="M22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1182</v>
      </c>
      <c r="I3" s="275" t="s">
        <v>918</v>
      </c>
      <c r="J3" s="275">
        <v>3808</v>
      </c>
      <c r="K3" s="276">
        <v>0.65519957983193278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57</v>
      </c>
      <c r="D5" s="273">
        <v>1</v>
      </c>
      <c r="E5" s="273">
        <v>103</v>
      </c>
      <c r="F5" s="273">
        <v>5</v>
      </c>
      <c r="G5" s="273">
        <v>353</v>
      </c>
      <c r="H5" s="273">
        <v>189</v>
      </c>
      <c r="I5" s="273">
        <v>186</v>
      </c>
      <c r="J5" s="273">
        <v>147</v>
      </c>
      <c r="K5" s="277">
        <v>258</v>
      </c>
    </row>
    <row r="6" spans="2:11" ht="24.75" customHeight="1" x14ac:dyDescent="0.2">
      <c r="B6" s="342" t="s">
        <v>1071</v>
      </c>
      <c r="C6" s="273">
        <v>177495</v>
      </c>
      <c r="D6" s="273">
        <v>320</v>
      </c>
      <c r="E6" s="273">
        <v>2020522</v>
      </c>
      <c r="F6" s="273">
        <v>19038</v>
      </c>
      <c r="G6" s="273">
        <v>1075534</v>
      </c>
      <c r="H6" s="273">
        <v>841210</v>
      </c>
      <c r="I6" s="273">
        <v>1280986</v>
      </c>
      <c r="J6" s="273">
        <v>951310</v>
      </c>
      <c r="K6" s="277">
        <v>412168</v>
      </c>
    </row>
    <row r="7" spans="2:11" ht="24.75" customHeight="1" x14ac:dyDescent="0.2">
      <c r="B7" s="342" t="s">
        <v>1072</v>
      </c>
      <c r="C7" s="126">
        <v>0</v>
      </c>
      <c r="D7" s="126">
        <v>0</v>
      </c>
      <c r="E7" s="126">
        <v>8</v>
      </c>
      <c r="F7" s="126">
        <v>0</v>
      </c>
      <c r="G7" s="126">
        <v>2</v>
      </c>
      <c r="H7" s="126">
        <v>2</v>
      </c>
      <c r="I7" s="126">
        <v>14</v>
      </c>
      <c r="J7" s="126">
        <v>9</v>
      </c>
      <c r="K7" s="356">
        <v>2</v>
      </c>
    </row>
    <row r="8" spans="2:11" ht="24.75" customHeight="1" x14ac:dyDescent="0.2">
      <c r="B8" s="342" t="s">
        <v>1073</v>
      </c>
      <c r="C8" s="126">
        <v>0</v>
      </c>
      <c r="D8" s="126">
        <v>0</v>
      </c>
      <c r="E8" s="126">
        <v>711832</v>
      </c>
      <c r="F8" s="126">
        <v>0</v>
      </c>
      <c r="G8" s="126">
        <v>187030</v>
      </c>
      <c r="H8" s="126">
        <v>187030</v>
      </c>
      <c r="I8" s="126">
        <v>938883</v>
      </c>
      <c r="J8" s="126">
        <v>452402</v>
      </c>
      <c r="K8" s="356">
        <v>63176</v>
      </c>
    </row>
    <row r="9" spans="2:11" ht="24.75" customHeight="1" x14ac:dyDescent="0.2">
      <c r="B9" s="342" t="s">
        <v>1074</v>
      </c>
      <c r="C9" s="126">
        <v>57</v>
      </c>
      <c r="D9" s="126">
        <v>1</v>
      </c>
      <c r="E9" s="126">
        <v>95</v>
      </c>
      <c r="F9" s="126">
        <v>5</v>
      </c>
      <c r="G9" s="126">
        <v>351</v>
      </c>
      <c r="H9" s="126">
        <v>187</v>
      </c>
      <c r="I9" s="126">
        <v>172</v>
      </c>
      <c r="J9" s="126">
        <v>138</v>
      </c>
      <c r="K9" s="356">
        <v>256</v>
      </c>
    </row>
    <row r="10" spans="2:11" ht="24.75" customHeight="1" x14ac:dyDescent="0.2">
      <c r="B10" s="342" t="s">
        <v>1075</v>
      </c>
      <c r="C10" s="126">
        <v>177495</v>
      </c>
      <c r="D10" s="126">
        <v>320</v>
      </c>
      <c r="E10" s="126">
        <v>1308690</v>
      </c>
      <c r="F10" s="126">
        <v>19038</v>
      </c>
      <c r="G10" s="126">
        <v>888504</v>
      </c>
      <c r="H10" s="126">
        <v>654180</v>
      </c>
      <c r="I10" s="126">
        <v>342103</v>
      </c>
      <c r="J10" s="126">
        <v>498908</v>
      </c>
      <c r="K10" s="356">
        <v>348992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29</v>
      </c>
      <c r="D12" s="273">
        <v>294</v>
      </c>
      <c r="E12" s="273">
        <v>200</v>
      </c>
      <c r="F12" s="273">
        <v>16</v>
      </c>
      <c r="G12" s="273">
        <v>204</v>
      </c>
      <c r="H12" s="273">
        <v>147</v>
      </c>
      <c r="I12" s="273">
        <v>47</v>
      </c>
      <c r="J12" s="273">
        <v>147</v>
      </c>
      <c r="K12" s="277">
        <v>326</v>
      </c>
    </row>
    <row r="13" spans="2:11" ht="24.75" customHeight="1" x14ac:dyDescent="0.2">
      <c r="B13" s="342" t="s">
        <v>1071</v>
      </c>
      <c r="C13" s="273">
        <v>27756</v>
      </c>
      <c r="D13" s="273">
        <v>1300323</v>
      </c>
      <c r="E13" s="273">
        <v>256710</v>
      </c>
      <c r="F13" s="273">
        <v>143381</v>
      </c>
      <c r="G13" s="273">
        <v>621678</v>
      </c>
      <c r="H13" s="273">
        <v>353145</v>
      </c>
      <c r="I13" s="273">
        <v>83988</v>
      </c>
      <c r="J13" s="273">
        <v>232193</v>
      </c>
      <c r="K13" s="277">
        <v>1009707</v>
      </c>
    </row>
    <row r="14" spans="2:11" ht="24.75" customHeight="1" x14ac:dyDescent="0.2">
      <c r="B14" s="342" t="s">
        <v>1072</v>
      </c>
      <c r="C14" s="125">
        <v>0</v>
      </c>
      <c r="D14" s="125">
        <v>11</v>
      </c>
      <c r="E14" s="125">
        <v>0</v>
      </c>
      <c r="F14" s="125">
        <v>3</v>
      </c>
      <c r="G14" s="125">
        <v>4</v>
      </c>
      <c r="H14" s="125">
        <v>2</v>
      </c>
      <c r="I14" s="125">
        <v>0</v>
      </c>
      <c r="J14" s="125">
        <v>1</v>
      </c>
      <c r="K14" s="352">
        <v>8</v>
      </c>
    </row>
    <row r="15" spans="2:11" ht="24.75" customHeight="1" x14ac:dyDescent="0.2">
      <c r="B15" s="342" t="s">
        <v>1073</v>
      </c>
      <c r="C15" s="125">
        <v>0</v>
      </c>
      <c r="D15" s="125">
        <v>798089</v>
      </c>
      <c r="E15" s="125">
        <v>0</v>
      </c>
      <c r="F15" s="125">
        <v>117957</v>
      </c>
      <c r="G15" s="125">
        <v>157123</v>
      </c>
      <c r="H15" s="125">
        <v>41475</v>
      </c>
      <c r="I15" s="125">
        <v>0</v>
      </c>
      <c r="J15" s="125">
        <v>78875</v>
      </c>
      <c r="K15" s="352">
        <v>393448</v>
      </c>
    </row>
    <row r="16" spans="2:11" ht="24.75" customHeight="1" x14ac:dyDescent="0.2">
      <c r="B16" s="342" t="s">
        <v>1074</v>
      </c>
      <c r="C16" s="125">
        <v>29</v>
      </c>
      <c r="D16" s="125">
        <v>283</v>
      </c>
      <c r="E16" s="125">
        <v>200</v>
      </c>
      <c r="F16" s="125">
        <v>13</v>
      </c>
      <c r="G16" s="125">
        <v>200</v>
      </c>
      <c r="H16" s="125">
        <v>145</v>
      </c>
      <c r="I16" s="125">
        <v>47</v>
      </c>
      <c r="J16" s="125">
        <v>146</v>
      </c>
      <c r="K16" s="352">
        <v>318</v>
      </c>
    </row>
    <row r="17" spans="2:11" ht="24.75" customHeight="1" x14ac:dyDescent="0.2">
      <c r="B17" s="342" t="s">
        <v>1075</v>
      </c>
      <c r="C17" s="125">
        <v>27756</v>
      </c>
      <c r="D17" s="125">
        <v>502234</v>
      </c>
      <c r="E17" s="125">
        <v>256710</v>
      </c>
      <c r="F17" s="125">
        <v>25424</v>
      </c>
      <c r="G17" s="125">
        <v>464555</v>
      </c>
      <c r="H17" s="125">
        <v>311670</v>
      </c>
      <c r="I17" s="125">
        <v>83988</v>
      </c>
      <c r="J17" s="125">
        <v>153318</v>
      </c>
      <c r="K17" s="352">
        <v>616259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90</v>
      </c>
      <c r="D19" s="94">
        <v>3</v>
      </c>
      <c r="E19" s="94">
        <v>0</v>
      </c>
      <c r="F19" s="94">
        <v>3</v>
      </c>
      <c r="G19" s="94">
        <v>42</v>
      </c>
      <c r="H19" s="94">
        <v>97</v>
      </c>
      <c r="I19" s="94">
        <v>4</v>
      </c>
      <c r="J19" s="94">
        <v>0</v>
      </c>
      <c r="K19" s="119">
        <v>2495</v>
      </c>
    </row>
    <row r="20" spans="2:11" ht="24.75" customHeight="1" x14ac:dyDescent="0.2">
      <c r="B20" s="342" t="s">
        <v>1071</v>
      </c>
      <c r="C20" s="94">
        <v>755050</v>
      </c>
      <c r="D20" s="94">
        <v>5619</v>
      </c>
      <c r="E20" s="94">
        <v>0</v>
      </c>
      <c r="F20" s="94">
        <v>5886</v>
      </c>
      <c r="G20" s="94">
        <v>71531</v>
      </c>
      <c r="H20" s="94">
        <v>572455</v>
      </c>
      <c r="I20" s="94">
        <v>12801</v>
      </c>
      <c r="J20" s="94">
        <v>0</v>
      </c>
      <c r="K20" s="118">
        <v>10905197</v>
      </c>
    </row>
    <row r="21" spans="2:11" ht="24.75" customHeight="1" x14ac:dyDescent="0.2">
      <c r="B21" s="342" t="s">
        <v>1072</v>
      </c>
      <c r="C21" s="126">
        <v>3</v>
      </c>
      <c r="D21" s="126">
        <v>0</v>
      </c>
      <c r="E21" s="126">
        <v>0</v>
      </c>
      <c r="F21" s="126">
        <v>0</v>
      </c>
      <c r="G21" s="126">
        <v>0</v>
      </c>
      <c r="H21" s="126">
        <v>5</v>
      </c>
      <c r="I21" s="126">
        <v>0</v>
      </c>
      <c r="J21" s="126">
        <v>0</v>
      </c>
      <c r="K21" s="274">
        <v>69</v>
      </c>
    </row>
    <row r="22" spans="2:11" ht="24.75" customHeight="1" x14ac:dyDescent="0.2">
      <c r="B22" s="342" t="s">
        <v>1073</v>
      </c>
      <c r="C22" s="126">
        <v>208387</v>
      </c>
      <c r="D22" s="126">
        <v>0</v>
      </c>
      <c r="E22" s="126">
        <v>0</v>
      </c>
      <c r="F22" s="126">
        <v>0</v>
      </c>
      <c r="G22" s="126">
        <v>0</v>
      </c>
      <c r="H22" s="126">
        <v>442748</v>
      </c>
      <c r="I22" s="126">
        <v>0</v>
      </c>
      <c r="J22" s="126">
        <v>0</v>
      </c>
      <c r="K22" s="274">
        <v>4473468</v>
      </c>
    </row>
    <row r="23" spans="2:11" ht="24.75" customHeight="1" x14ac:dyDescent="0.2">
      <c r="B23" s="342" t="s">
        <v>1074</v>
      </c>
      <c r="C23" s="126">
        <v>87</v>
      </c>
      <c r="D23" s="126">
        <v>3</v>
      </c>
      <c r="E23" s="126">
        <v>0</v>
      </c>
      <c r="F23" s="126">
        <v>3</v>
      </c>
      <c r="G23" s="126">
        <v>42</v>
      </c>
      <c r="H23" s="126">
        <v>92</v>
      </c>
      <c r="I23" s="126">
        <v>4</v>
      </c>
      <c r="J23" s="126">
        <v>0</v>
      </c>
      <c r="K23" s="274">
        <v>2426</v>
      </c>
    </row>
    <row r="24" spans="2:11" ht="24.75" customHeight="1" thickBot="1" x14ac:dyDescent="0.25">
      <c r="B24" s="353" t="s">
        <v>1075</v>
      </c>
      <c r="C24" s="354">
        <v>546663</v>
      </c>
      <c r="D24" s="354">
        <v>5619</v>
      </c>
      <c r="E24" s="354">
        <v>0</v>
      </c>
      <c r="F24" s="354">
        <v>5886</v>
      </c>
      <c r="G24" s="354">
        <v>71531</v>
      </c>
      <c r="H24" s="354">
        <v>129707</v>
      </c>
      <c r="I24" s="354">
        <v>12801</v>
      </c>
      <c r="J24" s="354">
        <v>0</v>
      </c>
      <c r="K24" s="355">
        <v>6431729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26757-F4CF-45BC-9082-2CFFF345D245}">
  <sheetPr codeName="Sheet33">
    <tabColor rgb="FFFFFF00"/>
  </sheetPr>
  <dimension ref="B1:K177"/>
  <sheetViews>
    <sheetView topLeftCell="A9" zoomScale="70" zoomScaleNormal="70" workbookViewId="0">
      <selection activeCell="M28" sqref="M28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1013</v>
      </c>
      <c r="I3" s="275" t="s">
        <v>919</v>
      </c>
      <c r="J3" s="275">
        <v>17099</v>
      </c>
      <c r="K3" s="276">
        <v>0.58705187437861861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246</v>
      </c>
      <c r="D5" s="273">
        <v>0</v>
      </c>
      <c r="E5" s="273">
        <v>369</v>
      </c>
      <c r="F5" s="273">
        <v>21</v>
      </c>
      <c r="G5" s="273">
        <v>1667</v>
      </c>
      <c r="H5" s="273">
        <v>964</v>
      </c>
      <c r="I5" s="273">
        <v>671</v>
      </c>
      <c r="J5" s="273">
        <v>514</v>
      </c>
      <c r="K5" s="277">
        <v>827</v>
      </c>
    </row>
    <row r="6" spans="2:11" ht="24.75" customHeight="1" x14ac:dyDescent="0.2">
      <c r="B6" s="342" t="s">
        <v>1071</v>
      </c>
      <c r="C6" s="273">
        <v>1023292</v>
      </c>
      <c r="D6" s="273">
        <v>0</v>
      </c>
      <c r="E6" s="273">
        <v>6815809</v>
      </c>
      <c r="F6" s="273">
        <v>504054</v>
      </c>
      <c r="G6" s="273">
        <v>4723203</v>
      </c>
      <c r="H6" s="273">
        <v>3423421</v>
      </c>
      <c r="I6" s="273">
        <v>3380206</v>
      </c>
      <c r="J6" s="273">
        <v>3412687</v>
      </c>
      <c r="K6" s="277">
        <v>1898602</v>
      </c>
    </row>
    <row r="7" spans="2:11" ht="24.75" customHeight="1" x14ac:dyDescent="0.2">
      <c r="B7" s="342" t="s">
        <v>1072</v>
      </c>
      <c r="C7" s="126">
        <v>5</v>
      </c>
      <c r="D7" s="126">
        <v>0</v>
      </c>
      <c r="E7" s="126">
        <v>37</v>
      </c>
      <c r="F7" s="126">
        <v>3</v>
      </c>
      <c r="G7" s="126">
        <v>7</v>
      </c>
      <c r="H7" s="126">
        <v>6</v>
      </c>
      <c r="I7" s="126">
        <v>47</v>
      </c>
      <c r="J7" s="126">
        <v>37</v>
      </c>
      <c r="K7" s="356">
        <v>10</v>
      </c>
    </row>
    <row r="8" spans="2:11" ht="24.75" customHeight="1" x14ac:dyDescent="0.2">
      <c r="B8" s="342" t="s">
        <v>1073</v>
      </c>
      <c r="C8" s="126">
        <v>406230</v>
      </c>
      <c r="D8" s="126">
        <v>0</v>
      </c>
      <c r="E8" s="126">
        <v>2893321</v>
      </c>
      <c r="F8" s="126">
        <v>410237</v>
      </c>
      <c r="G8" s="126">
        <v>294707</v>
      </c>
      <c r="H8" s="126">
        <v>294566</v>
      </c>
      <c r="I8" s="126">
        <v>1912862</v>
      </c>
      <c r="J8" s="126">
        <v>1997483</v>
      </c>
      <c r="K8" s="356">
        <v>538612</v>
      </c>
    </row>
    <row r="9" spans="2:11" ht="24.75" customHeight="1" x14ac:dyDescent="0.2">
      <c r="B9" s="342" t="s">
        <v>1074</v>
      </c>
      <c r="C9" s="126">
        <v>241</v>
      </c>
      <c r="D9" s="126">
        <v>0</v>
      </c>
      <c r="E9" s="126">
        <v>332</v>
      </c>
      <c r="F9" s="126">
        <v>18</v>
      </c>
      <c r="G9" s="126">
        <v>1660</v>
      </c>
      <c r="H9" s="126">
        <v>958</v>
      </c>
      <c r="I9" s="126">
        <v>624</v>
      </c>
      <c r="J9" s="126">
        <v>477</v>
      </c>
      <c r="K9" s="356">
        <v>817</v>
      </c>
    </row>
    <row r="10" spans="2:11" ht="24.75" customHeight="1" x14ac:dyDescent="0.2">
      <c r="B10" s="342" t="s">
        <v>1075</v>
      </c>
      <c r="C10" s="126">
        <v>617062</v>
      </c>
      <c r="D10" s="126">
        <v>0</v>
      </c>
      <c r="E10" s="126">
        <v>3922488</v>
      </c>
      <c r="F10" s="126">
        <v>93817</v>
      </c>
      <c r="G10" s="126">
        <v>4428496</v>
      </c>
      <c r="H10" s="126">
        <v>3128855</v>
      </c>
      <c r="I10" s="126">
        <v>1467344</v>
      </c>
      <c r="J10" s="126">
        <v>1415204</v>
      </c>
      <c r="K10" s="356">
        <v>1359990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126</v>
      </c>
      <c r="D12" s="273">
        <v>1405</v>
      </c>
      <c r="E12" s="273">
        <v>873</v>
      </c>
      <c r="F12" s="273">
        <v>63</v>
      </c>
      <c r="G12" s="273">
        <v>994</v>
      </c>
      <c r="H12" s="273">
        <v>563</v>
      </c>
      <c r="I12" s="273">
        <v>135</v>
      </c>
      <c r="J12" s="273">
        <v>540</v>
      </c>
      <c r="K12" s="277">
        <v>1131</v>
      </c>
    </row>
    <row r="13" spans="2:11" ht="24.75" customHeight="1" x14ac:dyDescent="0.2">
      <c r="B13" s="342" t="s">
        <v>1071</v>
      </c>
      <c r="C13" s="273">
        <v>172472</v>
      </c>
      <c r="D13" s="273">
        <v>7992565</v>
      </c>
      <c r="E13" s="273">
        <v>1124737</v>
      </c>
      <c r="F13" s="273">
        <v>1906651</v>
      </c>
      <c r="G13" s="273">
        <v>2727972</v>
      </c>
      <c r="H13" s="273">
        <v>2218710</v>
      </c>
      <c r="I13" s="273">
        <v>251232</v>
      </c>
      <c r="J13" s="273">
        <v>738024</v>
      </c>
      <c r="K13" s="277">
        <v>4011124</v>
      </c>
    </row>
    <row r="14" spans="2:11" ht="24.75" customHeight="1" x14ac:dyDescent="0.2">
      <c r="B14" s="342" t="s">
        <v>1072</v>
      </c>
      <c r="C14" s="125">
        <v>2</v>
      </c>
      <c r="D14" s="125">
        <v>40</v>
      </c>
      <c r="E14" s="125">
        <v>0</v>
      </c>
      <c r="F14" s="125">
        <v>14</v>
      </c>
      <c r="G14" s="125">
        <v>20</v>
      </c>
      <c r="H14" s="125">
        <v>21</v>
      </c>
      <c r="I14" s="125">
        <v>1</v>
      </c>
      <c r="J14" s="125">
        <v>1</v>
      </c>
      <c r="K14" s="352">
        <v>20</v>
      </c>
    </row>
    <row r="15" spans="2:11" ht="24.75" customHeight="1" x14ac:dyDescent="0.2">
      <c r="B15" s="342" t="s">
        <v>1073</v>
      </c>
      <c r="C15" s="125">
        <v>26596</v>
      </c>
      <c r="D15" s="125">
        <v>5330297</v>
      </c>
      <c r="E15" s="125">
        <v>0</v>
      </c>
      <c r="F15" s="125">
        <v>1815768</v>
      </c>
      <c r="G15" s="125">
        <v>1210032</v>
      </c>
      <c r="H15" s="125">
        <v>954524</v>
      </c>
      <c r="I15" s="125">
        <v>46378</v>
      </c>
      <c r="J15" s="125">
        <v>4768</v>
      </c>
      <c r="K15" s="352">
        <v>1617744</v>
      </c>
    </row>
    <row r="16" spans="2:11" ht="24.75" customHeight="1" x14ac:dyDescent="0.2">
      <c r="B16" s="342" t="s">
        <v>1074</v>
      </c>
      <c r="C16" s="125">
        <v>124</v>
      </c>
      <c r="D16" s="125">
        <v>1365</v>
      </c>
      <c r="E16" s="125">
        <v>873</v>
      </c>
      <c r="F16" s="125">
        <v>49</v>
      </c>
      <c r="G16" s="125">
        <v>974</v>
      </c>
      <c r="H16" s="125">
        <v>542</v>
      </c>
      <c r="I16" s="125">
        <v>134</v>
      </c>
      <c r="J16" s="125">
        <v>539</v>
      </c>
      <c r="K16" s="352">
        <v>1111</v>
      </c>
    </row>
    <row r="17" spans="2:11" ht="24.75" customHeight="1" x14ac:dyDescent="0.2">
      <c r="B17" s="342" t="s">
        <v>1075</v>
      </c>
      <c r="C17" s="125">
        <v>145876</v>
      </c>
      <c r="D17" s="125">
        <v>2662268</v>
      </c>
      <c r="E17" s="125">
        <v>1124737</v>
      </c>
      <c r="F17" s="125">
        <v>90883</v>
      </c>
      <c r="G17" s="125">
        <v>1517940</v>
      </c>
      <c r="H17" s="125">
        <v>1264186</v>
      </c>
      <c r="I17" s="125">
        <v>204854</v>
      </c>
      <c r="J17" s="125">
        <v>733256</v>
      </c>
      <c r="K17" s="352">
        <v>2393380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516</v>
      </c>
      <c r="D19" s="94">
        <v>16</v>
      </c>
      <c r="E19" s="94">
        <v>5</v>
      </c>
      <c r="F19" s="94">
        <v>10</v>
      </c>
      <c r="G19" s="94">
        <v>151</v>
      </c>
      <c r="H19" s="94">
        <v>253</v>
      </c>
      <c r="I19" s="94">
        <v>13</v>
      </c>
      <c r="J19" s="94">
        <v>0</v>
      </c>
      <c r="K19" s="119">
        <v>10038</v>
      </c>
    </row>
    <row r="20" spans="2:11" ht="24.75" customHeight="1" x14ac:dyDescent="0.2">
      <c r="B20" s="342" t="s">
        <v>1071</v>
      </c>
      <c r="C20" s="94">
        <v>5563452</v>
      </c>
      <c r="D20" s="94">
        <v>89321</v>
      </c>
      <c r="E20" s="94">
        <v>491366</v>
      </c>
      <c r="F20" s="94">
        <v>13565</v>
      </c>
      <c r="G20" s="94">
        <v>478052</v>
      </c>
      <c r="H20" s="94">
        <v>2379910</v>
      </c>
      <c r="I20" s="94">
        <v>49948</v>
      </c>
      <c r="J20" s="94">
        <v>0</v>
      </c>
      <c r="K20" s="118">
        <v>48684334</v>
      </c>
    </row>
    <row r="21" spans="2:11" ht="24.75" customHeight="1" x14ac:dyDescent="0.2">
      <c r="B21" s="342" t="s">
        <v>1072</v>
      </c>
      <c r="C21" s="126">
        <v>23</v>
      </c>
      <c r="D21" s="126">
        <v>4</v>
      </c>
      <c r="E21" s="126">
        <v>2</v>
      </c>
      <c r="F21" s="126">
        <v>0</v>
      </c>
      <c r="G21" s="126">
        <v>3</v>
      </c>
      <c r="H21" s="126">
        <v>23</v>
      </c>
      <c r="I21" s="126">
        <v>0</v>
      </c>
      <c r="J21" s="126">
        <v>0</v>
      </c>
      <c r="K21" s="274">
        <v>305</v>
      </c>
    </row>
    <row r="22" spans="2:11" ht="24.75" customHeight="1" x14ac:dyDescent="0.2">
      <c r="B22" s="342" t="s">
        <v>1073</v>
      </c>
      <c r="C22" s="126">
        <v>1557069</v>
      </c>
      <c r="D22" s="126">
        <v>70116</v>
      </c>
      <c r="E22" s="126">
        <v>491018</v>
      </c>
      <c r="F22" s="126">
        <v>0</v>
      </c>
      <c r="G22" s="126">
        <v>172772</v>
      </c>
      <c r="H22" s="126">
        <v>1945725</v>
      </c>
      <c r="I22" s="126">
        <v>0</v>
      </c>
      <c r="J22" s="126">
        <v>0</v>
      </c>
      <c r="K22" s="274">
        <v>21834113</v>
      </c>
    </row>
    <row r="23" spans="2:11" ht="24.75" customHeight="1" x14ac:dyDescent="0.2">
      <c r="B23" s="342" t="s">
        <v>1074</v>
      </c>
      <c r="C23" s="126">
        <v>493</v>
      </c>
      <c r="D23" s="126">
        <v>12</v>
      </c>
      <c r="E23" s="126">
        <v>3</v>
      </c>
      <c r="F23" s="126">
        <v>10</v>
      </c>
      <c r="G23" s="126">
        <v>148</v>
      </c>
      <c r="H23" s="126">
        <v>230</v>
      </c>
      <c r="I23" s="126">
        <v>13</v>
      </c>
      <c r="J23" s="126">
        <v>0</v>
      </c>
      <c r="K23" s="274">
        <v>9733</v>
      </c>
    </row>
    <row r="24" spans="2:11" ht="24.75" customHeight="1" thickBot="1" x14ac:dyDescent="0.25">
      <c r="B24" s="353" t="s">
        <v>1075</v>
      </c>
      <c r="C24" s="354">
        <v>4006383</v>
      </c>
      <c r="D24" s="354">
        <v>19205</v>
      </c>
      <c r="E24" s="354">
        <v>348</v>
      </c>
      <c r="F24" s="354">
        <v>13565</v>
      </c>
      <c r="G24" s="354">
        <v>305280</v>
      </c>
      <c r="H24" s="354">
        <v>434185</v>
      </c>
      <c r="I24" s="354">
        <v>49948</v>
      </c>
      <c r="J24" s="354">
        <v>0</v>
      </c>
      <c r="K24" s="355">
        <v>26850221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6A27D-D5E1-4C04-8BAA-84E87FA00269}">
  <sheetPr codeName="Sheet34">
    <tabColor rgb="FFFFFF00"/>
  </sheetPr>
  <dimension ref="B1:K177"/>
  <sheetViews>
    <sheetView topLeftCell="A11" zoomScale="70" zoomScaleNormal="70" workbookViewId="0">
      <selection activeCell="Q22" sqref="Q22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1036</v>
      </c>
      <c r="I3" s="275" t="s">
        <v>920</v>
      </c>
      <c r="J3" s="275">
        <v>11976</v>
      </c>
      <c r="K3" s="276">
        <v>0.56947227788911159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178</v>
      </c>
      <c r="D5" s="273">
        <v>1</v>
      </c>
      <c r="E5" s="273">
        <v>231</v>
      </c>
      <c r="F5" s="273">
        <v>21</v>
      </c>
      <c r="G5" s="273">
        <v>1127</v>
      </c>
      <c r="H5" s="273">
        <v>622</v>
      </c>
      <c r="I5" s="273">
        <v>380</v>
      </c>
      <c r="J5" s="273">
        <v>360</v>
      </c>
      <c r="K5" s="277">
        <v>479</v>
      </c>
    </row>
    <row r="6" spans="2:11" ht="24.75" customHeight="1" x14ac:dyDescent="0.2">
      <c r="B6" s="342" t="s">
        <v>1071</v>
      </c>
      <c r="C6" s="273">
        <v>614011</v>
      </c>
      <c r="D6" s="273">
        <v>828</v>
      </c>
      <c r="E6" s="273">
        <v>5567388</v>
      </c>
      <c r="F6" s="273">
        <v>329096</v>
      </c>
      <c r="G6" s="273">
        <v>2574360</v>
      </c>
      <c r="H6" s="273">
        <v>1895975</v>
      </c>
      <c r="I6" s="273">
        <v>1938010</v>
      </c>
      <c r="J6" s="273">
        <v>2361077</v>
      </c>
      <c r="K6" s="277">
        <v>733440</v>
      </c>
    </row>
    <row r="7" spans="2:11" ht="24.75" customHeight="1" x14ac:dyDescent="0.2">
      <c r="B7" s="342" t="s">
        <v>1072</v>
      </c>
      <c r="C7" s="126">
        <v>1</v>
      </c>
      <c r="D7" s="126">
        <v>0</v>
      </c>
      <c r="E7" s="126">
        <v>21</v>
      </c>
      <c r="F7" s="126">
        <v>2</v>
      </c>
      <c r="G7" s="126">
        <v>0</v>
      </c>
      <c r="H7" s="126">
        <v>0</v>
      </c>
      <c r="I7" s="126">
        <v>30</v>
      </c>
      <c r="J7" s="126">
        <v>21</v>
      </c>
      <c r="K7" s="356">
        <v>3</v>
      </c>
    </row>
    <row r="8" spans="2:11" ht="24.75" customHeight="1" x14ac:dyDescent="0.2">
      <c r="B8" s="342" t="s">
        <v>1073</v>
      </c>
      <c r="C8" s="126">
        <v>43642</v>
      </c>
      <c r="D8" s="126">
        <v>0</v>
      </c>
      <c r="E8" s="126">
        <v>1940043</v>
      </c>
      <c r="F8" s="126">
        <v>266509</v>
      </c>
      <c r="G8" s="126">
        <v>0</v>
      </c>
      <c r="H8" s="126">
        <v>0</v>
      </c>
      <c r="I8" s="126">
        <v>1277126</v>
      </c>
      <c r="J8" s="126">
        <v>1325021</v>
      </c>
      <c r="K8" s="356">
        <v>44990</v>
      </c>
    </row>
    <row r="9" spans="2:11" ht="24.75" customHeight="1" x14ac:dyDescent="0.2">
      <c r="B9" s="342" t="s">
        <v>1074</v>
      </c>
      <c r="C9" s="126">
        <v>177</v>
      </c>
      <c r="D9" s="126">
        <v>1</v>
      </c>
      <c r="E9" s="126">
        <v>210</v>
      </c>
      <c r="F9" s="126">
        <v>19</v>
      </c>
      <c r="G9" s="126">
        <v>1127</v>
      </c>
      <c r="H9" s="126">
        <v>622</v>
      </c>
      <c r="I9" s="126">
        <v>350</v>
      </c>
      <c r="J9" s="126">
        <v>339</v>
      </c>
      <c r="K9" s="356">
        <v>476</v>
      </c>
    </row>
    <row r="10" spans="2:11" ht="24.75" customHeight="1" x14ac:dyDescent="0.2">
      <c r="B10" s="342" t="s">
        <v>1075</v>
      </c>
      <c r="C10" s="126">
        <v>570369</v>
      </c>
      <c r="D10" s="126">
        <v>828</v>
      </c>
      <c r="E10" s="126">
        <v>3627345</v>
      </c>
      <c r="F10" s="126">
        <v>62587</v>
      </c>
      <c r="G10" s="126">
        <v>2574360</v>
      </c>
      <c r="H10" s="126">
        <v>1895975</v>
      </c>
      <c r="I10" s="126">
        <v>660884</v>
      </c>
      <c r="J10" s="126">
        <v>1036056</v>
      </c>
      <c r="K10" s="356">
        <v>688450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76</v>
      </c>
      <c r="D12" s="273">
        <v>1092</v>
      </c>
      <c r="E12" s="273">
        <v>747</v>
      </c>
      <c r="F12" s="273">
        <v>48</v>
      </c>
      <c r="G12" s="273">
        <v>633</v>
      </c>
      <c r="H12" s="273">
        <v>483</v>
      </c>
      <c r="I12" s="273">
        <v>177</v>
      </c>
      <c r="J12" s="273">
        <v>383</v>
      </c>
      <c r="K12" s="277">
        <v>765</v>
      </c>
    </row>
    <row r="13" spans="2:11" ht="24.75" customHeight="1" x14ac:dyDescent="0.2">
      <c r="B13" s="342" t="s">
        <v>1071</v>
      </c>
      <c r="C13" s="273">
        <v>94705</v>
      </c>
      <c r="D13" s="273">
        <v>4391802</v>
      </c>
      <c r="E13" s="273">
        <v>963000</v>
      </c>
      <c r="F13" s="273">
        <v>1371478</v>
      </c>
      <c r="G13" s="273">
        <v>2544226</v>
      </c>
      <c r="H13" s="273">
        <v>1517816</v>
      </c>
      <c r="I13" s="273">
        <v>265089</v>
      </c>
      <c r="J13" s="273">
        <v>1053912</v>
      </c>
      <c r="K13" s="277">
        <v>2755307</v>
      </c>
    </row>
    <row r="14" spans="2:11" ht="24.75" customHeight="1" x14ac:dyDescent="0.2">
      <c r="B14" s="342" t="s">
        <v>1072</v>
      </c>
      <c r="C14" s="125">
        <v>1</v>
      </c>
      <c r="D14" s="125">
        <v>30</v>
      </c>
      <c r="E14" s="125">
        <v>2</v>
      </c>
      <c r="F14" s="125">
        <v>13</v>
      </c>
      <c r="G14" s="125">
        <v>20</v>
      </c>
      <c r="H14" s="125">
        <v>16</v>
      </c>
      <c r="I14" s="125">
        <v>1</v>
      </c>
      <c r="J14" s="125">
        <v>7</v>
      </c>
      <c r="K14" s="352">
        <v>16</v>
      </c>
    </row>
    <row r="15" spans="2:11" ht="24.75" customHeight="1" x14ac:dyDescent="0.2">
      <c r="B15" s="342" t="s">
        <v>1073</v>
      </c>
      <c r="C15" s="125">
        <v>15513</v>
      </c>
      <c r="D15" s="125">
        <v>2371913</v>
      </c>
      <c r="E15" s="125">
        <v>18063</v>
      </c>
      <c r="F15" s="125">
        <v>1302844</v>
      </c>
      <c r="G15" s="125">
        <v>1275041</v>
      </c>
      <c r="H15" s="125">
        <v>533232</v>
      </c>
      <c r="I15" s="125">
        <v>12643</v>
      </c>
      <c r="J15" s="125">
        <v>613166</v>
      </c>
      <c r="K15" s="352">
        <v>1339944</v>
      </c>
    </row>
    <row r="16" spans="2:11" ht="24.75" customHeight="1" x14ac:dyDescent="0.2">
      <c r="B16" s="342" t="s">
        <v>1074</v>
      </c>
      <c r="C16" s="125">
        <v>75</v>
      </c>
      <c r="D16" s="125">
        <v>1062</v>
      </c>
      <c r="E16" s="125">
        <v>745</v>
      </c>
      <c r="F16" s="125">
        <v>35</v>
      </c>
      <c r="G16" s="125">
        <v>613</v>
      </c>
      <c r="H16" s="125">
        <v>467</v>
      </c>
      <c r="I16" s="125">
        <v>176</v>
      </c>
      <c r="J16" s="125">
        <v>376</v>
      </c>
      <c r="K16" s="352">
        <v>749</v>
      </c>
    </row>
    <row r="17" spans="2:11" ht="24.75" customHeight="1" x14ac:dyDescent="0.2">
      <c r="B17" s="342" t="s">
        <v>1075</v>
      </c>
      <c r="C17" s="125">
        <v>79192</v>
      </c>
      <c r="D17" s="125">
        <v>2019889</v>
      </c>
      <c r="E17" s="125">
        <v>944937</v>
      </c>
      <c r="F17" s="125">
        <v>68634</v>
      </c>
      <c r="G17" s="125">
        <v>1269185</v>
      </c>
      <c r="H17" s="125">
        <v>984584</v>
      </c>
      <c r="I17" s="125">
        <v>252446</v>
      </c>
      <c r="J17" s="125">
        <v>440746</v>
      </c>
      <c r="K17" s="352">
        <v>1415363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269</v>
      </c>
      <c r="D19" s="94">
        <v>10</v>
      </c>
      <c r="E19" s="94">
        <v>2</v>
      </c>
      <c r="F19" s="94">
        <v>11</v>
      </c>
      <c r="G19" s="94">
        <v>132</v>
      </c>
      <c r="H19" s="94">
        <v>185</v>
      </c>
      <c r="I19" s="94">
        <v>3</v>
      </c>
      <c r="J19" s="94">
        <v>0</v>
      </c>
      <c r="K19" s="119">
        <v>6820</v>
      </c>
    </row>
    <row r="20" spans="2:11" ht="24.75" customHeight="1" x14ac:dyDescent="0.2">
      <c r="B20" s="342" t="s">
        <v>1071</v>
      </c>
      <c r="C20" s="94">
        <v>2742878</v>
      </c>
      <c r="D20" s="94">
        <v>45032</v>
      </c>
      <c r="E20" s="94">
        <v>8819</v>
      </c>
      <c r="F20" s="94">
        <v>115396</v>
      </c>
      <c r="G20" s="94">
        <v>479555</v>
      </c>
      <c r="H20" s="94">
        <v>1618513</v>
      </c>
      <c r="I20" s="94">
        <v>17814</v>
      </c>
      <c r="J20" s="94">
        <v>0</v>
      </c>
      <c r="K20" s="118">
        <v>31503157</v>
      </c>
    </row>
    <row r="21" spans="2:11" ht="24.75" customHeight="1" x14ac:dyDescent="0.2">
      <c r="B21" s="342" t="s">
        <v>1072</v>
      </c>
      <c r="C21" s="126">
        <v>6</v>
      </c>
      <c r="D21" s="126">
        <v>1</v>
      </c>
      <c r="E21" s="126">
        <v>1</v>
      </c>
      <c r="F21" s="126">
        <v>0</v>
      </c>
      <c r="G21" s="126">
        <v>1</v>
      </c>
      <c r="H21" s="126">
        <v>15</v>
      </c>
      <c r="I21" s="126">
        <v>0</v>
      </c>
      <c r="J21" s="126">
        <v>0</v>
      </c>
      <c r="K21" s="274">
        <v>192</v>
      </c>
    </row>
    <row r="22" spans="2:11" ht="24.75" customHeight="1" x14ac:dyDescent="0.2">
      <c r="B22" s="342" t="s">
        <v>1073</v>
      </c>
      <c r="C22" s="126">
        <v>122837</v>
      </c>
      <c r="D22" s="126">
        <v>30982</v>
      </c>
      <c r="E22" s="126">
        <v>8649</v>
      </c>
      <c r="F22" s="126">
        <v>0</v>
      </c>
      <c r="G22" s="126">
        <v>260634</v>
      </c>
      <c r="H22" s="126">
        <v>1311594</v>
      </c>
      <c r="I22" s="126">
        <v>0</v>
      </c>
      <c r="J22" s="126">
        <v>0</v>
      </c>
      <c r="K22" s="274">
        <v>12780836</v>
      </c>
    </row>
    <row r="23" spans="2:11" ht="24.75" customHeight="1" x14ac:dyDescent="0.2">
      <c r="B23" s="342" t="s">
        <v>1074</v>
      </c>
      <c r="C23" s="126">
        <v>263</v>
      </c>
      <c r="D23" s="126">
        <v>9</v>
      </c>
      <c r="E23" s="126">
        <v>1</v>
      </c>
      <c r="F23" s="126">
        <v>11</v>
      </c>
      <c r="G23" s="126">
        <v>131</v>
      </c>
      <c r="H23" s="126">
        <v>170</v>
      </c>
      <c r="I23" s="126">
        <v>3</v>
      </c>
      <c r="J23" s="126">
        <v>0</v>
      </c>
      <c r="K23" s="274">
        <v>6628</v>
      </c>
    </row>
    <row r="24" spans="2:11" ht="24.75" customHeight="1" thickBot="1" x14ac:dyDescent="0.25">
      <c r="B24" s="353" t="s">
        <v>1075</v>
      </c>
      <c r="C24" s="354">
        <v>2620041</v>
      </c>
      <c r="D24" s="354">
        <v>14050</v>
      </c>
      <c r="E24" s="354">
        <v>170</v>
      </c>
      <c r="F24" s="354">
        <v>115396</v>
      </c>
      <c r="G24" s="354">
        <v>218921</v>
      </c>
      <c r="H24" s="354">
        <v>306919</v>
      </c>
      <c r="I24" s="354">
        <v>17814</v>
      </c>
      <c r="J24" s="354">
        <v>0</v>
      </c>
      <c r="K24" s="355">
        <v>18722321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DEDEB-52C4-4C25-8295-03E91E3738D0}">
  <sheetPr codeName="Sheet36">
    <tabColor rgb="FFFFFF00"/>
  </sheetPr>
  <dimension ref="B1:K177"/>
  <sheetViews>
    <sheetView topLeftCell="A6" zoomScale="70" zoomScaleNormal="70" workbookViewId="0">
      <selection activeCell="O24" sqref="O24"/>
    </sheetView>
  </sheetViews>
  <sheetFormatPr defaultColWidth="9" defaultRowHeight="13.2" x14ac:dyDescent="0.2"/>
  <cols>
    <col min="1" max="1" width="0.88671875" customWidth="1"/>
    <col min="2" max="2" width="9.77734375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1037</v>
      </c>
      <c r="I3" s="275" t="s">
        <v>922</v>
      </c>
      <c r="J3" s="275">
        <v>11009</v>
      </c>
      <c r="K3" s="276">
        <v>0.62712326278499408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198</v>
      </c>
      <c r="D5" s="273">
        <v>0</v>
      </c>
      <c r="E5" s="273">
        <v>250</v>
      </c>
      <c r="F5" s="273">
        <v>20</v>
      </c>
      <c r="G5" s="273">
        <v>1047</v>
      </c>
      <c r="H5" s="273">
        <v>486</v>
      </c>
      <c r="I5" s="273">
        <v>492</v>
      </c>
      <c r="J5" s="273">
        <v>361</v>
      </c>
      <c r="K5" s="277">
        <v>783</v>
      </c>
    </row>
    <row r="6" spans="2:11" ht="24.75" customHeight="1" x14ac:dyDescent="0.2">
      <c r="B6" s="342" t="s">
        <v>1071</v>
      </c>
      <c r="C6" s="273">
        <v>544254</v>
      </c>
      <c r="D6" s="273">
        <v>0</v>
      </c>
      <c r="E6" s="273">
        <v>5457647</v>
      </c>
      <c r="F6" s="273">
        <v>185322</v>
      </c>
      <c r="G6" s="273">
        <v>2583818</v>
      </c>
      <c r="H6" s="273">
        <v>1685783</v>
      </c>
      <c r="I6" s="273">
        <v>2529031</v>
      </c>
      <c r="J6" s="273">
        <v>1748847</v>
      </c>
      <c r="K6" s="277">
        <v>1672922</v>
      </c>
    </row>
    <row r="7" spans="2:11" ht="24.75" customHeight="1" x14ac:dyDescent="0.2">
      <c r="B7" s="342" t="s">
        <v>1072</v>
      </c>
      <c r="C7" s="126">
        <v>1</v>
      </c>
      <c r="D7" s="126">
        <v>0</v>
      </c>
      <c r="E7" s="126">
        <v>27</v>
      </c>
      <c r="F7" s="126">
        <v>1</v>
      </c>
      <c r="G7" s="126">
        <v>4</v>
      </c>
      <c r="H7" s="126">
        <v>2</v>
      </c>
      <c r="I7" s="126">
        <v>28</v>
      </c>
      <c r="J7" s="126">
        <v>14</v>
      </c>
      <c r="K7" s="356">
        <v>9</v>
      </c>
    </row>
    <row r="8" spans="2:11" ht="24.75" customHeight="1" x14ac:dyDescent="0.2">
      <c r="B8" s="342" t="s">
        <v>1073</v>
      </c>
      <c r="C8" s="126">
        <v>74694</v>
      </c>
      <c r="D8" s="126">
        <v>0</v>
      </c>
      <c r="E8" s="126">
        <v>2565384</v>
      </c>
      <c r="F8" s="126">
        <v>113025</v>
      </c>
      <c r="G8" s="126">
        <v>238307</v>
      </c>
      <c r="H8" s="126">
        <v>88505</v>
      </c>
      <c r="I8" s="126">
        <v>1472822</v>
      </c>
      <c r="J8" s="126">
        <v>846828</v>
      </c>
      <c r="K8" s="356">
        <v>205414</v>
      </c>
    </row>
    <row r="9" spans="2:11" ht="24.75" customHeight="1" x14ac:dyDescent="0.2">
      <c r="B9" s="342" t="s">
        <v>1074</v>
      </c>
      <c r="C9" s="126">
        <v>197</v>
      </c>
      <c r="D9" s="126">
        <v>0</v>
      </c>
      <c r="E9" s="126">
        <v>223</v>
      </c>
      <c r="F9" s="126">
        <v>19</v>
      </c>
      <c r="G9" s="126">
        <v>1043</v>
      </c>
      <c r="H9" s="126">
        <v>484</v>
      </c>
      <c r="I9" s="126">
        <v>464</v>
      </c>
      <c r="J9" s="126">
        <v>347</v>
      </c>
      <c r="K9" s="356">
        <v>774</v>
      </c>
    </row>
    <row r="10" spans="2:11" ht="24.75" customHeight="1" x14ac:dyDescent="0.2">
      <c r="B10" s="342" t="s">
        <v>1075</v>
      </c>
      <c r="C10" s="126">
        <v>469560</v>
      </c>
      <c r="D10" s="126">
        <v>0</v>
      </c>
      <c r="E10" s="126">
        <v>2892263</v>
      </c>
      <c r="F10" s="126">
        <v>72297</v>
      </c>
      <c r="G10" s="126">
        <v>2345511</v>
      </c>
      <c r="H10" s="126">
        <v>1597278</v>
      </c>
      <c r="I10" s="126">
        <v>1056209</v>
      </c>
      <c r="J10" s="126">
        <v>902019</v>
      </c>
      <c r="K10" s="356">
        <v>1467508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72</v>
      </c>
      <c r="D12" s="273">
        <v>869</v>
      </c>
      <c r="E12" s="273">
        <v>548</v>
      </c>
      <c r="F12" s="273">
        <v>50</v>
      </c>
      <c r="G12" s="273">
        <v>648</v>
      </c>
      <c r="H12" s="273">
        <v>471</v>
      </c>
      <c r="I12" s="273">
        <v>146</v>
      </c>
      <c r="J12" s="273">
        <v>381</v>
      </c>
      <c r="K12" s="277">
        <v>680</v>
      </c>
    </row>
    <row r="13" spans="2:11" ht="24.75" customHeight="1" x14ac:dyDescent="0.2">
      <c r="B13" s="342" t="s">
        <v>1071</v>
      </c>
      <c r="C13" s="273">
        <v>105607</v>
      </c>
      <c r="D13" s="273">
        <v>3742996</v>
      </c>
      <c r="E13" s="273">
        <v>804626</v>
      </c>
      <c r="F13" s="273">
        <v>613403</v>
      </c>
      <c r="G13" s="273">
        <v>2044962</v>
      </c>
      <c r="H13" s="273">
        <v>1465984</v>
      </c>
      <c r="I13" s="273">
        <v>238004</v>
      </c>
      <c r="J13" s="273">
        <v>763786</v>
      </c>
      <c r="K13" s="277">
        <v>2739082</v>
      </c>
    </row>
    <row r="14" spans="2:11" ht="24.75" customHeight="1" x14ac:dyDescent="0.2">
      <c r="B14" s="342" t="s">
        <v>1072</v>
      </c>
      <c r="C14" s="125">
        <v>1</v>
      </c>
      <c r="D14" s="125">
        <v>19</v>
      </c>
      <c r="E14" s="125">
        <v>1</v>
      </c>
      <c r="F14" s="125">
        <v>9</v>
      </c>
      <c r="G14" s="125">
        <v>14</v>
      </c>
      <c r="H14" s="125">
        <v>13</v>
      </c>
      <c r="I14" s="125">
        <v>1</v>
      </c>
      <c r="J14" s="125">
        <v>2</v>
      </c>
      <c r="K14" s="352">
        <v>15</v>
      </c>
    </row>
    <row r="15" spans="2:11" ht="24.75" customHeight="1" x14ac:dyDescent="0.2">
      <c r="B15" s="342" t="s">
        <v>1073</v>
      </c>
      <c r="C15" s="125">
        <v>35030</v>
      </c>
      <c r="D15" s="125">
        <v>2098833</v>
      </c>
      <c r="E15" s="125">
        <v>135297</v>
      </c>
      <c r="F15" s="125">
        <v>527933</v>
      </c>
      <c r="G15" s="125">
        <v>931752</v>
      </c>
      <c r="H15" s="125">
        <v>450865</v>
      </c>
      <c r="I15" s="125">
        <v>24785</v>
      </c>
      <c r="J15" s="125">
        <v>143213</v>
      </c>
      <c r="K15" s="352">
        <v>1238126</v>
      </c>
    </row>
    <row r="16" spans="2:11" ht="24.75" customHeight="1" x14ac:dyDescent="0.2">
      <c r="B16" s="342" t="s">
        <v>1074</v>
      </c>
      <c r="C16" s="125">
        <v>71</v>
      </c>
      <c r="D16" s="125">
        <v>850</v>
      </c>
      <c r="E16" s="125">
        <v>547</v>
      </c>
      <c r="F16" s="125">
        <v>41</v>
      </c>
      <c r="G16" s="125">
        <v>634</v>
      </c>
      <c r="H16" s="125">
        <v>458</v>
      </c>
      <c r="I16" s="125">
        <v>145</v>
      </c>
      <c r="J16" s="125">
        <v>379</v>
      </c>
      <c r="K16" s="352">
        <v>665</v>
      </c>
    </row>
    <row r="17" spans="2:11" ht="24.75" customHeight="1" x14ac:dyDescent="0.2">
      <c r="B17" s="342" t="s">
        <v>1075</v>
      </c>
      <c r="C17" s="125">
        <v>70577</v>
      </c>
      <c r="D17" s="125">
        <v>1644163</v>
      </c>
      <c r="E17" s="125">
        <v>669329</v>
      </c>
      <c r="F17" s="125">
        <v>85470</v>
      </c>
      <c r="G17" s="125">
        <v>1113210</v>
      </c>
      <c r="H17" s="125">
        <v>1015119</v>
      </c>
      <c r="I17" s="125">
        <v>213219</v>
      </c>
      <c r="J17" s="125">
        <v>620573</v>
      </c>
      <c r="K17" s="352">
        <v>1500956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301</v>
      </c>
      <c r="D19" s="94">
        <v>5</v>
      </c>
      <c r="E19" s="94">
        <v>1</v>
      </c>
      <c r="F19" s="94">
        <v>8</v>
      </c>
      <c r="G19" s="94">
        <v>145</v>
      </c>
      <c r="H19" s="94">
        <v>160</v>
      </c>
      <c r="I19" s="94">
        <v>12</v>
      </c>
      <c r="J19" s="94">
        <v>0</v>
      </c>
      <c r="K19" s="119">
        <v>6904</v>
      </c>
    </row>
    <row r="20" spans="2:11" ht="24.75" customHeight="1" x14ac:dyDescent="0.2">
      <c r="B20" s="342" t="s">
        <v>1071</v>
      </c>
      <c r="C20" s="94">
        <v>2645813</v>
      </c>
      <c r="D20" s="94">
        <v>11086</v>
      </c>
      <c r="E20" s="94">
        <v>531</v>
      </c>
      <c r="F20" s="94">
        <v>305590</v>
      </c>
      <c r="G20" s="94">
        <v>386235</v>
      </c>
      <c r="H20" s="94">
        <v>1104581</v>
      </c>
      <c r="I20" s="94">
        <v>146631</v>
      </c>
      <c r="J20" s="94">
        <v>0</v>
      </c>
      <c r="K20" s="118">
        <v>30184725</v>
      </c>
    </row>
    <row r="21" spans="2:11" ht="24.75" customHeight="1" x14ac:dyDescent="0.2">
      <c r="B21" s="342" t="s">
        <v>1072</v>
      </c>
      <c r="C21" s="126">
        <v>10</v>
      </c>
      <c r="D21" s="126">
        <v>0</v>
      </c>
      <c r="E21" s="126">
        <v>0</v>
      </c>
      <c r="F21" s="126">
        <v>2</v>
      </c>
      <c r="G21" s="126">
        <v>2</v>
      </c>
      <c r="H21" s="126">
        <v>11</v>
      </c>
      <c r="I21" s="126">
        <v>2</v>
      </c>
      <c r="J21" s="126">
        <v>0</v>
      </c>
      <c r="K21" s="274">
        <v>175</v>
      </c>
    </row>
    <row r="22" spans="2:11" ht="24.75" customHeight="1" x14ac:dyDescent="0.2">
      <c r="B22" s="342" t="s">
        <v>1073</v>
      </c>
      <c r="C22" s="126">
        <v>526886</v>
      </c>
      <c r="D22" s="126">
        <v>0</v>
      </c>
      <c r="E22" s="126">
        <v>0</v>
      </c>
      <c r="F22" s="126">
        <v>236451</v>
      </c>
      <c r="G22" s="126">
        <v>96864</v>
      </c>
      <c r="H22" s="126">
        <v>823536</v>
      </c>
      <c r="I22" s="126">
        <v>113468</v>
      </c>
      <c r="J22" s="126">
        <v>0</v>
      </c>
      <c r="K22" s="274">
        <v>12211498</v>
      </c>
    </row>
    <row r="23" spans="2:11" ht="24.75" customHeight="1" x14ac:dyDescent="0.2">
      <c r="B23" s="342" t="s">
        <v>1074</v>
      </c>
      <c r="C23" s="126">
        <v>291</v>
      </c>
      <c r="D23" s="126">
        <v>5</v>
      </c>
      <c r="E23" s="126">
        <v>1</v>
      </c>
      <c r="F23" s="126">
        <v>6</v>
      </c>
      <c r="G23" s="126">
        <v>143</v>
      </c>
      <c r="H23" s="126">
        <v>149</v>
      </c>
      <c r="I23" s="126">
        <v>10</v>
      </c>
      <c r="J23" s="126">
        <v>0</v>
      </c>
      <c r="K23" s="274">
        <v>6729</v>
      </c>
    </row>
    <row r="24" spans="2:11" ht="24.75" customHeight="1" thickBot="1" x14ac:dyDescent="0.25">
      <c r="B24" s="353" t="s">
        <v>1075</v>
      </c>
      <c r="C24" s="354">
        <v>2118927</v>
      </c>
      <c r="D24" s="354">
        <v>11086</v>
      </c>
      <c r="E24" s="354">
        <v>531</v>
      </c>
      <c r="F24" s="354">
        <v>69139</v>
      </c>
      <c r="G24" s="354">
        <v>289371</v>
      </c>
      <c r="H24" s="354">
        <v>281045</v>
      </c>
      <c r="I24" s="354">
        <v>33163</v>
      </c>
      <c r="J24" s="354">
        <v>0</v>
      </c>
      <c r="K24" s="355">
        <v>17973227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9BEFC-0637-4641-AE87-6583CAAFCE1B}">
  <sheetPr codeName="Sheet86">
    <tabColor rgb="FFFF0000"/>
  </sheetPr>
  <dimension ref="B1:N37"/>
  <sheetViews>
    <sheetView zoomScale="80" zoomScaleNormal="80" workbookViewId="0">
      <selection activeCell="J2" sqref="J2"/>
    </sheetView>
  </sheetViews>
  <sheetFormatPr defaultRowHeight="13.2" x14ac:dyDescent="0.2"/>
  <cols>
    <col min="1" max="1" width="0.88671875" customWidth="1"/>
    <col min="2" max="2" width="44" customWidth="1"/>
    <col min="3" max="4" width="10.109375" customWidth="1"/>
    <col min="5" max="5" width="14.44140625" customWidth="1"/>
    <col min="6" max="6" width="8.33203125" customWidth="1"/>
    <col min="7" max="7" width="10.109375" customWidth="1"/>
    <col min="8" max="8" width="0.88671875" customWidth="1"/>
    <col min="10" max="10" width="52.21875" bestFit="1" customWidth="1"/>
    <col min="11" max="11" width="9" bestFit="1" customWidth="1"/>
    <col min="12" max="12" width="11.109375" bestFit="1" customWidth="1"/>
    <col min="13" max="13" width="9" bestFit="1" customWidth="1"/>
    <col min="14" max="14" width="11.109375" bestFit="1" customWidth="1"/>
  </cols>
  <sheetData>
    <row r="1" spans="2:14" ht="5.25" customHeight="1" x14ac:dyDescent="0.2"/>
    <row r="2" spans="2:14" ht="18" customHeight="1" thickBot="1" x14ac:dyDescent="0.25">
      <c r="B2" s="98" t="s">
        <v>1093</v>
      </c>
      <c r="C2" s="2"/>
      <c r="D2" s="2"/>
      <c r="E2" s="2"/>
      <c r="F2" s="2"/>
      <c r="G2" s="2"/>
      <c r="J2" s="98" t="s">
        <v>1201</v>
      </c>
      <c r="K2" s="2"/>
      <c r="L2" s="2"/>
      <c r="M2" s="2"/>
      <c r="N2" s="2"/>
    </row>
    <row r="3" spans="2:14" ht="18" customHeight="1" x14ac:dyDescent="0.2">
      <c r="B3" s="134" t="s">
        <v>983</v>
      </c>
      <c r="C3" s="430" t="s">
        <v>649</v>
      </c>
      <c r="D3" s="431"/>
      <c r="E3" s="431"/>
      <c r="F3" s="431"/>
      <c r="G3" s="432"/>
      <c r="J3" s="394" t="s">
        <v>983</v>
      </c>
      <c r="K3" s="428" t="s">
        <v>1200</v>
      </c>
      <c r="L3" s="428"/>
      <c r="M3" s="428"/>
      <c r="N3" s="429"/>
    </row>
    <row r="4" spans="2:14" ht="18" customHeight="1" x14ac:dyDescent="0.2">
      <c r="B4" s="135"/>
      <c r="C4" s="433" t="s">
        <v>332</v>
      </c>
      <c r="D4" s="426"/>
      <c r="E4" s="426" t="s">
        <v>333</v>
      </c>
      <c r="F4" s="426"/>
      <c r="G4" s="4" t="s">
        <v>334</v>
      </c>
      <c r="J4" s="395"/>
      <c r="K4" s="425" t="s">
        <v>332</v>
      </c>
      <c r="L4" s="426"/>
      <c r="M4" s="426" t="s">
        <v>333</v>
      </c>
      <c r="N4" s="427"/>
    </row>
    <row r="5" spans="2:14" ht="18" customHeight="1" thickBot="1" x14ac:dyDescent="0.25">
      <c r="B5" s="136" t="s">
        <v>335</v>
      </c>
      <c r="C5" s="140" t="s">
        <v>336</v>
      </c>
      <c r="D5" s="132" t="s">
        <v>337</v>
      </c>
      <c r="E5" s="132" t="s">
        <v>336</v>
      </c>
      <c r="F5" s="132" t="s">
        <v>325</v>
      </c>
      <c r="G5" s="133" t="s">
        <v>338</v>
      </c>
      <c r="J5" s="406" t="s">
        <v>335</v>
      </c>
      <c r="K5" s="211" t="s">
        <v>336</v>
      </c>
      <c r="L5" s="132" t="s">
        <v>337</v>
      </c>
      <c r="M5" s="132" t="s">
        <v>336</v>
      </c>
      <c r="N5" s="133" t="s">
        <v>337</v>
      </c>
    </row>
    <row r="6" spans="2:14" ht="18" customHeight="1" x14ac:dyDescent="0.2">
      <c r="B6" s="137" t="s">
        <v>339</v>
      </c>
      <c r="C6" s="141">
        <f>'表６（その１－１）'!$D$10</f>
        <v>18044</v>
      </c>
      <c r="D6" s="130">
        <f>100*C6/$C$32</f>
        <v>2.4693284067193542</v>
      </c>
      <c r="E6" s="32">
        <f>'表９（その１－１）'!$D$10</f>
        <v>55933953</v>
      </c>
      <c r="F6" s="130">
        <f t="shared" ref="F6:F31" si="0">100*E6/$E$32</f>
        <v>1.7814527350508786</v>
      </c>
      <c r="G6" s="131">
        <f t="shared" ref="G6:G30" si="1">E6/C6</f>
        <v>3099.8643870538685</v>
      </c>
      <c r="J6" s="396" t="s">
        <v>339</v>
      </c>
      <c r="K6" s="404"/>
      <c r="L6" s="130">
        <f t="shared" ref="L6:L30" si="2">100*C6/$C$35</f>
        <v>2.469423030339525</v>
      </c>
      <c r="M6" s="32"/>
      <c r="N6" s="405">
        <f t="shared" ref="N6:N30" si="3">100*E6/$E$35</f>
        <v>1.7814665723922454</v>
      </c>
    </row>
    <row r="7" spans="2:14" ht="18" customHeight="1" x14ac:dyDescent="0.2">
      <c r="B7" s="138" t="s">
        <v>340</v>
      </c>
      <c r="C7" s="142">
        <f>'表６（その１－１）'!$E$10</f>
        <v>117</v>
      </c>
      <c r="D7" s="26">
        <f t="shared" ref="D7:D31" si="4">100*C7/$C$32</f>
        <v>1.6011495432618289E-2</v>
      </c>
      <c r="E7" s="23">
        <f>'表９（その１－１）'!$E$10</f>
        <v>622039</v>
      </c>
      <c r="F7" s="26">
        <f t="shared" si="0"/>
        <v>1.9811456520126756E-2</v>
      </c>
      <c r="G7" s="25">
        <f t="shared" si="1"/>
        <v>5316.5726495726494</v>
      </c>
      <c r="J7" s="397" t="s">
        <v>340</v>
      </c>
      <c r="K7" s="392"/>
      <c r="L7" s="26">
        <f t="shared" si="2"/>
        <v>1.6012108986351387E-2</v>
      </c>
      <c r="M7" s="23"/>
      <c r="N7" s="391">
        <f t="shared" si="3"/>
        <v>1.9811610404583777E-2</v>
      </c>
    </row>
    <row r="8" spans="2:14" ht="18" customHeight="1" x14ac:dyDescent="0.2">
      <c r="B8" s="138" t="s">
        <v>341</v>
      </c>
      <c r="C8" s="142">
        <f>'表６（その１－１）'!$F$10</f>
        <v>28128</v>
      </c>
      <c r="D8" s="26">
        <f t="shared" si="4"/>
        <v>3.8493277224674123</v>
      </c>
      <c r="E8" s="23">
        <f>'表９（その１－１）'!$F$10</f>
        <v>531583458</v>
      </c>
      <c r="F8" s="26">
        <f t="shared" si="0"/>
        <v>16.93051812665384</v>
      </c>
      <c r="G8" s="25">
        <f t="shared" si="1"/>
        <v>18898.729308873721</v>
      </c>
      <c r="J8" s="397" t="s">
        <v>341</v>
      </c>
      <c r="K8" s="392"/>
      <c r="L8" s="26">
        <f t="shared" si="2"/>
        <v>3.8494752270777082</v>
      </c>
      <c r="M8" s="23"/>
      <c r="N8" s="391">
        <f t="shared" si="3"/>
        <v>16.930649633571885</v>
      </c>
    </row>
    <row r="9" spans="2:14" ht="18" customHeight="1" x14ac:dyDescent="0.2">
      <c r="B9" s="138" t="s">
        <v>83</v>
      </c>
      <c r="C9" s="142">
        <f>'表６（その１－１）'!$G$10</f>
        <v>1866</v>
      </c>
      <c r="D9" s="26">
        <f t="shared" si="4"/>
        <v>0.25536282459201476</v>
      </c>
      <c r="E9" s="23">
        <f>'表９（その１－１）'!$G$10</f>
        <v>42988004</v>
      </c>
      <c r="F9" s="26">
        <f t="shared" si="0"/>
        <v>1.3691343663870514</v>
      </c>
      <c r="G9" s="25">
        <f t="shared" si="1"/>
        <v>23037.515541264736</v>
      </c>
      <c r="J9" s="397" t="s">
        <v>83</v>
      </c>
      <c r="K9" s="392"/>
      <c r="L9" s="26">
        <f t="shared" si="2"/>
        <v>0.25537260998745032</v>
      </c>
      <c r="M9" s="23"/>
      <c r="N9" s="391">
        <f t="shared" si="3"/>
        <v>1.369145001066957</v>
      </c>
    </row>
    <row r="10" spans="2:14" ht="18" customHeight="1" x14ac:dyDescent="0.2">
      <c r="B10" s="138" t="s">
        <v>342</v>
      </c>
      <c r="C10" s="142">
        <f>'表６（その１－１）'!$H$10</f>
        <v>109832</v>
      </c>
      <c r="D10" s="26">
        <f t="shared" si="4"/>
        <v>15.030551849190871</v>
      </c>
      <c r="E10" s="23">
        <f>'表９（その１－１）'!$H$10</f>
        <v>271065944</v>
      </c>
      <c r="F10" s="26">
        <f t="shared" si="0"/>
        <v>8.6332386934631344</v>
      </c>
      <c r="G10" s="25">
        <f t="shared" si="1"/>
        <v>2468.0051715347076</v>
      </c>
      <c r="J10" s="397" t="s">
        <v>342</v>
      </c>
      <c r="K10" s="392"/>
      <c r="L10" s="26">
        <f t="shared" si="2"/>
        <v>15.031127813580731</v>
      </c>
      <c r="M10" s="23"/>
      <c r="N10" s="391">
        <f t="shared" si="3"/>
        <v>8.6333057516951879</v>
      </c>
    </row>
    <row r="11" spans="2:14" ht="18" customHeight="1" x14ac:dyDescent="0.2">
      <c r="B11" s="138" t="s">
        <v>343</v>
      </c>
      <c r="C11" s="142">
        <f>'表６（その１－１）'!$I$10</f>
        <v>54710</v>
      </c>
      <c r="D11" s="26">
        <f t="shared" si="4"/>
        <v>7.4870847446029627</v>
      </c>
      <c r="E11" s="23">
        <f>'表９（その１－１）'!$I$10</f>
        <v>179581393</v>
      </c>
      <c r="F11" s="26">
        <f t="shared" si="0"/>
        <v>5.7195271666942036</v>
      </c>
      <c r="G11" s="25">
        <f t="shared" si="1"/>
        <v>3282.4235605922136</v>
      </c>
      <c r="J11" s="397" t="s">
        <v>343</v>
      </c>
      <c r="K11" s="392"/>
      <c r="L11" s="26">
        <f t="shared" si="2"/>
        <v>7.4873716465237985</v>
      </c>
      <c r="M11" s="23"/>
      <c r="N11" s="391">
        <f t="shared" si="3"/>
        <v>5.7195715928236783</v>
      </c>
    </row>
    <row r="12" spans="2:14" ht="18" customHeight="1" x14ac:dyDescent="0.2">
      <c r="B12" s="138" t="s">
        <v>344</v>
      </c>
      <c r="C12" s="142">
        <f>'表６（その１－１）'!$J$10</f>
        <v>51092</v>
      </c>
      <c r="D12" s="26">
        <f t="shared" si="4"/>
        <v>6.9919600396866128</v>
      </c>
      <c r="E12" s="23">
        <f>'表９（その１－１）'!$J$10</f>
        <v>252488312</v>
      </c>
      <c r="F12" s="26">
        <f t="shared" si="0"/>
        <v>8.0415556179406735</v>
      </c>
      <c r="G12" s="25">
        <f t="shared" si="1"/>
        <v>4941.8365301808499</v>
      </c>
      <c r="J12" s="397" t="s">
        <v>344</v>
      </c>
      <c r="K12" s="392"/>
      <c r="L12" s="26">
        <f t="shared" si="2"/>
        <v>6.9922279686381632</v>
      </c>
      <c r="M12" s="23"/>
      <c r="N12" s="391">
        <f t="shared" si="3"/>
        <v>8.0416180803052448</v>
      </c>
    </row>
    <row r="13" spans="2:14" ht="18" customHeight="1" x14ac:dyDescent="0.2">
      <c r="B13" s="138" t="s">
        <v>345</v>
      </c>
      <c r="C13" s="142">
        <f>'表６（その１－１）'!$K$10</f>
        <v>38250</v>
      </c>
      <c r="D13" s="26">
        <f t="shared" si="4"/>
        <v>5.2345273529713641</v>
      </c>
      <c r="E13" s="23">
        <f>'表９（その１－１）'!$K$10</f>
        <v>210972696</v>
      </c>
      <c r="F13" s="26">
        <f t="shared" si="0"/>
        <v>6.7193156598507811</v>
      </c>
      <c r="G13" s="25">
        <f t="shared" si="1"/>
        <v>5515.6260392156864</v>
      </c>
      <c r="J13" s="397" t="s">
        <v>345</v>
      </c>
      <c r="K13" s="392"/>
      <c r="L13" s="26">
        <f t="shared" si="2"/>
        <v>5.2347279378456459</v>
      </c>
      <c r="M13" s="23"/>
      <c r="N13" s="391">
        <f t="shared" si="3"/>
        <v>6.7193678517853215</v>
      </c>
    </row>
    <row r="14" spans="2:14" ht="18" customHeight="1" x14ac:dyDescent="0.2">
      <c r="B14" s="138" t="s">
        <v>346</v>
      </c>
      <c r="C14" s="142">
        <f>'表６（その１－１）'!$L$10</f>
        <v>66371</v>
      </c>
      <c r="D14" s="26">
        <f t="shared" si="4"/>
        <v>9.0828971227205866</v>
      </c>
      <c r="E14" s="23">
        <f>'表９（その１－１）'!$L$10</f>
        <v>121697599</v>
      </c>
      <c r="F14" s="26">
        <f t="shared" si="0"/>
        <v>3.8759735180468131</v>
      </c>
      <c r="G14" s="25">
        <f t="shared" si="1"/>
        <v>1833.5959831854273</v>
      </c>
      <c r="J14" s="397" t="s">
        <v>346</v>
      </c>
      <c r="K14" s="392"/>
      <c r="L14" s="26">
        <f t="shared" si="2"/>
        <v>9.0832451754968204</v>
      </c>
      <c r="M14" s="23"/>
      <c r="N14" s="391">
        <f t="shared" si="3"/>
        <v>3.8760036244693081</v>
      </c>
    </row>
    <row r="15" spans="2:14" ht="18" customHeight="1" x14ac:dyDescent="0.2">
      <c r="B15" s="138" t="s">
        <v>347</v>
      </c>
      <c r="C15" s="142">
        <f>'表６（その１－１）'!$M$10</f>
        <v>8652</v>
      </c>
      <c r="D15" s="26">
        <f t="shared" si="4"/>
        <v>1.1840295596838757</v>
      </c>
      <c r="E15" s="23">
        <f>'表９（その１－１）'!$M$10</f>
        <v>13491500</v>
      </c>
      <c r="F15" s="26">
        <f t="shared" si="0"/>
        <v>0.4296937420986307</v>
      </c>
      <c r="G15" s="25">
        <f t="shared" si="1"/>
        <v>1559.350439204808</v>
      </c>
      <c r="J15" s="397" t="s">
        <v>347</v>
      </c>
      <c r="K15" s="392"/>
      <c r="L15" s="26">
        <f t="shared" si="2"/>
        <v>1.1840749311958307</v>
      </c>
      <c r="M15" s="23"/>
      <c r="N15" s="391">
        <f t="shared" si="3"/>
        <v>0.42969707972240007</v>
      </c>
    </row>
    <row r="16" spans="2:14" ht="18" customHeight="1" x14ac:dyDescent="0.2">
      <c r="B16" s="138" t="s">
        <v>348</v>
      </c>
      <c r="C16" s="142">
        <f>'表６（その１－１）'!$N$10</f>
        <v>101439</v>
      </c>
      <c r="D16" s="26">
        <f t="shared" si="4"/>
        <v>13.881966540080057</v>
      </c>
      <c r="E16" s="23">
        <f>'表９（その１－１）'!$N$10</f>
        <v>433628088</v>
      </c>
      <c r="F16" s="26">
        <f t="shared" si="0"/>
        <v>13.810716066545183</v>
      </c>
      <c r="G16" s="25">
        <f t="shared" si="1"/>
        <v>4274.7669831130042</v>
      </c>
      <c r="J16" s="397" t="s">
        <v>348</v>
      </c>
      <c r="K16" s="392"/>
      <c r="L16" s="26">
        <f t="shared" si="2"/>
        <v>13.882498491166654</v>
      </c>
      <c r="M16" s="23"/>
      <c r="N16" s="391">
        <f t="shared" si="3"/>
        <v>13.810823340563163</v>
      </c>
    </row>
    <row r="17" spans="2:14" ht="18" customHeight="1" x14ac:dyDescent="0.2">
      <c r="B17" s="138" t="s">
        <v>349</v>
      </c>
      <c r="C17" s="142">
        <f>'表６（その１－１）'!$O$10</f>
        <v>64679</v>
      </c>
      <c r="D17" s="26">
        <f t="shared" si="4"/>
        <v>8.8513462656950281</v>
      </c>
      <c r="E17" s="23">
        <f>'表９（その１－１）'!$O$10</f>
        <v>80163276</v>
      </c>
      <c r="F17" s="26">
        <f t="shared" si="0"/>
        <v>2.5531377566115965</v>
      </c>
      <c r="G17" s="25">
        <f t="shared" si="1"/>
        <v>1239.4019078835479</v>
      </c>
      <c r="J17" s="397" t="s">
        <v>349</v>
      </c>
      <c r="K17" s="392"/>
      <c r="L17" s="26">
        <f t="shared" si="2"/>
        <v>8.8516854455403546</v>
      </c>
      <c r="M17" s="23"/>
      <c r="N17" s="391">
        <f t="shared" si="3"/>
        <v>2.5531575879761892</v>
      </c>
    </row>
    <row r="18" spans="2:14" ht="18" customHeight="1" x14ac:dyDescent="0.2">
      <c r="B18" s="138" t="s">
        <v>350</v>
      </c>
      <c r="C18" s="142">
        <f>'表６（その１－１）'!$P$10</f>
        <v>6528</v>
      </c>
      <c r="D18" s="26">
        <f t="shared" si="4"/>
        <v>0.89335933490711283</v>
      </c>
      <c r="E18" s="23">
        <f>'表９（その１－１）'!$P$10</f>
        <v>94707212</v>
      </c>
      <c r="F18" s="26">
        <f t="shared" si="0"/>
        <v>3.0163507636666305</v>
      </c>
      <c r="G18" s="25">
        <f t="shared" si="1"/>
        <v>14507.844975490196</v>
      </c>
      <c r="J18" s="397" t="s">
        <v>350</v>
      </c>
      <c r="K18" s="392"/>
      <c r="L18" s="26">
        <f t="shared" si="2"/>
        <v>0.89339356805899028</v>
      </c>
      <c r="M18" s="23"/>
      <c r="N18" s="391">
        <f t="shared" si="3"/>
        <v>3.0163741930141379</v>
      </c>
    </row>
    <row r="19" spans="2:14" ht="18" customHeight="1" x14ac:dyDescent="0.2">
      <c r="B19" s="138" t="s">
        <v>351</v>
      </c>
      <c r="C19" s="142">
        <f>'表６（その２－１）'!$D$10</f>
        <v>67408</v>
      </c>
      <c r="D19" s="26">
        <f t="shared" si="4"/>
        <v>9.2248109754011427</v>
      </c>
      <c r="E19" s="23">
        <f>'表９（その２－１）'!$D$10</f>
        <v>185228228</v>
      </c>
      <c r="F19" s="26">
        <f t="shared" si="0"/>
        <v>5.8993744529235714</v>
      </c>
      <c r="G19" s="25">
        <f t="shared" si="1"/>
        <v>2747.8671374317587</v>
      </c>
      <c r="J19" s="397" t="s">
        <v>351</v>
      </c>
      <c r="K19" s="392"/>
      <c r="L19" s="26">
        <f t="shared" si="2"/>
        <v>9.2251644662561905</v>
      </c>
      <c r="M19" s="23"/>
      <c r="N19" s="391">
        <f t="shared" si="3"/>
        <v>5.8994202760074783</v>
      </c>
    </row>
    <row r="20" spans="2:14" ht="18" customHeight="1" x14ac:dyDescent="0.2">
      <c r="B20" s="138" t="s">
        <v>352</v>
      </c>
      <c r="C20" s="142">
        <f>'表６（その２－１）'!$E$10</f>
        <v>48030</v>
      </c>
      <c r="D20" s="26">
        <f t="shared" si="4"/>
        <v>6.5729241506722778</v>
      </c>
      <c r="E20" s="23">
        <f>'表９（その２－１）'!$E$10</f>
        <v>182646814</v>
      </c>
      <c r="F20" s="26">
        <f t="shared" si="0"/>
        <v>5.8171584323501886</v>
      </c>
      <c r="G20" s="25">
        <f t="shared" si="1"/>
        <v>3802.7652300645432</v>
      </c>
      <c r="J20" s="397" t="s">
        <v>352</v>
      </c>
      <c r="K20" s="392"/>
      <c r="L20" s="26">
        <f t="shared" si="2"/>
        <v>6.5731760223457876</v>
      </c>
      <c r="M20" s="23"/>
      <c r="N20" s="391">
        <f t="shared" si="3"/>
        <v>5.8172036168254362</v>
      </c>
    </row>
    <row r="21" spans="2:14" ht="18" customHeight="1" x14ac:dyDescent="0.2">
      <c r="B21" s="138" t="s">
        <v>353</v>
      </c>
      <c r="C21" s="142">
        <f>'表６（その２－１）'!$F$10</f>
        <v>15971</v>
      </c>
      <c r="D21" s="26">
        <f t="shared" si="4"/>
        <v>2.1856375517465532</v>
      </c>
      <c r="E21" s="23">
        <f>'表９（その２－１）'!$F$10</f>
        <v>28111466</v>
      </c>
      <c r="F21" s="26">
        <f t="shared" si="0"/>
        <v>0.89532824529655153</v>
      </c>
      <c r="G21" s="25">
        <f t="shared" si="1"/>
        <v>1760.1569093982844</v>
      </c>
      <c r="J21" s="397" t="s">
        <v>353</v>
      </c>
      <c r="K21" s="392"/>
      <c r="L21" s="26">
        <f t="shared" si="2"/>
        <v>2.1857213044531454</v>
      </c>
      <c r="M21" s="23"/>
      <c r="N21" s="391">
        <f t="shared" si="3"/>
        <v>0.89533519971208086</v>
      </c>
    </row>
    <row r="22" spans="2:14" ht="18" customHeight="1" x14ac:dyDescent="0.2">
      <c r="B22" s="138" t="s">
        <v>354</v>
      </c>
      <c r="C22" s="142">
        <f>'表６（その２－１）'!$G$10</f>
        <v>42249</v>
      </c>
      <c r="D22" s="26">
        <f t="shared" si="4"/>
        <v>5.7817920558349583</v>
      </c>
      <c r="E22" s="23">
        <f>'表９（その２－１）'!$G$10</f>
        <v>70035668</v>
      </c>
      <c r="F22" s="26">
        <f t="shared" si="0"/>
        <v>2.2305813485007095</v>
      </c>
      <c r="G22" s="25">
        <f t="shared" si="1"/>
        <v>1657.688181968804</v>
      </c>
      <c r="J22" s="397" t="s">
        <v>354</v>
      </c>
      <c r="K22" s="392"/>
      <c r="L22" s="26">
        <f t="shared" si="2"/>
        <v>5.7820136116611947</v>
      </c>
      <c r="M22" s="23"/>
      <c r="N22" s="391">
        <f t="shared" si="3"/>
        <v>2.2305986744251967</v>
      </c>
    </row>
    <row r="23" spans="2:14" ht="18" customHeight="1" x14ac:dyDescent="0.2">
      <c r="B23" s="138" t="s">
        <v>355</v>
      </c>
      <c r="C23" s="142">
        <f>'表６（その２－１）'!$H$10</f>
        <v>83415</v>
      </c>
      <c r="D23" s="26">
        <f t="shared" si="4"/>
        <v>11.415375141126963</v>
      </c>
      <c r="E23" s="23">
        <f>'表９（その２－１）'!$H$10</f>
        <v>298696859</v>
      </c>
      <c r="F23" s="26">
        <f t="shared" si="0"/>
        <v>9.5132617645789619</v>
      </c>
      <c r="G23" s="25">
        <f t="shared" si="1"/>
        <v>3580.8530719894502</v>
      </c>
      <c r="J23" s="397" t="s">
        <v>355</v>
      </c>
      <c r="K23" s="392"/>
      <c r="L23" s="26">
        <f t="shared" si="2"/>
        <v>11.415812573474367</v>
      </c>
      <c r="M23" s="23"/>
      <c r="N23" s="391">
        <f t="shared" si="3"/>
        <v>9.5133356583444009</v>
      </c>
    </row>
    <row r="24" spans="2:14" ht="18" customHeight="1" x14ac:dyDescent="0.2">
      <c r="B24" s="138" t="s">
        <v>154</v>
      </c>
      <c r="C24" s="142">
        <f>'表６（その２－１）'!$I$10</f>
        <v>32925</v>
      </c>
      <c r="D24" s="26">
        <f t="shared" si="4"/>
        <v>4.5057990352047623</v>
      </c>
      <c r="E24" s="23">
        <f>'表９（その２－１）'!$I$10</f>
        <v>299571912</v>
      </c>
      <c r="F24" s="26">
        <f t="shared" si="0"/>
        <v>9.5411315194694204</v>
      </c>
      <c r="G24" s="25">
        <f t="shared" si="1"/>
        <v>9098.6153986332574</v>
      </c>
      <c r="J24" s="397" t="s">
        <v>154</v>
      </c>
      <c r="K24" s="392"/>
      <c r="L24" s="26">
        <f t="shared" si="2"/>
        <v>4.5059716955181148</v>
      </c>
      <c r="M24" s="23"/>
      <c r="N24" s="391">
        <f t="shared" si="3"/>
        <v>9.5412056297117314</v>
      </c>
    </row>
    <row r="25" spans="2:14" ht="18" customHeight="1" x14ac:dyDescent="0.2">
      <c r="B25" s="138" t="s">
        <v>356</v>
      </c>
      <c r="C25" s="142">
        <f>'表６（その２－１）'!$J$10</f>
        <v>648</v>
      </c>
      <c r="D25" s="26">
        <f t="shared" si="4"/>
        <v>8.8679051626808988E-2</v>
      </c>
      <c r="E25" s="23">
        <f>'表９（その２－１）'!$J$10</f>
        <v>5040159</v>
      </c>
      <c r="F25" s="26">
        <f t="shared" si="0"/>
        <v>0.16052512926524792</v>
      </c>
      <c r="G25" s="25">
        <f t="shared" si="1"/>
        <v>7778.0231481481478</v>
      </c>
      <c r="J25" s="397" t="s">
        <v>356</v>
      </c>
      <c r="K25" s="392"/>
      <c r="L25" s="26">
        <f t="shared" si="2"/>
        <v>8.8682449770561528E-2</v>
      </c>
      <c r="M25" s="23"/>
      <c r="N25" s="391">
        <f t="shared" si="3"/>
        <v>0.16052637613583159</v>
      </c>
    </row>
    <row r="26" spans="2:14" ht="18" customHeight="1" x14ac:dyDescent="0.2">
      <c r="B26" s="138" t="s">
        <v>357</v>
      </c>
      <c r="C26" s="142">
        <f>'表６（その２－１）'!$K$10</f>
        <v>108</v>
      </c>
      <c r="D26" s="26">
        <f t="shared" si="4"/>
        <v>1.4779841937801498E-2</v>
      </c>
      <c r="E26" s="23">
        <f>'表９（その２－１）'!$K$10</f>
        <v>5854235</v>
      </c>
      <c r="F26" s="26">
        <f t="shared" si="0"/>
        <v>0.1864528143108459</v>
      </c>
      <c r="G26" s="25">
        <f t="shared" si="1"/>
        <v>54205.879629629628</v>
      </c>
      <c r="J26" s="397" t="s">
        <v>357</v>
      </c>
      <c r="K26" s="392"/>
      <c r="L26" s="26">
        <f t="shared" si="2"/>
        <v>1.4780408295093589E-2</v>
      </c>
      <c r="M26" s="23"/>
      <c r="N26" s="391">
        <f t="shared" si="3"/>
        <v>0.18645426257337322</v>
      </c>
    </row>
    <row r="27" spans="2:14" ht="18" customHeight="1" x14ac:dyDescent="0.2">
      <c r="B27" s="138" t="s">
        <v>368</v>
      </c>
      <c r="C27" s="142">
        <f>'表６（その２－１）'!$L$10</f>
        <v>637</v>
      </c>
      <c r="D27" s="26">
        <f t="shared" si="4"/>
        <v>8.7173697355366245E-2</v>
      </c>
      <c r="E27" s="23">
        <f>'表９（その２－１）'!$L$10</f>
        <v>5905319</v>
      </c>
      <c r="F27" s="26">
        <f t="shared" si="0"/>
        <v>0.18807979982923645</v>
      </c>
      <c r="G27" s="25">
        <f t="shared" si="1"/>
        <v>9270.5164835164833</v>
      </c>
      <c r="J27" s="397" t="s">
        <v>368</v>
      </c>
      <c r="K27" s="392"/>
      <c r="L27" s="26">
        <f t="shared" si="2"/>
        <v>8.7177037814579778E-2</v>
      </c>
      <c r="M27" s="23"/>
      <c r="N27" s="391">
        <f t="shared" si="3"/>
        <v>0.1880812607292891</v>
      </c>
    </row>
    <row r="28" spans="2:14" ht="36" customHeight="1" x14ac:dyDescent="0.2">
      <c r="B28" s="139" t="s">
        <v>369</v>
      </c>
      <c r="C28" s="142">
        <f>'表６（その２－１）'!$M$10</f>
        <v>13688</v>
      </c>
      <c r="D28" s="26">
        <f t="shared" si="4"/>
        <v>1.8732081152280269</v>
      </c>
      <c r="E28" s="23">
        <f>'表９（その２－１）'!$M$10</f>
        <v>41579623</v>
      </c>
      <c r="F28" s="26">
        <f t="shared" si="0"/>
        <v>1.3242785310692133</v>
      </c>
      <c r="G28" s="25">
        <f t="shared" si="1"/>
        <v>3037.6697106954998</v>
      </c>
      <c r="J28" s="398" t="s">
        <v>369</v>
      </c>
      <c r="K28" s="392"/>
      <c r="L28" s="26">
        <f t="shared" si="2"/>
        <v>1.8732798957707504</v>
      </c>
      <c r="M28" s="23"/>
      <c r="N28" s="391">
        <f t="shared" si="3"/>
        <v>1.3242888173337537</v>
      </c>
    </row>
    <row r="29" spans="2:14" ht="18" customHeight="1" x14ac:dyDescent="0.2">
      <c r="B29" s="138" t="s">
        <v>370</v>
      </c>
      <c r="C29" s="142">
        <f>'表６（その２－１）'!$N$10</f>
        <v>17230</v>
      </c>
      <c r="D29" s="26">
        <f t="shared" si="4"/>
        <v>2.357932190632591</v>
      </c>
      <c r="E29" s="23">
        <f>'表９（その２－１）'!$N$10</f>
        <v>107691673</v>
      </c>
      <c r="F29" s="26">
        <f t="shared" si="0"/>
        <v>3.42989570946389</v>
      </c>
      <c r="G29" s="25">
        <f t="shared" si="1"/>
        <v>6250.2421938479392</v>
      </c>
      <c r="J29" s="397" t="s">
        <v>370</v>
      </c>
      <c r="K29" s="392"/>
      <c r="L29" s="26">
        <f t="shared" si="2"/>
        <v>2.3580225455968753</v>
      </c>
      <c r="M29" s="23"/>
      <c r="N29" s="391">
        <f t="shared" si="3"/>
        <v>3.4299223510002324</v>
      </c>
    </row>
    <row r="30" spans="2:14" ht="18" customHeight="1" x14ac:dyDescent="0.2">
      <c r="B30" s="138" t="s">
        <v>156</v>
      </c>
      <c r="C30" s="142">
        <f>'表６（その２－１）'!$O$10</f>
        <v>685</v>
      </c>
      <c r="D30" s="26">
        <f t="shared" si="4"/>
        <v>9.3742515994389139E-2</v>
      </c>
      <c r="E30" s="23">
        <f>'表９（その２－１）'!$O$10</f>
        <v>3669956</v>
      </c>
      <c r="F30" s="26">
        <f t="shared" si="0"/>
        <v>0.11688523344159822</v>
      </c>
      <c r="G30" s="25">
        <f t="shared" si="1"/>
        <v>5357.6</v>
      </c>
      <c r="J30" s="397" t="s">
        <v>156</v>
      </c>
      <c r="K30" s="392"/>
      <c r="L30" s="26">
        <f t="shared" si="2"/>
        <v>9.37461081679547E-2</v>
      </c>
      <c r="M30" s="23"/>
      <c r="N30" s="391">
        <f t="shared" si="3"/>
        <v>0.11688614134156323</v>
      </c>
    </row>
    <row r="31" spans="2:14" ht="18" customHeight="1" thickBot="1" x14ac:dyDescent="0.25">
      <c r="B31" s="143" t="s">
        <v>371</v>
      </c>
      <c r="C31" s="144">
        <f>'表６（その２－１）'!$P$10</f>
        <v>28</v>
      </c>
      <c r="D31" s="27">
        <f t="shared" si="4"/>
        <v>3.8318108727633513E-3</v>
      </c>
      <c r="E31" s="24">
        <f>'表９（その２－１）'!$P$10</f>
        <v>24388</v>
      </c>
      <c r="F31" s="27">
        <f t="shared" si="0"/>
        <v>7.7673876013055671E-4</v>
      </c>
      <c r="G31" s="145">
        <f>E31/C31</f>
        <v>871</v>
      </c>
      <c r="J31" s="399" t="s">
        <v>371</v>
      </c>
      <c r="K31" s="393"/>
      <c r="L31" s="27"/>
      <c r="M31" s="24"/>
      <c r="N31" s="400"/>
    </row>
    <row r="32" spans="2:14" ht="18" customHeight="1" thickBot="1" x14ac:dyDescent="0.25">
      <c r="B32" s="146" t="s">
        <v>155</v>
      </c>
      <c r="C32" s="147">
        <f>'表６（その２－１）'!$Q$10</f>
        <v>730725</v>
      </c>
      <c r="D32" s="148">
        <f>100*C32/$C$32</f>
        <v>100</v>
      </c>
      <c r="E32" s="149">
        <f>'表９（その２－１）'!$Q$10</f>
        <v>3139794388</v>
      </c>
      <c r="F32" s="148">
        <f>100*E32/$E$32</f>
        <v>100</v>
      </c>
      <c r="G32" s="150">
        <f>E32/C32</f>
        <v>4296.8208122070546</v>
      </c>
      <c r="J32" s="401" t="s">
        <v>155</v>
      </c>
      <c r="K32" s="402"/>
      <c r="L32" s="148"/>
      <c r="M32" s="149"/>
      <c r="N32" s="403"/>
    </row>
    <row r="33" spans="3:14" ht="5.25" customHeight="1" x14ac:dyDescent="0.2"/>
    <row r="35" spans="3:14" x14ac:dyDescent="0.2">
      <c r="C35" s="22">
        <f>C32-C31</f>
        <v>730697</v>
      </c>
      <c r="D35" s="22"/>
      <c r="E35" s="22">
        <f>E32-E31</f>
        <v>3139770000</v>
      </c>
      <c r="L35" s="103">
        <f>100*C35/$C$35</f>
        <v>100</v>
      </c>
      <c r="N35" s="103">
        <f>100*E35/$E$35</f>
        <v>100</v>
      </c>
    </row>
    <row r="36" spans="3:14" x14ac:dyDescent="0.2">
      <c r="C36" s="22"/>
      <c r="D36" s="22"/>
      <c r="E36" s="22"/>
      <c r="L36" s="271"/>
      <c r="M36" s="271"/>
      <c r="N36" s="271"/>
    </row>
    <row r="37" spans="3:14" x14ac:dyDescent="0.2">
      <c r="C37" s="22"/>
      <c r="D37" s="22"/>
      <c r="E37" s="22"/>
    </row>
  </sheetData>
  <mergeCells count="6">
    <mergeCell ref="K4:L4"/>
    <mergeCell ref="M4:N4"/>
    <mergeCell ref="K3:N3"/>
    <mergeCell ref="C3:G3"/>
    <mergeCell ref="C4:D4"/>
    <mergeCell ref="E4:F4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5" orientation="landscape" r:id="rId1"/>
  <headerFooter alignWithMargins="0">
    <oddFooter>&amp;C6</oddFooter>
  </headerFooter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5B23A-9C91-42A8-903A-A83BA9C87ED7}">
  <sheetPr codeName="Sheet37">
    <tabColor rgb="FFFFFF00"/>
  </sheetPr>
  <dimension ref="B1:K177"/>
  <sheetViews>
    <sheetView topLeftCell="A9" zoomScale="70" zoomScaleNormal="70" workbookViewId="0">
      <selection activeCell="T21" sqref="T21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1014</v>
      </c>
      <c r="I3" s="275" t="s">
        <v>923</v>
      </c>
      <c r="J3" s="275">
        <v>18492</v>
      </c>
      <c r="K3" s="276">
        <v>0.70430456413584253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348</v>
      </c>
      <c r="D5" s="273">
        <v>4</v>
      </c>
      <c r="E5" s="273">
        <v>489</v>
      </c>
      <c r="F5" s="273">
        <v>30</v>
      </c>
      <c r="G5" s="273">
        <v>1990</v>
      </c>
      <c r="H5" s="273">
        <v>961</v>
      </c>
      <c r="I5" s="273">
        <v>756</v>
      </c>
      <c r="J5" s="273">
        <v>666</v>
      </c>
      <c r="K5" s="277">
        <v>1434</v>
      </c>
    </row>
    <row r="6" spans="2:11" ht="24.75" customHeight="1" x14ac:dyDescent="0.2">
      <c r="B6" s="342" t="s">
        <v>1071</v>
      </c>
      <c r="C6" s="273">
        <v>1301022</v>
      </c>
      <c r="D6" s="273">
        <v>8806</v>
      </c>
      <c r="E6" s="273">
        <v>8431266</v>
      </c>
      <c r="F6" s="273">
        <v>398608</v>
      </c>
      <c r="G6" s="273">
        <v>5392247</v>
      </c>
      <c r="H6" s="273">
        <v>3374678</v>
      </c>
      <c r="I6" s="273">
        <v>3357666</v>
      </c>
      <c r="J6" s="273">
        <v>3718662</v>
      </c>
      <c r="K6" s="277">
        <v>3132084</v>
      </c>
    </row>
    <row r="7" spans="2:11" ht="24.75" customHeight="1" x14ac:dyDescent="0.2">
      <c r="B7" s="342" t="s">
        <v>1072</v>
      </c>
      <c r="C7" s="126">
        <v>6</v>
      </c>
      <c r="D7" s="126">
        <v>0</v>
      </c>
      <c r="E7" s="126">
        <v>40</v>
      </c>
      <c r="F7" s="126">
        <v>2</v>
      </c>
      <c r="G7" s="126">
        <v>13</v>
      </c>
      <c r="H7" s="126">
        <v>8</v>
      </c>
      <c r="I7" s="126">
        <v>47</v>
      </c>
      <c r="J7" s="126">
        <v>37</v>
      </c>
      <c r="K7" s="356">
        <v>11</v>
      </c>
    </row>
    <row r="8" spans="2:11" ht="24.75" customHeight="1" x14ac:dyDescent="0.2">
      <c r="B8" s="342" t="s">
        <v>1073</v>
      </c>
      <c r="C8" s="126">
        <v>345305</v>
      </c>
      <c r="D8" s="126">
        <v>0</v>
      </c>
      <c r="E8" s="126">
        <v>3804908</v>
      </c>
      <c r="F8" s="126">
        <v>120244</v>
      </c>
      <c r="G8" s="126">
        <v>940367</v>
      </c>
      <c r="H8" s="126">
        <v>433638</v>
      </c>
      <c r="I8" s="126">
        <v>1951726</v>
      </c>
      <c r="J8" s="126">
        <v>1763350</v>
      </c>
      <c r="K8" s="356">
        <v>397522</v>
      </c>
    </row>
    <row r="9" spans="2:11" ht="24.75" customHeight="1" x14ac:dyDescent="0.2">
      <c r="B9" s="342" t="s">
        <v>1074</v>
      </c>
      <c r="C9" s="126">
        <v>342</v>
      </c>
      <c r="D9" s="126">
        <v>4</v>
      </c>
      <c r="E9" s="126">
        <v>449</v>
      </c>
      <c r="F9" s="126">
        <v>28</v>
      </c>
      <c r="G9" s="126">
        <v>1977</v>
      </c>
      <c r="H9" s="126">
        <v>953</v>
      </c>
      <c r="I9" s="126">
        <v>709</v>
      </c>
      <c r="J9" s="126">
        <v>629</v>
      </c>
      <c r="K9" s="356">
        <v>1423</v>
      </c>
    </row>
    <row r="10" spans="2:11" ht="24.75" customHeight="1" x14ac:dyDescent="0.2">
      <c r="B10" s="342" t="s">
        <v>1075</v>
      </c>
      <c r="C10" s="126">
        <v>955717</v>
      </c>
      <c r="D10" s="126">
        <v>8806</v>
      </c>
      <c r="E10" s="126">
        <v>4626358</v>
      </c>
      <c r="F10" s="126">
        <v>278364</v>
      </c>
      <c r="G10" s="126">
        <v>4451880</v>
      </c>
      <c r="H10" s="126">
        <v>2941040</v>
      </c>
      <c r="I10" s="126">
        <v>1405940</v>
      </c>
      <c r="J10" s="126">
        <v>1955312</v>
      </c>
      <c r="K10" s="356">
        <v>2734562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149</v>
      </c>
      <c r="D12" s="273">
        <v>1809</v>
      </c>
      <c r="E12" s="273">
        <v>1162</v>
      </c>
      <c r="F12" s="273">
        <v>102</v>
      </c>
      <c r="G12" s="273">
        <v>1098</v>
      </c>
      <c r="H12" s="273">
        <v>874</v>
      </c>
      <c r="I12" s="273">
        <v>262</v>
      </c>
      <c r="J12" s="273">
        <v>779</v>
      </c>
      <c r="K12" s="277">
        <v>1525</v>
      </c>
    </row>
    <row r="13" spans="2:11" ht="24.75" customHeight="1" x14ac:dyDescent="0.2">
      <c r="B13" s="342" t="s">
        <v>1071</v>
      </c>
      <c r="C13" s="273">
        <v>174078</v>
      </c>
      <c r="D13" s="273">
        <v>6577107</v>
      </c>
      <c r="E13" s="273">
        <v>1495023</v>
      </c>
      <c r="F13" s="273">
        <v>1101208</v>
      </c>
      <c r="G13" s="273">
        <v>3289667</v>
      </c>
      <c r="H13" s="273">
        <v>3167971</v>
      </c>
      <c r="I13" s="273">
        <v>466636</v>
      </c>
      <c r="J13" s="273">
        <v>1411217</v>
      </c>
      <c r="K13" s="277">
        <v>5629305</v>
      </c>
    </row>
    <row r="14" spans="2:11" ht="24.75" customHeight="1" x14ac:dyDescent="0.2">
      <c r="B14" s="342" t="s">
        <v>1072</v>
      </c>
      <c r="C14" s="125">
        <v>0</v>
      </c>
      <c r="D14" s="125">
        <v>41</v>
      </c>
      <c r="E14" s="125">
        <v>2</v>
      </c>
      <c r="F14" s="125">
        <v>12</v>
      </c>
      <c r="G14" s="125">
        <v>19</v>
      </c>
      <c r="H14" s="125">
        <v>31</v>
      </c>
      <c r="I14" s="125">
        <v>2</v>
      </c>
      <c r="J14" s="125">
        <v>0</v>
      </c>
      <c r="K14" s="352">
        <v>25</v>
      </c>
    </row>
    <row r="15" spans="2:11" ht="24.75" customHeight="1" x14ac:dyDescent="0.2">
      <c r="B15" s="342" t="s">
        <v>1073</v>
      </c>
      <c r="C15" s="125">
        <v>0</v>
      </c>
      <c r="D15" s="125">
        <v>3448462</v>
      </c>
      <c r="E15" s="125">
        <v>41317</v>
      </c>
      <c r="F15" s="125">
        <v>927958</v>
      </c>
      <c r="G15" s="125">
        <v>1258667</v>
      </c>
      <c r="H15" s="125">
        <v>1076202</v>
      </c>
      <c r="I15" s="125">
        <v>15798</v>
      </c>
      <c r="J15" s="125">
        <v>0</v>
      </c>
      <c r="K15" s="352">
        <v>2261545</v>
      </c>
    </row>
    <row r="16" spans="2:11" ht="24.75" customHeight="1" x14ac:dyDescent="0.2">
      <c r="B16" s="342" t="s">
        <v>1074</v>
      </c>
      <c r="C16" s="125">
        <v>149</v>
      </c>
      <c r="D16" s="125">
        <v>1768</v>
      </c>
      <c r="E16" s="125">
        <v>1160</v>
      </c>
      <c r="F16" s="125">
        <v>90</v>
      </c>
      <c r="G16" s="125">
        <v>1079</v>
      </c>
      <c r="H16" s="125">
        <v>843</v>
      </c>
      <c r="I16" s="125">
        <v>260</v>
      </c>
      <c r="J16" s="125">
        <v>779</v>
      </c>
      <c r="K16" s="352">
        <v>1500</v>
      </c>
    </row>
    <row r="17" spans="2:11" ht="24.75" customHeight="1" x14ac:dyDescent="0.2">
      <c r="B17" s="342" t="s">
        <v>1075</v>
      </c>
      <c r="C17" s="125">
        <v>174078</v>
      </c>
      <c r="D17" s="125">
        <v>3128645</v>
      </c>
      <c r="E17" s="125">
        <v>1453706</v>
      </c>
      <c r="F17" s="125">
        <v>173250</v>
      </c>
      <c r="G17" s="125">
        <v>2031000</v>
      </c>
      <c r="H17" s="125">
        <v>2091769</v>
      </c>
      <c r="I17" s="125">
        <v>450838</v>
      </c>
      <c r="J17" s="125">
        <v>1411217</v>
      </c>
      <c r="K17" s="352">
        <v>3367760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528</v>
      </c>
      <c r="D19" s="94">
        <v>15</v>
      </c>
      <c r="E19" s="94">
        <v>0</v>
      </c>
      <c r="F19" s="94">
        <v>9</v>
      </c>
      <c r="G19" s="94">
        <v>222</v>
      </c>
      <c r="H19" s="94">
        <v>285</v>
      </c>
      <c r="I19" s="94">
        <v>18</v>
      </c>
      <c r="J19" s="94">
        <v>0</v>
      </c>
      <c r="K19" s="119">
        <v>13024</v>
      </c>
    </row>
    <row r="20" spans="2:11" ht="24.75" customHeight="1" x14ac:dyDescent="0.2">
      <c r="B20" s="342" t="s">
        <v>1071</v>
      </c>
      <c r="C20" s="94">
        <v>5528608</v>
      </c>
      <c r="D20" s="94">
        <v>81598</v>
      </c>
      <c r="E20" s="94">
        <v>0</v>
      </c>
      <c r="F20" s="94">
        <v>74942</v>
      </c>
      <c r="G20" s="94">
        <v>738921</v>
      </c>
      <c r="H20" s="94">
        <v>1658277</v>
      </c>
      <c r="I20" s="94">
        <v>54299</v>
      </c>
      <c r="J20" s="94">
        <v>0</v>
      </c>
      <c r="K20" s="118">
        <v>54117545</v>
      </c>
    </row>
    <row r="21" spans="2:11" ht="24.75" customHeight="1" x14ac:dyDescent="0.2">
      <c r="B21" s="342" t="s">
        <v>1072</v>
      </c>
      <c r="C21" s="126">
        <v>17</v>
      </c>
      <c r="D21" s="126">
        <v>3</v>
      </c>
      <c r="E21" s="126">
        <v>0</v>
      </c>
      <c r="F21" s="126">
        <v>1</v>
      </c>
      <c r="G21" s="126">
        <v>5</v>
      </c>
      <c r="H21" s="126">
        <v>17</v>
      </c>
      <c r="I21" s="126">
        <v>0</v>
      </c>
      <c r="J21" s="126">
        <v>0</v>
      </c>
      <c r="K21" s="274">
        <v>315</v>
      </c>
    </row>
    <row r="22" spans="2:11" ht="24.75" customHeight="1" x14ac:dyDescent="0.2">
      <c r="B22" s="342" t="s">
        <v>1073</v>
      </c>
      <c r="C22" s="126">
        <v>1389777</v>
      </c>
      <c r="D22" s="126">
        <v>67846</v>
      </c>
      <c r="E22" s="126">
        <v>0</v>
      </c>
      <c r="F22" s="126">
        <v>48126</v>
      </c>
      <c r="G22" s="126">
        <v>354672</v>
      </c>
      <c r="H22" s="126">
        <v>1103025</v>
      </c>
      <c r="I22" s="126">
        <v>0</v>
      </c>
      <c r="J22" s="126">
        <v>0</v>
      </c>
      <c r="K22" s="274">
        <v>20331744</v>
      </c>
    </row>
    <row r="23" spans="2:11" ht="24.75" customHeight="1" x14ac:dyDescent="0.2">
      <c r="B23" s="342" t="s">
        <v>1074</v>
      </c>
      <c r="C23" s="126">
        <v>511</v>
      </c>
      <c r="D23" s="126">
        <v>12</v>
      </c>
      <c r="E23" s="126">
        <v>0</v>
      </c>
      <c r="F23" s="126">
        <v>8</v>
      </c>
      <c r="G23" s="126">
        <v>217</v>
      </c>
      <c r="H23" s="126">
        <v>268</v>
      </c>
      <c r="I23" s="126">
        <v>18</v>
      </c>
      <c r="J23" s="126">
        <v>0</v>
      </c>
      <c r="K23" s="274">
        <v>12709</v>
      </c>
    </row>
    <row r="24" spans="2:11" ht="24.75" customHeight="1" thickBot="1" x14ac:dyDescent="0.25">
      <c r="B24" s="353" t="s">
        <v>1075</v>
      </c>
      <c r="C24" s="354">
        <v>4138831</v>
      </c>
      <c r="D24" s="354">
        <v>13752</v>
      </c>
      <c r="E24" s="354">
        <v>0</v>
      </c>
      <c r="F24" s="354">
        <v>26816</v>
      </c>
      <c r="G24" s="354">
        <v>384249</v>
      </c>
      <c r="H24" s="354">
        <v>555252</v>
      </c>
      <c r="I24" s="354">
        <v>54299</v>
      </c>
      <c r="J24" s="354">
        <v>0</v>
      </c>
      <c r="K24" s="355">
        <v>33785801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E4F87-5339-4579-B119-76118A460697}">
  <sheetPr codeName="Sheet39">
    <tabColor rgb="FFFFFF00"/>
  </sheetPr>
  <dimension ref="B1:K177"/>
  <sheetViews>
    <sheetView zoomScale="70" zoomScaleNormal="70" workbookViewId="0">
      <selection activeCell="S19" sqref="S19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1040</v>
      </c>
      <c r="I3" s="275" t="s">
        <v>925</v>
      </c>
      <c r="J3" s="275">
        <v>4704</v>
      </c>
      <c r="K3" s="276">
        <v>0.72257653061224492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63</v>
      </c>
      <c r="D5" s="273">
        <v>0</v>
      </c>
      <c r="E5" s="273">
        <v>141</v>
      </c>
      <c r="F5" s="273">
        <v>8</v>
      </c>
      <c r="G5" s="273">
        <v>537</v>
      </c>
      <c r="H5" s="273">
        <v>279</v>
      </c>
      <c r="I5" s="273">
        <v>197</v>
      </c>
      <c r="J5" s="273">
        <v>177</v>
      </c>
      <c r="K5" s="277">
        <v>309</v>
      </c>
    </row>
    <row r="6" spans="2:11" ht="24.75" customHeight="1" x14ac:dyDescent="0.2">
      <c r="B6" s="342" t="s">
        <v>1071</v>
      </c>
      <c r="C6" s="273">
        <v>223788</v>
      </c>
      <c r="D6" s="273">
        <v>0</v>
      </c>
      <c r="E6" s="273">
        <v>2789021</v>
      </c>
      <c r="F6" s="273">
        <v>14376</v>
      </c>
      <c r="G6" s="273">
        <v>1226623</v>
      </c>
      <c r="H6" s="273">
        <v>854991</v>
      </c>
      <c r="I6" s="273">
        <v>974243</v>
      </c>
      <c r="J6" s="273">
        <v>1022928</v>
      </c>
      <c r="K6" s="277">
        <v>508771</v>
      </c>
    </row>
    <row r="7" spans="2:11" ht="24.75" customHeight="1" x14ac:dyDescent="0.2">
      <c r="B7" s="342" t="s">
        <v>1072</v>
      </c>
      <c r="C7" s="126">
        <v>1</v>
      </c>
      <c r="D7" s="126">
        <v>0</v>
      </c>
      <c r="E7" s="126">
        <v>10</v>
      </c>
      <c r="F7" s="126">
        <v>0</v>
      </c>
      <c r="G7" s="126">
        <v>2</v>
      </c>
      <c r="H7" s="126">
        <v>1</v>
      </c>
      <c r="I7" s="126">
        <v>16</v>
      </c>
      <c r="J7" s="126">
        <v>8</v>
      </c>
      <c r="K7" s="356">
        <v>2</v>
      </c>
    </row>
    <row r="8" spans="2:11" ht="24.75" customHeight="1" x14ac:dyDescent="0.2">
      <c r="B8" s="342" t="s">
        <v>1073</v>
      </c>
      <c r="C8" s="126">
        <v>71514</v>
      </c>
      <c r="D8" s="126">
        <v>0</v>
      </c>
      <c r="E8" s="126">
        <v>650429</v>
      </c>
      <c r="F8" s="126">
        <v>0</v>
      </c>
      <c r="G8" s="126">
        <v>89729</v>
      </c>
      <c r="H8" s="126">
        <v>67434</v>
      </c>
      <c r="I8" s="126">
        <v>607760</v>
      </c>
      <c r="J8" s="126">
        <v>578328</v>
      </c>
      <c r="K8" s="356">
        <v>42702</v>
      </c>
    </row>
    <row r="9" spans="2:11" ht="24.75" customHeight="1" x14ac:dyDescent="0.2">
      <c r="B9" s="342" t="s">
        <v>1074</v>
      </c>
      <c r="C9" s="126">
        <v>62</v>
      </c>
      <c r="D9" s="126">
        <v>0</v>
      </c>
      <c r="E9" s="126">
        <v>131</v>
      </c>
      <c r="F9" s="126">
        <v>8</v>
      </c>
      <c r="G9" s="126">
        <v>535</v>
      </c>
      <c r="H9" s="126">
        <v>278</v>
      </c>
      <c r="I9" s="126">
        <v>181</v>
      </c>
      <c r="J9" s="126">
        <v>169</v>
      </c>
      <c r="K9" s="356">
        <v>307</v>
      </c>
    </row>
    <row r="10" spans="2:11" ht="24.75" customHeight="1" x14ac:dyDescent="0.2">
      <c r="B10" s="342" t="s">
        <v>1075</v>
      </c>
      <c r="C10" s="126">
        <v>152274</v>
      </c>
      <c r="D10" s="126">
        <v>0</v>
      </c>
      <c r="E10" s="126">
        <v>2138592</v>
      </c>
      <c r="F10" s="126">
        <v>14376</v>
      </c>
      <c r="G10" s="126">
        <v>1136894</v>
      </c>
      <c r="H10" s="126">
        <v>787557</v>
      </c>
      <c r="I10" s="126">
        <v>366483</v>
      </c>
      <c r="J10" s="126">
        <v>444600</v>
      </c>
      <c r="K10" s="356">
        <v>466069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41</v>
      </c>
      <c r="D12" s="273">
        <v>581</v>
      </c>
      <c r="E12" s="273">
        <v>383</v>
      </c>
      <c r="F12" s="273">
        <v>30</v>
      </c>
      <c r="G12" s="273">
        <v>250</v>
      </c>
      <c r="H12" s="273">
        <v>262</v>
      </c>
      <c r="I12" s="273">
        <v>99</v>
      </c>
      <c r="J12" s="273">
        <v>155</v>
      </c>
      <c r="K12" s="277">
        <v>445</v>
      </c>
    </row>
    <row r="13" spans="2:11" ht="24.75" customHeight="1" x14ac:dyDescent="0.2">
      <c r="B13" s="342" t="s">
        <v>1071</v>
      </c>
      <c r="C13" s="273">
        <v>46213</v>
      </c>
      <c r="D13" s="273">
        <v>3053415</v>
      </c>
      <c r="E13" s="273">
        <v>481921</v>
      </c>
      <c r="F13" s="273">
        <v>603654</v>
      </c>
      <c r="G13" s="273">
        <v>751907</v>
      </c>
      <c r="H13" s="273">
        <v>996440</v>
      </c>
      <c r="I13" s="273">
        <v>160474</v>
      </c>
      <c r="J13" s="273">
        <v>226309</v>
      </c>
      <c r="K13" s="277">
        <v>1311011</v>
      </c>
    </row>
    <row r="14" spans="2:11" ht="24.75" customHeight="1" x14ac:dyDescent="0.2">
      <c r="B14" s="342" t="s">
        <v>1072</v>
      </c>
      <c r="C14" s="125">
        <v>0</v>
      </c>
      <c r="D14" s="125">
        <v>16</v>
      </c>
      <c r="E14" s="125">
        <v>0</v>
      </c>
      <c r="F14" s="125">
        <v>6</v>
      </c>
      <c r="G14" s="125">
        <v>4</v>
      </c>
      <c r="H14" s="125">
        <v>8</v>
      </c>
      <c r="I14" s="125">
        <v>0</v>
      </c>
      <c r="J14" s="125">
        <v>0</v>
      </c>
      <c r="K14" s="352">
        <v>4</v>
      </c>
    </row>
    <row r="15" spans="2:11" ht="24.75" customHeight="1" x14ac:dyDescent="0.2">
      <c r="B15" s="342" t="s">
        <v>1073</v>
      </c>
      <c r="C15" s="125">
        <v>0</v>
      </c>
      <c r="D15" s="125">
        <v>2117433</v>
      </c>
      <c r="E15" s="125">
        <v>0</v>
      </c>
      <c r="F15" s="125">
        <v>559062</v>
      </c>
      <c r="G15" s="125">
        <v>243423</v>
      </c>
      <c r="H15" s="125">
        <v>260640</v>
      </c>
      <c r="I15" s="125">
        <v>0</v>
      </c>
      <c r="J15" s="125">
        <v>0</v>
      </c>
      <c r="K15" s="352">
        <v>384297</v>
      </c>
    </row>
    <row r="16" spans="2:11" ht="24.75" customHeight="1" x14ac:dyDescent="0.2">
      <c r="B16" s="342" t="s">
        <v>1074</v>
      </c>
      <c r="C16" s="125">
        <v>41</v>
      </c>
      <c r="D16" s="125">
        <v>565</v>
      </c>
      <c r="E16" s="125">
        <v>383</v>
      </c>
      <c r="F16" s="125">
        <v>24</v>
      </c>
      <c r="G16" s="125">
        <v>246</v>
      </c>
      <c r="H16" s="125">
        <v>254</v>
      </c>
      <c r="I16" s="125">
        <v>99</v>
      </c>
      <c r="J16" s="125">
        <v>155</v>
      </c>
      <c r="K16" s="352">
        <v>441</v>
      </c>
    </row>
    <row r="17" spans="2:11" ht="24.75" customHeight="1" x14ac:dyDescent="0.2">
      <c r="B17" s="342" t="s">
        <v>1075</v>
      </c>
      <c r="C17" s="125">
        <v>46213</v>
      </c>
      <c r="D17" s="125">
        <v>935982</v>
      </c>
      <c r="E17" s="125">
        <v>481921</v>
      </c>
      <c r="F17" s="125">
        <v>44592</v>
      </c>
      <c r="G17" s="125">
        <v>508484</v>
      </c>
      <c r="H17" s="125">
        <v>735800</v>
      </c>
      <c r="I17" s="125">
        <v>160474</v>
      </c>
      <c r="J17" s="125">
        <v>226309</v>
      </c>
      <c r="K17" s="352">
        <v>926714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106</v>
      </c>
      <c r="D19" s="94">
        <v>2</v>
      </c>
      <c r="E19" s="94">
        <v>2</v>
      </c>
      <c r="F19" s="94">
        <v>0</v>
      </c>
      <c r="G19" s="94">
        <v>57</v>
      </c>
      <c r="H19" s="94">
        <v>62</v>
      </c>
      <c r="I19" s="94">
        <v>4</v>
      </c>
      <c r="J19" s="94">
        <v>0</v>
      </c>
      <c r="K19" s="119">
        <v>3399</v>
      </c>
    </row>
    <row r="20" spans="2:11" ht="24.75" customHeight="1" x14ac:dyDescent="0.2">
      <c r="B20" s="342" t="s">
        <v>1071</v>
      </c>
      <c r="C20" s="94">
        <v>1330168</v>
      </c>
      <c r="D20" s="94">
        <v>3119</v>
      </c>
      <c r="E20" s="94">
        <v>1233</v>
      </c>
      <c r="F20" s="94">
        <v>0</v>
      </c>
      <c r="G20" s="94">
        <v>186582</v>
      </c>
      <c r="H20" s="94">
        <v>520885</v>
      </c>
      <c r="I20" s="94">
        <v>3880</v>
      </c>
      <c r="J20" s="94">
        <v>0</v>
      </c>
      <c r="K20" s="118">
        <v>15190912</v>
      </c>
    </row>
    <row r="21" spans="2:11" ht="24.75" customHeight="1" x14ac:dyDescent="0.2">
      <c r="B21" s="342" t="s">
        <v>1072</v>
      </c>
      <c r="C21" s="126">
        <v>8</v>
      </c>
      <c r="D21" s="126">
        <v>0</v>
      </c>
      <c r="E21" s="126">
        <v>0</v>
      </c>
      <c r="F21" s="126">
        <v>0</v>
      </c>
      <c r="G21" s="126">
        <v>1</v>
      </c>
      <c r="H21" s="126">
        <v>7</v>
      </c>
      <c r="I21" s="126">
        <v>0</v>
      </c>
      <c r="J21" s="126">
        <v>0</v>
      </c>
      <c r="K21" s="274">
        <v>87</v>
      </c>
    </row>
    <row r="22" spans="2:11" ht="24.75" customHeight="1" x14ac:dyDescent="0.2">
      <c r="B22" s="342" t="s">
        <v>1073</v>
      </c>
      <c r="C22" s="126">
        <v>493971</v>
      </c>
      <c r="D22" s="126">
        <v>0</v>
      </c>
      <c r="E22" s="126">
        <v>0</v>
      </c>
      <c r="F22" s="126">
        <v>0</v>
      </c>
      <c r="G22" s="126">
        <v>96975</v>
      </c>
      <c r="H22" s="126">
        <v>445533</v>
      </c>
      <c r="I22" s="126">
        <v>0</v>
      </c>
      <c r="J22" s="126">
        <v>0</v>
      </c>
      <c r="K22" s="274">
        <v>6082734</v>
      </c>
    </row>
    <row r="23" spans="2:11" ht="24.75" customHeight="1" x14ac:dyDescent="0.2">
      <c r="B23" s="342" t="s">
        <v>1074</v>
      </c>
      <c r="C23" s="126">
        <v>98</v>
      </c>
      <c r="D23" s="126">
        <v>2</v>
      </c>
      <c r="E23" s="126">
        <v>2</v>
      </c>
      <c r="F23" s="126">
        <v>0</v>
      </c>
      <c r="G23" s="126">
        <v>56</v>
      </c>
      <c r="H23" s="126">
        <v>55</v>
      </c>
      <c r="I23" s="126">
        <v>4</v>
      </c>
      <c r="J23" s="126">
        <v>0</v>
      </c>
      <c r="K23" s="274">
        <v>3312</v>
      </c>
    </row>
    <row r="24" spans="2:11" ht="24.75" customHeight="1" thickBot="1" x14ac:dyDescent="0.25">
      <c r="B24" s="353" t="s">
        <v>1075</v>
      </c>
      <c r="C24" s="354">
        <v>836197</v>
      </c>
      <c r="D24" s="354">
        <v>3119</v>
      </c>
      <c r="E24" s="354">
        <v>1233</v>
      </c>
      <c r="F24" s="354">
        <v>0</v>
      </c>
      <c r="G24" s="354">
        <v>89607</v>
      </c>
      <c r="H24" s="354">
        <v>75352</v>
      </c>
      <c r="I24" s="354">
        <v>3880</v>
      </c>
      <c r="J24" s="354">
        <v>0</v>
      </c>
      <c r="K24" s="355">
        <v>9108178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C9C2E-5FA7-46B5-95BB-B65A7D445ACB}">
  <sheetPr codeName="Sheet40">
    <tabColor rgb="FFFFFF00"/>
  </sheetPr>
  <dimension ref="B1:K177"/>
  <sheetViews>
    <sheetView zoomScale="70" zoomScaleNormal="70" workbookViewId="0">
      <selection activeCell="Q23" sqref="Q23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1015</v>
      </c>
      <c r="I3" s="275" t="s">
        <v>926</v>
      </c>
      <c r="J3" s="275">
        <v>2995</v>
      </c>
      <c r="K3" s="276">
        <v>0.65242070116861439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55</v>
      </c>
      <c r="D5" s="273">
        <v>0</v>
      </c>
      <c r="E5" s="273">
        <v>82</v>
      </c>
      <c r="F5" s="273">
        <v>9</v>
      </c>
      <c r="G5" s="273">
        <v>313</v>
      </c>
      <c r="H5" s="273">
        <v>136</v>
      </c>
      <c r="I5" s="273">
        <v>100</v>
      </c>
      <c r="J5" s="273">
        <v>98</v>
      </c>
      <c r="K5" s="277">
        <v>150</v>
      </c>
    </row>
    <row r="6" spans="2:11" ht="24.75" customHeight="1" x14ac:dyDescent="0.2">
      <c r="B6" s="342" t="s">
        <v>1071</v>
      </c>
      <c r="C6" s="273">
        <v>126554</v>
      </c>
      <c r="D6" s="273">
        <v>0</v>
      </c>
      <c r="E6" s="273">
        <v>1805078</v>
      </c>
      <c r="F6" s="273">
        <v>179444</v>
      </c>
      <c r="G6" s="273">
        <v>721260</v>
      </c>
      <c r="H6" s="273">
        <v>448773</v>
      </c>
      <c r="I6" s="273">
        <v>609235</v>
      </c>
      <c r="J6" s="273">
        <v>345067</v>
      </c>
      <c r="K6" s="277">
        <v>395204</v>
      </c>
    </row>
    <row r="7" spans="2:11" ht="24.75" customHeight="1" x14ac:dyDescent="0.2">
      <c r="B7" s="342" t="s">
        <v>1072</v>
      </c>
      <c r="C7" s="126">
        <v>1</v>
      </c>
      <c r="D7" s="126">
        <v>0</v>
      </c>
      <c r="E7" s="126">
        <v>11</v>
      </c>
      <c r="F7" s="126">
        <v>2</v>
      </c>
      <c r="G7" s="126">
        <v>3</v>
      </c>
      <c r="H7" s="126">
        <v>1</v>
      </c>
      <c r="I7" s="126">
        <v>11</v>
      </c>
      <c r="J7" s="126">
        <v>3</v>
      </c>
      <c r="K7" s="356">
        <v>1</v>
      </c>
    </row>
    <row r="8" spans="2:11" ht="24.75" customHeight="1" x14ac:dyDescent="0.2">
      <c r="B8" s="342" t="s">
        <v>1073</v>
      </c>
      <c r="C8" s="126">
        <v>33941</v>
      </c>
      <c r="D8" s="126">
        <v>0</v>
      </c>
      <c r="E8" s="126">
        <v>1186006</v>
      </c>
      <c r="F8" s="126">
        <v>75611</v>
      </c>
      <c r="G8" s="126">
        <v>102709</v>
      </c>
      <c r="H8" s="126">
        <v>60400</v>
      </c>
      <c r="I8" s="126">
        <v>414543</v>
      </c>
      <c r="J8" s="126">
        <v>110945</v>
      </c>
      <c r="K8" s="356">
        <v>50401</v>
      </c>
    </row>
    <row r="9" spans="2:11" ht="24.75" customHeight="1" x14ac:dyDescent="0.2">
      <c r="B9" s="342" t="s">
        <v>1074</v>
      </c>
      <c r="C9" s="126">
        <v>54</v>
      </c>
      <c r="D9" s="126">
        <v>0</v>
      </c>
      <c r="E9" s="126">
        <v>71</v>
      </c>
      <c r="F9" s="126">
        <v>7</v>
      </c>
      <c r="G9" s="126">
        <v>310</v>
      </c>
      <c r="H9" s="126">
        <v>135</v>
      </c>
      <c r="I9" s="126">
        <v>89</v>
      </c>
      <c r="J9" s="126">
        <v>95</v>
      </c>
      <c r="K9" s="356">
        <v>149</v>
      </c>
    </row>
    <row r="10" spans="2:11" ht="24.75" customHeight="1" x14ac:dyDescent="0.2">
      <c r="B10" s="342" t="s">
        <v>1075</v>
      </c>
      <c r="C10" s="126">
        <v>92613</v>
      </c>
      <c r="D10" s="126">
        <v>0</v>
      </c>
      <c r="E10" s="126">
        <v>619072</v>
      </c>
      <c r="F10" s="126">
        <v>103833</v>
      </c>
      <c r="G10" s="126">
        <v>618551</v>
      </c>
      <c r="H10" s="126">
        <v>388373</v>
      </c>
      <c r="I10" s="126">
        <v>194692</v>
      </c>
      <c r="J10" s="126">
        <v>234122</v>
      </c>
      <c r="K10" s="356">
        <v>344803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19</v>
      </c>
      <c r="D12" s="273">
        <v>304</v>
      </c>
      <c r="E12" s="273">
        <v>197</v>
      </c>
      <c r="F12" s="273">
        <v>22</v>
      </c>
      <c r="G12" s="273">
        <v>203</v>
      </c>
      <c r="H12" s="273">
        <v>131</v>
      </c>
      <c r="I12" s="273">
        <v>41</v>
      </c>
      <c r="J12" s="273">
        <v>91</v>
      </c>
      <c r="K12" s="277">
        <v>220</v>
      </c>
    </row>
    <row r="13" spans="2:11" ht="24.75" customHeight="1" x14ac:dyDescent="0.2">
      <c r="B13" s="342" t="s">
        <v>1071</v>
      </c>
      <c r="C13" s="273">
        <v>124403</v>
      </c>
      <c r="D13" s="273">
        <v>1004433</v>
      </c>
      <c r="E13" s="273">
        <v>250969</v>
      </c>
      <c r="F13" s="273">
        <v>217439</v>
      </c>
      <c r="G13" s="273">
        <v>640090</v>
      </c>
      <c r="H13" s="273">
        <v>599251</v>
      </c>
      <c r="I13" s="273">
        <v>57246</v>
      </c>
      <c r="J13" s="273">
        <v>210660</v>
      </c>
      <c r="K13" s="277">
        <v>820998</v>
      </c>
    </row>
    <row r="14" spans="2:11" ht="24.75" customHeight="1" x14ac:dyDescent="0.2">
      <c r="B14" s="342" t="s">
        <v>1072</v>
      </c>
      <c r="C14" s="125">
        <v>1</v>
      </c>
      <c r="D14" s="125">
        <v>5</v>
      </c>
      <c r="E14" s="125">
        <v>0</v>
      </c>
      <c r="F14" s="125">
        <v>2</v>
      </c>
      <c r="G14" s="125">
        <v>4</v>
      </c>
      <c r="H14" s="125">
        <v>5</v>
      </c>
      <c r="I14" s="125">
        <v>0</v>
      </c>
      <c r="J14" s="125">
        <v>0</v>
      </c>
      <c r="K14" s="352">
        <v>5</v>
      </c>
    </row>
    <row r="15" spans="2:11" ht="24.75" customHeight="1" x14ac:dyDescent="0.2">
      <c r="B15" s="342" t="s">
        <v>1073</v>
      </c>
      <c r="C15" s="125">
        <v>103747</v>
      </c>
      <c r="D15" s="125">
        <v>406487</v>
      </c>
      <c r="E15" s="125">
        <v>0</v>
      </c>
      <c r="F15" s="125">
        <v>173884</v>
      </c>
      <c r="G15" s="125">
        <v>190286</v>
      </c>
      <c r="H15" s="125">
        <v>351895</v>
      </c>
      <c r="I15" s="125">
        <v>0</v>
      </c>
      <c r="J15" s="125">
        <v>0</v>
      </c>
      <c r="K15" s="352">
        <v>413489</v>
      </c>
    </row>
    <row r="16" spans="2:11" ht="24.75" customHeight="1" x14ac:dyDescent="0.2">
      <c r="B16" s="342" t="s">
        <v>1074</v>
      </c>
      <c r="C16" s="125">
        <v>18</v>
      </c>
      <c r="D16" s="125">
        <v>299</v>
      </c>
      <c r="E16" s="125">
        <v>197</v>
      </c>
      <c r="F16" s="125">
        <v>20</v>
      </c>
      <c r="G16" s="125">
        <v>199</v>
      </c>
      <c r="H16" s="125">
        <v>126</v>
      </c>
      <c r="I16" s="125">
        <v>41</v>
      </c>
      <c r="J16" s="125">
        <v>91</v>
      </c>
      <c r="K16" s="352">
        <v>215</v>
      </c>
    </row>
    <row r="17" spans="2:11" ht="24.75" customHeight="1" x14ac:dyDescent="0.2">
      <c r="B17" s="342" t="s">
        <v>1075</v>
      </c>
      <c r="C17" s="125">
        <v>20656</v>
      </c>
      <c r="D17" s="125">
        <v>597946</v>
      </c>
      <c r="E17" s="125">
        <v>250969</v>
      </c>
      <c r="F17" s="125">
        <v>43555</v>
      </c>
      <c r="G17" s="125">
        <v>449804</v>
      </c>
      <c r="H17" s="125">
        <v>247356</v>
      </c>
      <c r="I17" s="125">
        <v>57246</v>
      </c>
      <c r="J17" s="125">
        <v>210660</v>
      </c>
      <c r="K17" s="352">
        <v>407509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87</v>
      </c>
      <c r="D19" s="94">
        <v>3</v>
      </c>
      <c r="E19" s="94">
        <v>0</v>
      </c>
      <c r="F19" s="94">
        <v>3</v>
      </c>
      <c r="G19" s="94">
        <v>30</v>
      </c>
      <c r="H19" s="94">
        <v>55</v>
      </c>
      <c r="I19" s="94">
        <v>1</v>
      </c>
      <c r="J19" s="94">
        <v>0</v>
      </c>
      <c r="K19" s="119">
        <v>1954</v>
      </c>
    </row>
    <row r="20" spans="2:11" ht="24.75" customHeight="1" x14ac:dyDescent="0.2">
      <c r="B20" s="342" t="s">
        <v>1071</v>
      </c>
      <c r="C20" s="94">
        <v>755083</v>
      </c>
      <c r="D20" s="94">
        <v>3109</v>
      </c>
      <c r="E20" s="94">
        <v>0</v>
      </c>
      <c r="F20" s="94">
        <v>83852</v>
      </c>
      <c r="G20" s="94">
        <v>198483</v>
      </c>
      <c r="H20" s="94">
        <v>156242</v>
      </c>
      <c r="I20" s="94">
        <v>1129</v>
      </c>
      <c r="J20" s="94">
        <v>0</v>
      </c>
      <c r="K20" s="118">
        <v>8779575</v>
      </c>
    </row>
    <row r="21" spans="2:11" ht="24.75" customHeight="1" x14ac:dyDescent="0.2">
      <c r="B21" s="342" t="s">
        <v>1072</v>
      </c>
      <c r="C21" s="126">
        <v>3</v>
      </c>
      <c r="D21" s="126">
        <v>1</v>
      </c>
      <c r="E21" s="126">
        <v>0</v>
      </c>
      <c r="F21" s="126">
        <v>1</v>
      </c>
      <c r="G21" s="126">
        <v>1</v>
      </c>
      <c r="H21" s="126">
        <v>2</v>
      </c>
      <c r="I21" s="126">
        <v>0</v>
      </c>
      <c r="J21" s="126">
        <v>0</v>
      </c>
      <c r="K21" s="274">
        <v>60</v>
      </c>
    </row>
    <row r="22" spans="2:11" ht="24.75" customHeight="1" x14ac:dyDescent="0.2">
      <c r="B22" s="342" t="s">
        <v>1073</v>
      </c>
      <c r="C22" s="126">
        <v>151945</v>
      </c>
      <c r="D22" s="126">
        <v>2022</v>
      </c>
      <c r="E22" s="126">
        <v>0</v>
      </c>
      <c r="F22" s="126">
        <v>54602</v>
      </c>
      <c r="G22" s="126">
        <v>141556</v>
      </c>
      <c r="H22" s="126">
        <v>60280</v>
      </c>
      <c r="I22" s="126">
        <v>0</v>
      </c>
      <c r="J22" s="126">
        <v>0</v>
      </c>
      <c r="K22" s="274">
        <v>3850465</v>
      </c>
    </row>
    <row r="23" spans="2:11" ht="24.75" customHeight="1" x14ac:dyDescent="0.2">
      <c r="B23" s="342" t="s">
        <v>1074</v>
      </c>
      <c r="C23" s="126">
        <v>84</v>
      </c>
      <c r="D23" s="126">
        <v>2</v>
      </c>
      <c r="E23" s="126">
        <v>0</v>
      </c>
      <c r="F23" s="126">
        <v>2</v>
      </c>
      <c r="G23" s="126">
        <v>29</v>
      </c>
      <c r="H23" s="126">
        <v>53</v>
      </c>
      <c r="I23" s="126">
        <v>1</v>
      </c>
      <c r="J23" s="126">
        <v>0</v>
      </c>
      <c r="K23" s="274">
        <v>1894</v>
      </c>
    </row>
    <row r="24" spans="2:11" ht="24.75" customHeight="1" thickBot="1" x14ac:dyDescent="0.25">
      <c r="B24" s="353" t="s">
        <v>1075</v>
      </c>
      <c r="C24" s="354">
        <v>603138</v>
      </c>
      <c r="D24" s="354">
        <v>1087</v>
      </c>
      <c r="E24" s="354">
        <v>0</v>
      </c>
      <c r="F24" s="354">
        <v>29250</v>
      </c>
      <c r="G24" s="354">
        <v>56927</v>
      </c>
      <c r="H24" s="354">
        <v>95962</v>
      </c>
      <c r="I24" s="354">
        <v>1129</v>
      </c>
      <c r="J24" s="354">
        <v>0</v>
      </c>
      <c r="K24" s="355">
        <v>4929110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83943-16A6-4A5D-B3D4-626201A544A8}">
  <sheetPr codeName="Sheet41">
    <tabColor rgb="FFFFFF00"/>
  </sheetPr>
  <dimension ref="B1:K177"/>
  <sheetViews>
    <sheetView topLeftCell="A8" zoomScale="70" zoomScaleNormal="70" workbookViewId="0">
      <selection activeCell="S17" sqref="S17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1016</v>
      </c>
      <c r="I3" s="275" t="s">
        <v>927</v>
      </c>
      <c r="J3" s="275">
        <v>1525</v>
      </c>
      <c r="K3" s="276">
        <v>0.77442622950819673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26</v>
      </c>
      <c r="D5" s="273">
        <v>0</v>
      </c>
      <c r="E5" s="273">
        <v>40</v>
      </c>
      <c r="F5" s="273">
        <v>4</v>
      </c>
      <c r="G5" s="273">
        <v>270</v>
      </c>
      <c r="H5" s="273">
        <v>152</v>
      </c>
      <c r="I5" s="273">
        <v>51</v>
      </c>
      <c r="J5" s="273">
        <v>47</v>
      </c>
      <c r="K5" s="277">
        <v>91</v>
      </c>
    </row>
    <row r="6" spans="2:11" ht="24.75" customHeight="1" x14ac:dyDescent="0.2">
      <c r="B6" s="342" t="s">
        <v>1071</v>
      </c>
      <c r="C6" s="273">
        <v>43274</v>
      </c>
      <c r="D6" s="273">
        <v>0</v>
      </c>
      <c r="E6" s="273">
        <v>681011</v>
      </c>
      <c r="F6" s="273">
        <v>18487</v>
      </c>
      <c r="G6" s="273">
        <v>688153</v>
      </c>
      <c r="H6" s="273">
        <v>513602</v>
      </c>
      <c r="I6" s="273">
        <v>361828</v>
      </c>
      <c r="J6" s="273">
        <v>414545</v>
      </c>
      <c r="K6" s="277">
        <v>96998</v>
      </c>
    </row>
    <row r="7" spans="2:11" ht="24.75" customHeight="1" x14ac:dyDescent="0.2">
      <c r="B7" s="342" t="s">
        <v>1072</v>
      </c>
      <c r="C7" s="126">
        <v>0</v>
      </c>
      <c r="D7" s="126">
        <v>0</v>
      </c>
      <c r="E7" s="126">
        <v>2</v>
      </c>
      <c r="F7" s="126">
        <v>0</v>
      </c>
      <c r="G7" s="126">
        <v>1</v>
      </c>
      <c r="H7" s="126">
        <v>1</v>
      </c>
      <c r="I7" s="126">
        <v>6</v>
      </c>
      <c r="J7" s="126">
        <v>6</v>
      </c>
      <c r="K7" s="356">
        <v>0</v>
      </c>
    </row>
    <row r="8" spans="2:11" ht="24.75" customHeight="1" x14ac:dyDescent="0.2">
      <c r="B8" s="342" t="s">
        <v>1073</v>
      </c>
      <c r="C8" s="126">
        <v>0</v>
      </c>
      <c r="D8" s="126">
        <v>0</v>
      </c>
      <c r="E8" s="126">
        <v>251087</v>
      </c>
      <c r="F8" s="126">
        <v>0</v>
      </c>
      <c r="G8" s="126">
        <v>45583</v>
      </c>
      <c r="H8" s="126">
        <v>45583</v>
      </c>
      <c r="I8" s="126">
        <v>227718</v>
      </c>
      <c r="J8" s="126">
        <v>333147</v>
      </c>
      <c r="K8" s="356">
        <v>0</v>
      </c>
    </row>
    <row r="9" spans="2:11" ht="24.75" customHeight="1" x14ac:dyDescent="0.2">
      <c r="B9" s="342" t="s">
        <v>1074</v>
      </c>
      <c r="C9" s="126">
        <v>26</v>
      </c>
      <c r="D9" s="126">
        <v>0</v>
      </c>
      <c r="E9" s="126">
        <v>38</v>
      </c>
      <c r="F9" s="126">
        <v>4</v>
      </c>
      <c r="G9" s="126">
        <v>269</v>
      </c>
      <c r="H9" s="126">
        <v>151</v>
      </c>
      <c r="I9" s="126">
        <v>45</v>
      </c>
      <c r="J9" s="126">
        <v>41</v>
      </c>
      <c r="K9" s="356">
        <v>91</v>
      </c>
    </row>
    <row r="10" spans="2:11" ht="24.75" customHeight="1" x14ac:dyDescent="0.2">
      <c r="B10" s="342" t="s">
        <v>1075</v>
      </c>
      <c r="C10" s="126">
        <v>43274</v>
      </c>
      <c r="D10" s="126">
        <v>0</v>
      </c>
      <c r="E10" s="126">
        <v>429924</v>
      </c>
      <c r="F10" s="126">
        <v>18487</v>
      </c>
      <c r="G10" s="126">
        <v>642570</v>
      </c>
      <c r="H10" s="126">
        <v>468019</v>
      </c>
      <c r="I10" s="126">
        <v>134110</v>
      </c>
      <c r="J10" s="126">
        <v>81398</v>
      </c>
      <c r="K10" s="356">
        <v>96998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11</v>
      </c>
      <c r="D12" s="273">
        <v>226</v>
      </c>
      <c r="E12" s="273">
        <v>110</v>
      </c>
      <c r="F12" s="273">
        <v>26</v>
      </c>
      <c r="G12" s="273">
        <v>81</v>
      </c>
      <c r="H12" s="273">
        <v>89</v>
      </c>
      <c r="I12" s="273">
        <v>36</v>
      </c>
      <c r="J12" s="273">
        <v>45</v>
      </c>
      <c r="K12" s="277">
        <v>117</v>
      </c>
    </row>
    <row r="13" spans="2:11" ht="24.75" customHeight="1" x14ac:dyDescent="0.2">
      <c r="B13" s="342" t="s">
        <v>1071</v>
      </c>
      <c r="C13" s="273">
        <v>12177</v>
      </c>
      <c r="D13" s="273">
        <v>776196</v>
      </c>
      <c r="E13" s="273">
        <v>127647</v>
      </c>
      <c r="F13" s="273">
        <v>47335</v>
      </c>
      <c r="G13" s="273">
        <v>394951</v>
      </c>
      <c r="H13" s="273">
        <v>268584</v>
      </c>
      <c r="I13" s="273">
        <v>43208</v>
      </c>
      <c r="J13" s="273">
        <v>163265</v>
      </c>
      <c r="K13" s="277">
        <v>394833</v>
      </c>
    </row>
    <row r="14" spans="2:11" ht="24.75" customHeight="1" x14ac:dyDescent="0.2">
      <c r="B14" s="342" t="s">
        <v>1072</v>
      </c>
      <c r="C14" s="125">
        <v>0</v>
      </c>
      <c r="D14" s="125">
        <v>5</v>
      </c>
      <c r="E14" s="125">
        <v>0</v>
      </c>
      <c r="F14" s="125">
        <v>1</v>
      </c>
      <c r="G14" s="125">
        <v>3</v>
      </c>
      <c r="H14" s="125">
        <v>1</v>
      </c>
      <c r="I14" s="125">
        <v>0</v>
      </c>
      <c r="J14" s="125">
        <v>2</v>
      </c>
      <c r="K14" s="352">
        <v>2</v>
      </c>
    </row>
    <row r="15" spans="2:11" ht="24.75" customHeight="1" x14ac:dyDescent="0.2">
      <c r="B15" s="342" t="s">
        <v>1073</v>
      </c>
      <c r="C15" s="125">
        <v>0</v>
      </c>
      <c r="D15" s="125">
        <v>394434</v>
      </c>
      <c r="E15" s="125">
        <v>0</v>
      </c>
      <c r="F15" s="125">
        <v>8273</v>
      </c>
      <c r="G15" s="125">
        <v>183103</v>
      </c>
      <c r="H15" s="125">
        <v>77700</v>
      </c>
      <c r="I15" s="125">
        <v>0</v>
      </c>
      <c r="J15" s="125">
        <v>101183</v>
      </c>
      <c r="K15" s="352">
        <v>125381</v>
      </c>
    </row>
    <row r="16" spans="2:11" ht="24.75" customHeight="1" x14ac:dyDescent="0.2">
      <c r="B16" s="342" t="s">
        <v>1074</v>
      </c>
      <c r="C16" s="125">
        <v>11</v>
      </c>
      <c r="D16" s="125">
        <v>221</v>
      </c>
      <c r="E16" s="125">
        <v>110</v>
      </c>
      <c r="F16" s="125">
        <v>25</v>
      </c>
      <c r="G16" s="125">
        <v>78</v>
      </c>
      <c r="H16" s="125">
        <v>88</v>
      </c>
      <c r="I16" s="125">
        <v>36</v>
      </c>
      <c r="J16" s="125">
        <v>43</v>
      </c>
      <c r="K16" s="352">
        <v>115</v>
      </c>
    </row>
    <row r="17" spans="2:11" ht="24.75" customHeight="1" x14ac:dyDescent="0.2">
      <c r="B17" s="342" t="s">
        <v>1075</v>
      </c>
      <c r="C17" s="125">
        <v>12177</v>
      </c>
      <c r="D17" s="125">
        <v>381762</v>
      </c>
      <c r="E17" s="125">
        <v>127647</v>
      </c>
      <c r="F17" s="125">
        <v>39062</v>
      </c>
      <c r="G17" s="125">
        <v>211848</v>
      </c>
      <c r="H17" s="125">
        <v>190884</v>
      </c>
      <c r="I17" s="125">
        <v>43208</v>
      </c>
      <c r="J17" s="125">
        <v>62082</v>
      </c>
      <c r="K17" s="352">
        <v>269452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55</v>
      </c>
      <c r="D19" s="94">
        <v>0</v>
      </c>
      <c r="E19" s="94">
        <v>0</v>
      </c>
      <c r="F19" s="94">
        <v>0</v>
      </c>
      <c r="G19" s="94">
        <v>11</v>
      </c>
      <c r="H19" s="94">
        <v>17</v>
      </c>
      <c r="I19" s="94">
        <v>0</v>
      </c>
      <c r="J19" s="94">
        <v>0</v>
      </c>
      <c r="K19" s="119">
        <v>1181</v>
      </c>
    </row>
    <row r="20" spans="2:11" ht="24.75" customHeight="1" x14ac:dyDescent="0.2">
      <c r="B20" s="342" t="s">
        <v>1071</v>
      </c>
      <c r="C20" s="94">
        <v>498624</v>
      </c>
      <c r="D20" s="94">
        <v>0</v>
      </c>
      <c r="E20" s="94">
        <v>0</v>
      </c>
      <c r="F20" s="94">
        <v>0</v>
      </c>
      <c r="G20" s="94">
        <v>18455</v>
      </c>
      <c r="H20" s="94">
        <v>227901</v>
      </c>
      <c r="I20" s="94">
        <v>0</v>
      </c>
      <c r="J20" s="94">
        <v>0</v>
      </c>
      <c r="K20" s="118">
        <v>5059282</v>
      </c>
    </row>
    <row r="21" spans="2:11" ht="24.75" customHeight="1" x14ac:dyDescent="0.2">
      <c r="B21" s="342" t="s">
        <v>1072</v>
      </c>
      <c r="C21" s="126">
        <v>0</v>
      </c>
      <c r="D21" s="126">
        <v>0</v>
      </c>
      <c r="E21" s="126">
        <v>0</v>
      </c>
      <c r="F21" s="126">
        <v>0</v>
      </c>
      <c r="G21" s="126">
        <v>0</v>
      </c>
      <c r="H21" s="126">
        <v>4</v>
      </c>
      <c r="I21" s="126">
        <v>0</v>
      </c>
      <c r="J21" s="126">
        <v>0</v>
      </c>
      <c r="K21" s="274">
        <v>32</v>
      </c>
    </row>
    <row r="22" spans="2:11" ht="24.75" customHeight="1" x14ac:dyDescent="0.2">
      <c r="B22" s="342" t="s">
        <v>1073</v>
      </c>
      <c r="C22" s="126">
        <v>0</v>
      </c>
      <c r="D22" s="126">
        <v>0</v>
      </c>
      <c r="E22" s="126">
        <v>0</v>
      </c>
      <c r="F22" s="126">
        <v>0</v>
      </c>
      <c r="G22" s="126">
        <v>0</v>
      </c>
      <c r="H22" s="126">
        <v>201065</v>
      </c>
      <c r="I22" s="126">
        <v>0</v>
      </c>
      <c r="J22" s="126">
        <v>0</v>
      </c>
      <c r="K22" s="274">
        <v>1940401</v>
      </c>
    </row>
    <row r="23" spans="2:11" ht="24.75" customHeight="1" x14ac:dyDescent="0.2">
      <c r="B23" s="342" t="s">
        <v>1074</v>
      </c>
      <c r="C23" s="126">
        <v>55</v>
      </c>
      <c r="D23" s="126">
        <v>0</v>
      </c>
      <c r="E23" s="126">
        <v>0</v>
      </c>
      <c r="F23" s="126">
        <v>0</v>
      </c>
      <c r="G23" s="126">
        <v>11</v>
      </c>
      <c r="H23" s="126">
        <v>13</v>
      </c>
      <c r="I23" s="126">
        <v>0</v>
      </c>
      <c r="J23" s="126">
        <v>0</v>
      </c>
      <c r="K23" s="274">
        <v>1149</v>
      </c>
    </row>
    <row r="24" spans="2:11" ht="24.75" customHeight="1" thickBot="1" x14ac:dyDescent="0.25">
      <c r="B24" s="353" t="s">
        <v>1075</v>
      </c>
      <c r="C24" s="354">
        <v>498624</v>
      </c>
      <c r="D24" s="354">
        <v>0</v>
      </c>
      <c r="E24" s="354">
        <v>0</v>
      </c>
      <c r="F24" s="354">
        <v>0</v>
      </c>
      <c r="G24" s="354">
        <v>18455</v>
      </c>
      <c r="H24" s="354">
        <v>26836</v>
      </c>
      <c r="I24" s="354">
        <v>0</v>
      </c>
      <c r="J24" s="354">
        <v>0</v>
      </c>
      <c r="K24" s="355">
        <v>3118881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13CA8-0EB7-4B8F-B349-D24035784AA2}">
  <sheetPr codeName="Sheet42">
    <tabColor rgb="FFFFFF00"/>
  </sheetPr>
  <dimension ref="B1:K177"/>
  <sheetViews>
    <sheetView zoomScale="70" zoomScaleNormal="70" workbookViewId="0">
      <selection activeCell="O13" sqref="O13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1183</v>
      </c>
      <c r="I3" s="275" t="s">
        <v>928</v>
      </c>
      <c r="J3" s="275">
        <v>2982</v>
      </c>
      <c r="K3" s="276">
        <v>0.71696847753185777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45</v>
      </c>
      <c r="D5" s="273">
        <v>1</v>
      </c>
      <c r="E5" s="273">
        <v>88</v>
      </c>
      <c r="F5" s="273">
        <v>8</v>
      </c>
      <c r="G5" s="273">
        <v>445</v>
      </c>
      <c r="H5" s="273">
        <v>233</v>
      </c>
      <c r="I5" s="273">
        <v>112</v>
      </c>
      <c r="J5" s="273">
        <v>94</v>
      </c>
      <c r="K5" s="277">
        <v>153</v>
      </c>
    </row>
    <row r="6" spans="2:11" ht="24.75" customHeight="1" x14ac:dyDescent="0.2">
      <c r="B6" s="342" t="s">
        <v>1071</v>
      </c>
      <c r="C6" s="273">
        <v>95702</v>
      </c>
      <c r="D6" s="273">
        <v>981</v>
      </c>
      <c r="E6" s="273">
        <v>1399307</v>
      </c>
      <c r="F6" s="273">
        <v>82058</v>
      </c>
      <c r="G6" s="273">
        <v>1087347</v>
      </c>
      <c r="H6" s="273">
        <v>825415</v>
      </c>
      <c r="I6" s="273">
        <v>568603</v>
      </c>
      <c r="J6" s="273">
        <v>668374</v>
      </c>
      <c r="K6" s="277">
        <v>257060</v>
      </c>
    </row>
    <row r="7" spans="2:11" ht="24.75" customHeight="1" x14ac:dyDescent="0.2">
      <c r="B7" s="342" t="s">
        <v>1072</v>
      </c>
      <c r="C7" s="126">
        <v>1</v>
      </c>
      <c r="D7" s="126">
        <v>0</v>
      </c>
      <c r="E7" s="126">
        <v>9</v>
      </c>
      <c r="F7" s="126">
        <v>1</v>
      </c>
      <c r="G7" s="126">
        <v>2</v>
      </c>
      <c r="H7" s="126">
        <v>2</v>
      </c>
      <c r="I7" s="126">
        <v>8</v>
      </c>
      <c r="J7" s="126">
        <v>7</v>
      </c>
      <c r="K7" s="356">
        <v>1</v>
      </c>
    </row>
    <row r="8" spans="2:11" ht="24.75" customHeight="1" x14ac:dyDescent="0.2">
      <c r="B8" s="342" t="s">
        <v>1073</v>
      </c>
      <c r="C8" s="126">
        <v>24282</v>
      </c>
      <c r="D8" s="126">
        <v>0</v>
      </c>
      <c r="E8" s="126">
        <v>713506</v>
      </c>
      <c r="F8" s="126">
        <v>26042</v>
      </c>
      <c r="G8" s="126">
        <v>49057</v>
      </c>
      <c r="H8" s="126">
        <v>49057</v>
      </c>
      <c r="I8" s="126">
        <v>314649</v>
      </c>
      <c r="J8" s="126">
        <v>330811</v>
      </c>
      <c r="K8" s="356">
        <v>17760</v>
      </c>
    </row>
    <row r="9" spans="2:11" ht="24.75" customHeight="1" x14ac:dyDescent="0.2">
      <c r="B9" s="342" t="s">
        <v>1074</v>
      </c>
      <c r="C9" s="126">
        <v>44</v>
      </c>
      <c r="D9" s="126">
        <v>1</v>
      </c>
      <c r="E9" s="126">
        <v>79</v>
      </c>
      <c r="F9" s="126">
        <v>7</v>
      </c>
      <c r="G9" s="126">
        <v>443</v>
      </c>
      <c r="H9" s="126">
        <v>231</v>
      </c>
      <c r="I9" s="126">
        <v>104</v>
      </c>
      <c r="J9" s="126">
        <v>87</v>
      </c>
      <c r="K9" s="356">
        <v>152</v>
      </c>
    </row>
    <row r="10" spans="2:11" ht="24.75" customHeight="1" x14ac:dyDescent="0.2">
      <c r="B10" s="342" t="s">
        <v>1075</v>
      </c>
      <c r="C10" s="126">
        <v>71420</v>
      </c>
      <c r="D10" s="126">
        <v>981</v>
      </c>
      <c r="E10" s="126">
        <v>685801</v>
      </c>
      <c r="F10" s="126">
        <v>56016</v>
      </c>
      <c r="G10" s="126">
        <v>1038290</v>
      </c>
      <c r="H10" s="126">
        <v>776358</v>
      </c>
      <c r="I10" s="126">
        <v>253954</v>
      </c>
      <c r="J10" s="126">
        <v>337563</v>
      </c>
      <c r="K10" s="356">
        <v>239300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30</v>
      </c>
      <c r="D12" s="273">
        <v>368</v>
      </c>
      <c r="E12" s="273">
        <v>253</v>
      </c>
      <c r="F12" s="273">
        <v>33</v>
      </c>
      <c r="G12" s="273">
        <v>156</v>
      </c>
      <c r="H12" s="273">
        <v>124</v>
      </c>
      <c r="I12" s="273">
        <v>35</v>
      </c>
      <c r="J12" s="273">
        <v>112</v>
      </c>
      <c r="K12" s="277">
        <v>218</v>
      </c>
    </row>
    <row r="13" spans="2:11" ht="24.75" customHeight="1" x14ac:dyDescent="0.2">
      <c r="B13" s="342" t="s">
        <v>1071</v>
      </c>
      <c r="C13" s="273">
        <v>40195</v>
      </c>
      <c r="D13" s="273">
        <v>2731676</v>
      </c>
      <c r="E13" s="273">
        <v>311351</v>
      </c>
      <c r="F13" s="273">
        <v>850337</v>
      </c>
      <c r="G13" s="273">
        <v>545592</v>
      </c>
      <c r="H13" s="273">
        <v>491485</v>
      </c>
      <c r="I13" s="273">
        <v>49744</v>
      </c>
      <c r="J13" s="273">
        <v>145625</v>
      </c>
      <c r="K13" s="277">
        <v>672700</v>
      </c>
    </row>
    <row r="14" spans="2:11" ht="24.75" customHeight="1" x14ac:dyDescent="0.2">
      <c r="B14" s="342" t="s">
        <v>1072</v>
      </c>
      <c r="C14" s="125">
        <v>1</v>
      </c>
      <c r="D14" s="125">
        <v>18</v>
      </c>
      <c r="E14" s="125">
        <v>0</v>
      </c>
      <c r="F14" s="125">
        <v>7</v>
      </c>
      <c r="G14" s="125">
        <v>4</v>
      </c>
      <c r="H14" s="125">
        <v>5</v>
      </c>
      <c r="I14" s="125">
        <v>0</v>
      </c>
      <c r="J14" s="125">
        <v>0</v>
      </c>
      <c r="K14" s="352">
        <v>3</v>
      </c>
    </row>
    <row r="15" spans="2:11" ht="24.75" customHeight="1" x14ac:dyDescent="0.2">
      <c r="B15" s="342" t="s">
        <v>1073</v>
      </c>
      <c r="C15" s="125">
        <v>12101</v>
      </c>
      <c r="D15" s="125">
        <v>2124277</v>
      </c>
      <c r="E15" s="125">
        <v>0</v>
      </c>
      <c r="F15" s="125">
        <v>794368</v>
      </c>
      <c r="G15" s="125">
        <v>168012</v>
      </c>
      <c r="H15" s="125">
        <v>191177</v>
      </c>
      <c r="I15" s="125">
        <v>0</v>
      </c>
      <c r="J15" s="125">
        <v>0</v>
      </c>
      <c r="K15" s="352">
        <v>168929</v>
      </c>
    </row>
    <row r="16" spans="2:11" ht="24.75" customHeight="1" x14ac:dyDescent="0.2">
      <c r="B16" s="342" t="s">
        <v>1074</v>
      </c>
      <c r="C16" s="125">
        <v>29</v>
      </c>
      <c r="D16" s="125">
        <v>350</v>
      </c>
      <c r="E16" s="125">
        <v>253</v>
      </c>
      <c r="F16" s="125">
        <v>26</v>
      </c>
      <c r="G16" s="125">
        <v>152</v>
      </c>
      <c r="H16" s="125">
        <v>119</v>
      </c>
      <c r="I16" s="125">
        <v>35</v>
      </c>
      <c r="J16" s="125">
        <v>112</v>
      </c>
      <c r="K16" s="352">
        <v>215</v>
      </c>
    </row>
    <row r="17" spans="2:11" ht="24.75" customHeight="1" x14ac:dyDescent="0.2">
      <c r="B17" s="342" t="s">
        <v>1075</v>
      </c>
      <c r="C17" s="125">
        <v>28094</v>
      </c>
      <c r="D17" s="125">
        <v>607399</v>
      </c>
      <c r="E17" s="125">
        <v>311351</v>
      </c>
      <c r="F17" s="125">
        <v>55969</v>
      </c>
      <c r="G17" s="125">
        <v>377580</v>
      </c>
      <c r="H17" s="125">
        <v>300308</v>
      </c>
      <c r="I17" s="125">
        <v>49744</v>
      </c>
      <c r="J17" s="125">
        <v>145625</v>
      </c>
      <c r="K17" s="352">
        <v>503771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100</v>
      </c>
      <c r="D19" s="94">
        <v>0</v>
      </c>
      <c r="E19" s="94">
        <v>0</v>
      </c>
      <c r="F19" s="94">
        <v>5</v>
      </c>
      <c r="G19" s="94">
        <v>30</v>
      </c>
      <c r="H19" s="94">
        <v>48</v>
      </c>
      <c r="I19" s="94">
        <v>2</v>
      </c>
      <c r="J19" s="94">
        <v>0</v>
      </c>
      <c r="K19" s="119">
        <v>2138</v>
      </c>
    </row>
    <row r="20" spans="2:11" ht="24.75" customHeight="1" x14ac:dyDescent="0.2">
      <c r="B20" s="342" t="s">
        <v>1071</v>
      </c>
      <c r="C20" s="94">
        <v>809653</v>
      </c>
      <c r="D20" s="94">
        <v>0</v>
      </c>
      <c r="E20" s="94">
        <v>0</v>
      </c>
      <c r="F20" s="94">
        <v>42976</v>
      </c>
      <c r="G20" s="94">
        <v>55152</v>
      </c>
      <c r="H20" s="94">
        <v>175929</v>
      </c>
      <c r="I20" s="94">
        <v>2248</v>
      </c>
      <c r="J20" s="94">
        <v>0</v>
      </c>
      <c r="K20" s="118">
        <v>9871682</v>
      </c>
    </row>
    <row r="21" spans="2:11" ht="24.75" customHeight="1" x14ac:dyDescent="0.2">
      <c r="B21" s="342" t="s">
        <v>1072</v>
      </c>
      <c r="C21" s="126">
        <v>3</v>
      </c>
      <c r="D21" s="126">
        <v>0</v>
      </c>
      <c r="E21" s="126">
        <v>0</v>
      </c>
      <c r="F21" s="126">
        <v>0</v>
      </c>
      <c r="G21" s="126">
        <v>1</v>
      </c>
      <c r="H21" s="126">
        <v>1</v>
      </c>
      <c r="I21" s="126">
        <v>0</v>
      </c>
      <c r="J21" s="126">
        <v>0</v>
      </c>
      <c r="K21" s="274">
        <v>65</v>
      </c>
    </row>
    <row r="22" spans="2:11" ht="24.75" customHeight="1" x14ac:dyDescent="0.2">
      <c r="B22" s="342" t="s">
        <v>1073</v>
      </c>
      <c r="C22" s="126">
        <v>191838</v>
      </c>
      <c r="D22" s="126">
        <v>0</v>
      </c>
      <c r="E22" s="126">
        <v>0</v>
      </c>
      <c r="F22" s="126">
        <v>0</v>
      </c>
      <c r="G22" s="126">
        <v>7925</v>
      </c>
      <c r="H22" s="126">
        <v>117101</v>
      </c>
      <c r="I22" s="126">
        <v>0</v>
      </c>
      <c r="J22" s="126">
        <v>0</v>
      </c>
      <c r="K22" s="274">
        <v>4457467</v>
      </c>
    </row>
    <row r="23" spans="2:11" ht="24.75" customHeight="1" x14ac:dyDescent="0.2">
      <c r="B23" s="342" t="s">
        <v>1074</v>
      </c>
      <c r="C23" s="126">
        <v>97</v>
      </c>
      <c r="D23" s="126">
        <v>0</v>
      </c>
      <c r="E23" s="126">
        <v>0</v>
      </c>
      <c r="F23" s="126">
        <v>5</v>
      </c>
      <c r="G23" s="126">
        <v>29</v>
      </c>
      <c r="H23" s="126">
        <v>47</v>
      </c>
      <c r="I23" s="126">
        <v>2</v>
      </c>
      <c r="J23" s="126">
        <v>0</v>
      </c>
      <c r="K23" s="274">
        <v>2073</v>
      </c>
    </row>
    <row r="24" spans="2:11" ht="24.75" customHeight="1" thickBot="1" x14ac:dyDescent="0.25">
      <c r="B24" s="353" t="s">
        <v>1075</v>
      </c>
      <c r="C24" s="354">
        <v>617815</v>
      </c>
      <c r="D24" s="354">
        <v>0</v>
      </c>
      <c r="E24" s="354">
        <v>0</v>
      </c>
      <c r="F24" s="354">
        <v>42976</v>
      </c>
      <c r="G24" s="354">
        <v>47227</v>
      </c>
      <c r="H24" s="354">
        <v>58828</v>
      </c>
      <c r="I24" s="354">
        <v>2248</v>
      </c>
      <c r="J24" s="354">
        <v>0</v>
      </c>
      <c r="K24" s="355">
        <v>5414215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12073-8765-443C-9405-E0894465F526}">
  <sheetPr codeName="Sheet43">
    <tabColor rgb="FFFFFF00"/>
  </sheetPr>
  <dimension ref="B1:K177"/>
  <sheetViews>
    <sheetView topLeftCell="A6" zoomScale="70" zoomScaleNormal="70" workbookViewId="0">
      <selection activeCell="R20" sqref="R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1017</v>
      </c>
      <c r="I3" s="275" t="s">
        <v>929</v>
      </c>
      <c r="J3" s="275">
        <v>2796</v>
      </c>
      <c r="K3" s="276">
        <v>0.7618025751072961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45</v>
      </c>
      <c r="D5" s="273">
        <v>0</v>
      </c>
      <c r="E5" s="273">
        <v>82</v>
      </c>
      <c r="F5" s="273">
        <v>6</v>
      </c>
      <c r="G5" s="273">
        <v>389</v>
      </c>
      <c r="H5" s="273">
        <v>198</v>
      </c>
      <c r="I5" s="273">
        <v>79</v>
      </c>
      <c r="J5" s="273">
        <v>70</v>
      </c>
      <c r="K5" s="277">
        <v>187</v>
      </c>
    </row>
    <row r="6" spans="2:11" ht="24.75" customHeight="1" x14ac:dyDescent="0.2">
      <c r="B6" s="342" t="s">
        <v>1071</v>
      </c>
      <c r="C6" s="273">
        <v>65725</v>
      </c>
      <c r="D6" s="273">
        <v>0</v>
      </c>
      <c r="E6" s="273">
        <v>1173770</v>
      </c>
      <c r="F6" s="273">
        <v>166871</v>
      </c>
      <c r="G6" s="273">
        <v>1066859</v>
      </c>
      <c r="H6" s="273">
        <v>653854</v>
      </c>
      <c r="I6" s="273">
        <v>366342</v>
      </c>
      <c r="J6" s="273">
        <v>402583</v>
      </c>
      <c r="K6" s="277">
        <v>332342</v>
      </c>
    </row>
    <row r="7" spans="2:11" ht="24.75" customHeight="1" x14ac:dyDescent="0.2">
      <c r="B7" s="342" t="s">
        <v>1072</v>
      </c>
      <c r="C7" s="126">
        <v>0</v>
      </c>
      <c r="D7" s="126">
        <v>0</v>
      </c>
      <c r="E7" s="126">
        <v>5</v>
      </c>
      <c r="F7" s="126">
        <v>1</v>
      </c>
      <c r="G7" s="126">
        <v>2</v>
      </c>
      <c r="H7" s="126">
        <v>0</v>
      </c>
      <c r="I7" s="126">
        <v>5</v>
      </c>
      <c r="J7" s="126">
        <v>2</v>
      </c>
      <c r="K7" s="356">
        <v>0</v>
      </c>
    </row>
    <row r="8" spans="2:11" ht="24.75" customHeight="1" x14ac:dyDescent="0.2">
      <c r="B8" s="342" t="s">
        <v>1073</v>
      </c>
      <c r="C8" s="126">
        <v>0</v>
      </c>
      <c r="D8" s="126">
        <v>0</v>
      </c>
      <c r="E8" s="126">
        <v>303232</v>
      </c>
      <c r="F8" s="126">
        <v>81326</v>
      </c>
      <c r="G8" s="126">
        <v>150263</v>
      </c>
      <c r="H8" s="126">
        <v>0</v>
      </c>
      <c r="I8" s="126">
        <v>172025</v>
      </c>
      <c r="J8" s="126">
        <v>127020</v>
      </c>
      <c r="K8" s="356">
        <v>0</v>
      </c>
    </row>
    <row r="9" spans="2:11" ht="24.75" customHeight="1" x14ac:dyDescent="0.2">
      <c r="B9" s="342" t="s">
        <v>1074</v>
      </c>
      <c r="C9" s="126">
        <v>45</v>
      </c>
      <c r="D9" s="126">
        <v>0</v>
      </c>
      <c r="E9" s="126">
        <v>77</v>
      </c>
      <c r="F9" s="126">
        <v>5</v>
      </c>
      <c r="G9" s="126">
        <v>387</v>
      </c>
      <c r="H9" s="126">
        <v>198</v>
      </c>
      <c r="I9" s="126">
        <v>74</v>
      </c>
      <c r="J9" s="126">
        <v>68</v>
      </c>
      <c r="K9" s="356">
        <v>187</v>
      </c>
    </row>
    <row r="10" spans="2:11" ht="24.75" customHeight="1" x14ac:dyDescent="0.2">
      <c r="B10" s="342" t="s">
        <v>1075</v>
      </c>
      <c r="C10" s="126">
        <v>65725</v>
      </c>
      <c r="D10" s="126">
        <v>0</v>
      </c>
      <c r="E10" s="126">
        <v>870538</v>
      </c>
      <c r="F10" s="126">
        <v>85545</v>
      </c>
      <c r="G10" s="126">
        <v>916596</v>
      </c>
      <c r="H10" s="126">
        <v>653854</v>
      </c>
      <c r="I10" s="126">
        <v>194317</v>
      </c>
      <c r="J10" s="126">
        <v>275563</v>
      </c>
      <c r="K10" s="356">
        <v>332342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25</v>
      </c>
      <c r="D12" s="273">
        <v>400</v>
      </c>
      <c r="E12" s="273">
        <v>268</v>
      </c>
      <c r="F12" s="273">
        <v>22</v>
      </c>
      <c r="G12" s="273">
        <v>171</v>
      </c>
      <c r="H12" s="273">
        <v>163</v>
      </c>
      <c r="I12" s="273">
        <v>53</v>
      </c>
      <c r="J12" s="273">
        <v>93</v>
      </c>
      <c r="K12" s="277">
        <v>248</v>
      </c>
    </row>
    <row r="13" spans="2:11" ht="24.75" customHeight="1" x14ac:dyDescent="0.2">
      <c r="B13" s="342" t="s">
        <v>1071</v>
      </c>
      <c r="C13" s="273">
        <v>30731</v>
      </c>
      <c r="D13" s="273">
        <v>1456196</v>
      </c>
      <c r="E13" s="273">
        <v>301730</v>
      </c>
      <c r="F13" s="273">
        <v>134764</v>
      </c>
      <c r="G13" s="273">
        <v>319310</v>
      </c>
      <c r="H13" s="273">
        <v>494215</v>
      </c>
      <c r="I13" s="273">
        <v>89984</v>
      </c>
      <c r="J13" s="273">
        <v>132561</v>
      </c>
      <c r="K13" s="277">
        <v>863839</v>
      </c>
    </row>
    <row r="14" spans="2:11" ht="24.75" customHeight="1" x14ac:dyDescent="0.2">
      <c r="B14" s="342" t="s">
        <v>1072</v>
      </c>
      <c r="C14" s="125">
        <v>0</v>
      </c>
      <c r="D14" s="125">
        <v>7</v>
      </c>
      <c r="E14" s="125">
        <v>0</v>
      </c>
      <c r="F14" s="125">
        <v>1</v>
      </c>
      <c r="G14" s="125">
        <v>1</v>
      </c>
      <c r="H14" s="125">
        <v>2</v>
      </c>
      <c r="I14" s="125">
        <v>0</v>
      </c>
      <c r="J14" s="125">
        <v>1</v>
      </c>
      <c r="K14" s="352">
        <v>3</v>
      </c>
    </row>
    <row r="15" spans="2:11" ht="24.75" customHeight="1" x14ac:dyDescent="0.2">
      <c r="B15" s="342" t="s">
        <v>1073</v>
      </c>
      <c r="C15" s="125">
        <v>0</v>
      </c>
      <c r="D15" s="125">
        <v>711572</v>
      </c>
      <c r="E15" s="125">
        <v>0</v>
      </c>
      <c r="F15" s="125">
        <v>88868</v>
      </c>
      <c r="G15" s="125">
        <v>29644</v>
      </c>
      <c r="H15" s="125">
        <v>29125</v>
      </c>
      <c r="I15" s="125">
        <v>0</v>
      </c>
      <c r="J15" s="125">
        <v>32479</v>
      </c>
      <c r="K15" s="352">
        <v>250567</v>
      </c>
    </row>
    <row r="16" spans="2:11" ht="24.75" customHeight="1" x14ac:dyDescent="0.2">
      <c r="B16" s="342" t="s">
        <v>1074</v>
      </c>
      <c r="C16" s="125">
        <v>25</v>
      </c>
      <c r="D16" s="125">
        <v>393</v>
      </c>
      <c r="E16" s="125">
        <v>268</v>
      </c>
      <c r="F16" s="125">
        <v>21</v>
      </c>
      <c r="G16" s="125">
        <v>170</v>
      </c>
      <c r="H16" s="125">
        <v>161</v>
      </c>
      <c r="I16" s="125">
        <v>53</v>
      </c>
      <c r="J16" s="125">
        <v>92</v>
      </c>
      <c r="K16" s="352">
        <v>245</v>
      </c>
    </row>
    <row r="17" spans="2:11" ht="24.75" customHeight="1" x14ac:dyDescent="0.2">
      <c r="B17" s="342" t="s">
        <v>1075</v>
      </c>
      <c r="C17" s="125">
        <v>30731</v>
      </c>
      <c r="D17" s="125">
        <v>744624</v>
      </c>
      <c r="E17" s="125">
        <v>301730</v>
      </c>
      <c r="F17" s="125">
        <v>45896</v>
      </c>
      <c r="G17" s="125">
        <v>289666</v>
      </c>
      <c r="H17" s="125">
        <v>465090</v>
      </c>
      <c r="I17" s="125">
        <v>89984</v>
      </c>
      <c r="J17" s="125">
        <v>100082</v>
      </c>
      <c r="K17" s="352">
        <v>613272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86</v>
      </c>
      <c r="D19" s="94">
        <v>1</v>
      </c>
      <c r="E19" s="94">
        <v>0</v>
      </c>
      <c r="F19" s="94">
        <v>5</v>
      </c>
      <c r="G19" s="94">
        <v>38</v>
      </c>
      <c r="H19" s="94">
        <v>39</v>
      </c>
      <c r="I19" s="94">
        <v>3</v>
      </c>
      <c r="J19" s="94">
        <v>0</v>
      </c>
      <c r="K19" s="119">
        <v>2130</v>
      </c>
    </row>
    <row r="20" spans="2:11" ht="24.75" customHeight="1" x14ac:dyDescent="0.2">
      <c r="B20" s="342" t="s">
        <v>1071</v>
      </c>
      <c r="C20" s="94">
        <v>902482</v>
      </c>
      <c r="D20" s="94">
        <v>67141</v>
      </c>
      <c r="E20" s="94">
        <v>0</v>
      </c>
      <c r="F20" s="94">
        <v>121244</v>
      </c>
      <c r="G20" s="94">
        <v>242496</v>
      </c>
      <c r="H20" s="94">
        <v>132700</v>
      </c>
      <c r="I20" s="94">
        <v>11405</v>
      </c>
      <c r="J20" s="94">
        <v>0</v>
      </c>
      <c r="K20" s="118">
        <v>8348812</v>
      </c>
    </row>
    <row r="21" spans="2:11" ht="24.75" customHeight="1" x14ac:dyDescent="0.2">
      <c r="B21" s="342" t="s">
        <v>1072</v>
      </c>
      <c r="C21" s="126">
        <v>3</v>
      </c>
      <c r="D21" s="126">
        <v>1</v>
      </c>
      <c r="E21" s="126">
        <v>0</v>
      </c>
      <c r="F21" s="126">
        <v>1</v>
      </c>
      <c r="G21" s="126">
        <v>2</v>
      </c>
      <c r="H21" s="126">
        <v>4</v>
      </c>
      <c r="I21" s="126">
        <v>0</v>
      </c>
      <c r="J21" s="126">
        <v>0</v>
      </c>
      <c r="K21" s="274">
        <v>40</v>
      </c>
    </row>
    <row r="22" spans="2:11" ht="24.75" customHeight="1" x14ac:dyDescent="0.2">
      <c r="B22" s="342" t="s">
        <v>1073</v>
      </c>
      <c r="C22" s="126">
        <v>73275</v>
      </c>
      <c r="D22" s="126">
        <v>67141</v>
      </c>
      <c r="E22" s="126">
        <v>0</v>
      </c>
      <c r="F22" s="126">
        <v>117398</v>
      </c>
      <c r="G22" s="126">
        <v>144713</v>
      </c>
      <c r="H22" s="126">
        <v>90946</v>
      </c>
      <c r="I22" s="126">
        <v>0</v>
      </c>
      <c r="J22" s="126">
        <v>0</v>
      </c>
      <c r="K22" s="274">
        <v>2380726</v>
      </c>
    </row>
    <row r="23" spans="2:11" ht="24.75" customHeight="1" x14ac:dyDescent="0.2">
      <c r="B23" s="342" t="s">
        <v>1074</v>
      </c>
      <c r="C23" s="126">
        <v>83</v>
      </c>
      <c r="D23" s="126">
        <v>0</v>
      </c>
      <c r="E23" s="126">
        <v>0</v>
      </c>
      <c r="F23" s="126">
        <v>4</v>
      </c>
      <c r="G23" s="126">
        <v>36</v>
      </c>
      <c r="H23" s="126">
        <v>35</v>
      </c>
      <c r="I23" s="126">
        <v>3</v>
      </c>
      <c r="J23" s="126">
        <v>0</v>
      </c>
      <c r="K23" s="274">
        <v>2090</v>
      </c>
    </row>
    <row r="24" spans="2:11" ht="24.75" customHeight="1" thickBot="1" x14ac:dyDescent="0.25">
      <c r="B24" s="353" t="s">
        <v>1075</v>
      </c>
      <c r="C24" s="354">
        <v>829207</v>
      </c>
      <c r="D24" s="354">
        <v>0</v>
      </c>
      <c r="E24" s="354">
        <v>0</v>
      </c>
      <c r="F24" s="354">
        <v>3846</v>
      </c>
      <c r="G24" s="354">
        <v>97783</v>
      </c>
      <c r="H24" s="354">
        <v>41754</v>
      </c>
      <c r="I24" s="354">
        <v>11405</v>
      </c>
      <c r="J24" s="354">
        <v>0</v>
      </c>
      <c r="K24" s="355">
        <v>5968086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3811E-08AA-46D2-8945-D6CA463A4A22}">
  <sheetPr codeName="Sheet44">
    <tabColor rgb="FFFFFF00"/>
  </sheetPr>
  <dimension ref="B1:K177"/>
  <sheetViews>
    <sheetView topLeftCell="A9" zoomScale="70" zoomScaleNormal="70" workbookViewId="0">
      <selection activeCell="T21" sqref="T21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1018</v>
      </c>
      <c r="I3" s="275" t="s">
        <v>930</v>
      </c>
      <c r="J3" s="275">
        <v>1614</v>
      </c>
      <c r="K3" s="276">
        <v>0.7187112763320942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24</v>
      </c>
      <c r="D5" s="273">
        <v>0</v>
      </c>
      <c r="E5" s="273">
        <v>44</v>
      </c>
      <c r="F5" s="273">
        <v>1</v>
      </c>
      <c r="G5" s="273">
        <v>221</v>
      </c>
      <c r="H5" s="273">
        <v>122</v>
      </c>
      <c r="I5" s="273">
        <v>54</v>
      </c>
      <c r="J5" s="273">
        <v>40</v>
      </c>
      <c r="K5" s="277">
        <v>104</v>
      </c>
    </row>
    <row r="6" spans="2:11" ht="24.75" customHeight="1" x14ac:dyDescent="0.2">
      <c r="B6" s="342" t="s">
        <v>1071</v>
      </c>
      <c r="C6" s="273">
        <v>63761</v>
      </c>
      <c r="D6" s="273">
        <v>0</v>
      </c>
      <c r="E6" s="273">
        <v>664905</v>
      </c>
      <c r="F6" s="273">
        <v>1633</v>
      </c>
      <c r="G6" s="273">
        <v>587989</v>
      </c>
      <c r="H6" s="273">
        <v>346352</v>
      </c>
      <c r="I6" s="273">
        <v>232546</v>
      </c>
      <c r="J6" s="273">
        <v>193130</v>
      </c>
      <c r="K6" s="277">
        <v>158029</v>
      </c>
    </row>
    <row r="7" spans="2:11" ht="24.75" customHeight="1" x14ac:dyDescent="0.2">
      <c r="B7" s="342" t="s">
        <v>1072</v>
      </c>
      <c r="C7" s="126">
        <v>1</v>
      </c>
      <c r="D7" s="126">
        <v>0</v>
      </c>
      <c r="E7" s="126">
        <v>5</v>
      </c>
      <c r="F7" s="126">
        <v>0</v>
      </c>
      <c r="G7" s="126">
        <v>1</v>
      </c>
      <c r="H7" s="126">
        <v>0</v>
      </c>
      <c r="I7" s="126">
        <v>3</v>
      </c>
      <c r="J7" s="126">
        <v>2</v>
      </c>
      <c r="K7" s="356">
        <v>0</v>
      </c>
    </row>
    <row r="8" spans="2:11" ht="24.75" customHeight="1" x14ac:dyDescent="0.2">
      <c r="B8" s="342" t="s">
        <v>1073</v>
      </c>
      <c r="C8" s="126">
        <v>22440</v>
      </c>
      <c r="D8" s="126">
        <v>0</v>
      </c>
      <c r="E8" s="126">
        <v>344937</v>
      </c>
      <c r="F8" s="126">
        <v>0</v>
      </c>
      <c r="G8" s="126">
        <v>96291</v>
      </c>
      <c r="H8" s="126">
        <v>0</v>
      </c>
      <c r="I8" s="126">
        <v>135692</v>
      </c>
      <c r="J8" s="126">
        <v>87058</v>
      </c>
      <c r="K8" s="356">
        <v>0</v>
      </c>
    </row>
    <row r="9" spans="2:11" ht="24.75" customHeight="1" x14ac:dyDescent="0.2">
      <c r="B9" s="342" t="s">
        <v>1074</v>
      </c>
      <c r="C9" s="126">
        <v>23</v>
      </c>
      <c r="D9" s="126">
        <v>0</v>
      </c>
      <c r="E9" s="126">
        <v>39</v>
      </c>
      <c r="F9" s="126">
        <v>1</v>
      </c>
      <c r="G9" s="126">
        <v>220</v>
      </c>
      <c r="H9" s="126">
        <v>122</v>
      </c>
      <c r="I9" s="126">
        <v>51</v>
      </c>
      <c r="J9" s="126">
        <v>38</v>
      </c>
      <c r="K9" s="356">
        <v>104</v>
      </c>
    </row>
    <row r="10" spans="2:11" ht="24.75" customHeight="1" x14ac:dyDescent="0.2">
      <c r="B10" s="342" t="s">
        <v>1075</v>
      </c>
      <c r="C10" s="126">
        <v>41321</v>
      </c>
      <c r="D10" s="126">
        <v>0</v>
      </c>
      <c r="E10" s="126">
        <v>319968</v>
      </c>
      <c r="F10" s="126">
        <v>1633</v>
      </c>
      <c r="G10" s="126">
        <v>491698</v>
      </c>
      <c r="H10" s="126">
        <v>346352</v>
      </c>
      <c r="I10" s="126">
        <v>96854</v>
      </c>
      <c r="J10" s="126">
        <v>106072</v>
      </c>
      <c r="K10" s="356">
        <v>158029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17</v>
      </c>
      <c r="D12" s="273">
        <v>166</v>
      </c>
      <c r="E12" s="273">
        <v>105</v>
      </c>
      <c r="F12" s="273">
        <v>13</v>
      </c>
      <c r="G12" s="273">
        <v>99</v>
      </c>
      <c r="H12" s="273">
        <v>82</v>
      </c>
      <c r="I12" s="273">
        <v>31</v>
      </c>
      <c r="J12" s="273">
        <v>48</v>
      </c>
      <c r="K12" s="277">
        <v>165</v>
      </c>
    </row>
    <row r="13" spans="2:11" ht="24.75" customHeight="1" x14ac:dyDescent="0.2">
      <c r="B13" s="342" t="s">
        <v>1071</v>
      </c>
      <c r="C13" s="273">
        <v>20320</v>
      </c>
      <c r="D13" s="273">
        <v>730417</v>
      </c>
      <c r="E13" s="273">
        <v>125824</v>
      </c>
      <c r="F13" s="273">
        <v>322399</v>
      </c>
      <c r="G13" s="273">
        <v>405173</v>
      </c>
      <c r="H13" s="273">
        <v>262713</v>
      </c>
      <c r="I13" s="273">
        <v>69358</v>
      </c>
      <c r="J13" s="273">
        <v>36719</v>
      </c>
      <c r="K13" s="277">
        <v>419529</v>
      </c>
    </row>
    <row r="14" spans="2:11" ht="24.75" customHeight="1" x14ac:dyDescent="0.2">
      <c r="B14" s="342" t="s">
        <v>1072</v>
      </c>
      <c r="C14" s="125">
        <v>0</v>
      </c>
      <c r="D14" s="125">
        <v>5</v>
      </c>
      <c r="E14" s="125">
        <v>0</v>
      </c>
      <c r="F14" s="125">
        <v>3</v>
      </c>
      <c r="G14" s="125">
        <v>3</v>
      </c>
      <c r="H14" s="125">
        <v>2</v>
      </c>
      <c r="I14" s="125">
        <v>0</v>
      </c>
      <c r="J14" s="125">
        <v>0</v>
      </c>
      <c r="K14" s="352">
        <v>2</v>
      </c>
    </row>
    <row r="15" spans="2:11" ht="24.75" customHeight="1" x14ac:dyDescent="0.2">
      <c r="B15" s="342" t="s">
        <v>1073</v>
      </c>
      <c r="C15" s="125">
        <v>0</v>
      </c>
      <c r="D15" s="125">
        <v>356537</v>
      </c>
      <c r="E15" s="125">
        <v>0</v>
      </c>
      <c r="F15" s="125">
        <v>308286</v>
      </c>
      <c r="G15" s="125">
        <v>208440</v>
      </c>
      <c r="H15" s="125">
        <v>84250</v>
      </c>
      <c r="I15" s="125">
        <v>0</v>
      </c>
      <c r="J15" s="125">
        <v>0</v>
      </c>
      <c r="K15" s="352">
        <v>84719</v>
      </c>
    </row>
    <row r="16" spans="2:11" ht="24.75" customHeight="1" x14ac:dyDescent="0.2">
      <c r="B16" s="342" t="s">
        <v>1074</v>
      </c>
      <c r="C16" s="125">
        <v>17</v>
      </c>
      <c r="D16" s="125">
        <v>161</v>
      </c>
      <c r="E16" s="125">
        <v>105</v>
      </c>
      <c r="F16" s="125">
        <v>10</v>
      </c>
      <c r="G16" s="125">
        <v>96</v>
      </c>
      <c r="H16" s="125">
        <v>80</v>
      </c>
      <c r="I16" s="125">
        <v>31</v>
      </c>
      <c r="J16" s="125">
        <v>48</v>
      </c>
      <c r="K16" s="352">
        <v>163</v>
      </c>
    </row>
    <row r="17" spans="2:11" ht="24.75" customHeight="1" x14ac:dyDescent="0.2">
      <c r="B17" s="342" t="s">
        <v>1075</v>
      </c>
      <c r="C17" s="125">
        <v>20320</v>
      </c>
      <c r="D17" s="125">
        <v>373880</v>
      </c>
      <c r="E17" s="125">
        <v>125824</v>
      </c>
      <c r="F17" s="125">
        <v>14113</v>
      </c>
      <c r="G17" s="125">
        <v>196733</v>
      </c>
      <c r="H17" s="125">
        <v>178463</v>
      </c>
      <c r="I17" s="125">
        <v>69358</v>
      </c>
      <c r="J17" s="125">
        <v>36719</v>
      </c>
      <c r="K17" s="352">
        <v>334810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50</v>
      </c>
      <c r="D19" s="94">
        <v>0</v>
      </c>
      <c r="E19" s="94">
        <v>0</v>
      </c>
      <c r="F19" s="94">
        <v>1</v>
      </c>
      <c r="G19" s="94">
        <v>22</v>
      </c>
      <c r="H19" s="94">
        <v>21</v>
      </c>
      <c r="I19" s="94">
        <v>1</v>
      </c>
      <c r="J19" s="94">
        <v>0</v>
      </c>
      <c r="K19" s="119">
        <v>1160</v>
      </c>
    </row>
    <row r="20" spans="2:11" ht="24.75" customHeight="1" x14ac:dyDescent="0.2">
      <c r="B20" s="342" t="s">
        <v>1071</v>
      </c>
      <c r="C20" s="94">
        <v>692598</v>
      </c>
      <c r="D20" s="94">
        <v>0</v>
      </c>
      <c r="E20" s="94">
        <v>0</v>
      </c>
      <c r="F20" s="94">
        <v>56577</v>
      </c>
      <c r="G20" s="94">
        <v>307789</v>
      </c>
      <c r="H20" s="94">
        <v>100595</v>
      </c>
      <c r="I20" s="94">
        <v>1714</v>
      </c>
      <c r="J20" s="94">
        <v>0</v>
      </c>
      <c r="K20" s="118">
        <v>4936137</v>
      </c>
    </row>
    <row r="21" spans="2:11" ht="24.75" customHeight="1" x14ac:dyDescent="0.2">
      <c r="B21" s="342" t="s">
        <v>1072</v>
      </c>
      <c r="C21" s="126">
        <v>6</v>
      </c>
      <c r="D21" s="126">
        <v>0</v>
      </c>
      <c r="E21" s="126">
        <v>0</v>
      </c>
      <c r="F21" s="126">
        <v>0</v>
      </c>
      <c r="G21" s="126">
        <v>2</v>
      </c>
      <c r="H21" s="126">
        <v>2</v>
      </c>
      <c r="I21" s="126">
        <v>0</v>
      </c>
      <c r="J21" s="126">
        <v>0</v>
      </c>
      <c r="K21" s="274">
        <v>34</v>
      </c>
    </row>
    <row r="22" spans="2:11" ht="24.75" customHeight="1" x14ac:dyDescent="0.2">
      <c r="B22" s="342" t="s">
        <v>1073</v>
      </c>
      <c r="C22" s="126">
        <v>343433</v>
      </c>
      <c r="D22" s="126">
        <v>0</v>
      </c>
      <c r="E22" s="126">
        <v>0</v>
      </c>
      <c r="F22" s="126">
        <v>0</v>
      </c>
      <c r="G22" s="126">
        <v>281116</v>
      </c>
      <c r="H22" s="126">
        <v>65250</v>
      </c>
      <c r="I22" s="126">
        <v>0</v>
      </c>
      <c r="J22" s="126">
        <v>0</v>
      </c>
      <c r="K22" s="274">
        <v>2110163</v>
      </c>
    </row>
    <row r="23" spans="2:11" ht="24.75" customHeight="1" x14ac:dyDescent="0.2">
      <c r="B23" s="342" t="s">
        <v>1074</v>
      </c>
      <c r="C23" s="126">
        <v>44</v>
      </c>
      <c r="D23" s="126">
        <v>0</v>
      </c>
      <c r="E23" s="126">
        <v>0</v>
      </c>
      <c r="F23" s="126">
        <v>1</v>
      </c>
      <c r="G23" s="126">
        <v>20</v>
      </c>
      <c r="H23" s="126">
        <v>19</v>
      </c>
      <c r="I23" s="126">
        <v>1</v>
      </c>
      <c r="J23" s="126">
        <v>0</v>
      </c>
      <c r="K23" s="274">
        <v>1126</v>
      </c>
    </row>
    <row r="24" spans="2:11" ht="24.75" customHeight="1" thickBot="1" x14ac:dyDescent="0.25">
      <c r="B24" s="353" t="s">
        <v>1075</v>
      </c>
      <c r="C24" s="354">
        <v>349165</v>
      </c>
      <c r="D24" s="354">
        <v>0</v>
      </c>
      <c r="E24" s="354">
        <v>0</v>
      </c>
      <c r="F24" s="354">
        <v>56577</v>
      </c>
      <c r="G24" s="354">
        <v>26673</v>
      </c>
      <c r="H24" s="354">
        <v>35345</v>
      </c>
      <c r="I24" s="354">
        <v>1714</v>
      </c>
      <c r="J24" s="354">
        <v>0</v>
      </c>
      <c r="K24" s="355">
        <v>2825974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9C1CE-B383-47A5-9CBF-CB8F47B3A2D8}">
  <sheetPr codeName="Sheet45">
    <tabColor rgb="FFFFFF00"/>
  </sheetPr>
  <dimension ref="B1:K177"/>
  <sheetViews>
    <sheetView zoomScale="70" zoomScaleNormal="70" workbookViewId="0">
      <selection activeCell="R11" sqref="R11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1019</v>
      </c>
      <c r="I3" s="275" t="s">
        <v>931</v>
      </c>
      <c r="J3" s="275">
        <v>1848</v>
      </c>
      <c r="K3" s="276">
        <v>0.80465367965367962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22</v>
      </c>
      <c r="D5" s="273">
        <v>1</v>
      </c>
      <c r="E5" s="273">
        <v>64</v>
      </c>
      <c r="F5" s="273">
        <v>2</v>
      </c>
      <c r="G5" s="273">
        <v>303</v>
      </c>
      <c r="H5" s="273">
        <v>168</v>
      </c>
      <c r="I5" s="273">
        <v>44</v>
      </c>
      <c r="J5" s="273">
        <v>64</v>
      </c>
      <c r="K5" s="277">
        <v>145</v>
      </c>
    </row>
    <row r="6" spans="2:11" ht="24.75" customHeight="1" x14ac:dyDescent="0.2">
      <c r="B6" s="342" t="s">
        <v>1071</v>
      </c>
      <c r="C6" s="273">
        <v>66464</v>
      </c>
      <c r="D6" s="273">
        <v>1376</v>
      </c>
      <c r="E6" s="273">
        <v>1189297</v>
      </c>
      <c r="F6" s="273">
        <v>1661</v>
      </c>
      <c r="G6" s="273">
        <v>683984</v>
      </c>
      <c r="H6" s="273">
        <v>391044</v>
      </c>
      <c r="I6" s="273">
        <v>224136</v>
      </c>
      <c r="J6" s="273">
        <v>232357</v>
      </c>
      <c r="K6" s="277">
        <v>240682</v>
      </c>
    </row>
    <row r="7" spans="2:11" ht="24.75" customHeight="1" x14ac:dyDescent="0.2">
      <c r="B7" s="342" t="s">
        <v>1072</v>
      </c>
      <c r="C7" s="126">
        <v>1</v>
      </c>
      <c r="D7" s="126">
        <v>0</v>
      </c>
      <c r="E7" s="126">
        <v>7</v>
      </c>
      <c r="F7" s="126">
        <v>0</v>
      </c>
      <c r="G7" s="126">
        <v>1</v>
      </c>
      <c r="H7" s="126">
        <v>0</v>
      </c>
      <c r="I7" s="126">
        <v>4</v>
      </c>
      <c r="J7" s="126">
        <v>2</v>
      </c>
      <c r="K7" s="356">
        <v>0</v>
      </c>
    </row>
    <row r="8" spans="2:11" ht="24.75" customHeight="1" x14ac:dyDescent="0.2">
      <c r="B8" s="342" t="s">
        <v>1073</v>
      </c>
      <c r="C8" s="126">
        <v>30656</v>
      </c>
      <c r="D8" s="126">
        <v>0</v>
      </c>
      <c r="E8" s="126">
        <v>491931</v>
      </c>
      <c r="F8" s="126">
        <v>0</v>
      </c>
      <c r="G8" s="126">
        <v>63706</v>
      </c>
      <c r="H8" s="126">
        <v>0</v>
      </c>
      <c r="I8" s="126">
        <v>148800</v>
      </c>
      <c r="J8" s="126">
        <v>85020</v>
      </c>
      <c r="K8" s="356">
        <v>0</v>
      </c>
    </row>
    <row r="9" spans="2:11" ht="24.75" customHeight="1" x14ac:dyDescent="0.2">
      <c r="B9" s="342" t="s">
        <v>1074</v>
      </c>
      <c r="C9" s="126">
        <v>21</v>
      </c>
      <c r="D9" s="126">
        <v>1</v>
      </c>
      <c r="E9" s="126">
        <v>57</v>
      </c>
      <c r="F9" s="126">
        <v>2</v>
      </c>
      <c r="G9" s="126">
        <v>302</v>
      </c>
      <c r="H9" s="126">
        <v>168</v>
      </c>
      <c r="I9" s="126">
        <v>40</v>
      </c>
      <c r="J9" s="126">
        <v>62</v>
      </c>
      <c r="K9" s="356">
        <v>145</v>
      </c>
    </row>
    <row r="10" spans="2:11" ht="24.75" customHeight="1" x14ac:dyDescent="0.2">
      <c r="B10" s="342" t="s">
        <v>1075</v>
      </c>
      <c r="C10" s="126">
        <v>35808</v>
      </c>
      <c r="D10" s="126">
        <v>1376</v>
      </c>
      <c r="E10" s="126">
        <v>697366</v>
      </c>
      <c r="F10" s="126">
        <v>1661</v>
      </c>
      <c r="G10" s="126">
        <v>620278</v>
      </c>
      <c r="H10" s="126">
        <v>391044</v>
      </c>
      <c r="I10" s="126">
        <v>75336</v>
      </c>
      <c r="J10" s="126">
        <v>147337</v>
      </c>
      <c r="K10" s="356">
        <v>240682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15</v>
      </c>
      <c r="D12" s="273">
        <v>274</v>
      </c>
      <c r="E12" s="273">
        <v>206</v>
      </c>
      <c r="F12" s="273">
        <v>11</v>
      </c>
      <c r="G12" s="273">
        <v>97</v>
      </c>
      <c r="H12" s="273">
        <v>119</v>
      </c>
      <c r="I12" s="273">
        <v>43</v>
      </c>
      <c r="J12" s="273">
        <v>63</v>
      </c>
      <c r="K12" s="277">
        <v>150</v>
      </c>
    </row>
    <row r="13" spans="2:11" ht="24.75" customHeight="1" x14ac:dyDescent="0.2">
      <c r="B13" s="342" t="s">
        <v>1071</v>
      </c>
      <c r="C13" s="273">
        <v>21291</v>
      </c>
      <c r="D13" s="273">
        <v>692628</v>
      </c>
      <c r="E13" s="273">
        <v>251140</v>
      </c>
      <c r="F13" s="273">
        <v>13680</v>
      </c>
      <c r="G13" s="273">
        <v>463959</v>
      </c>
      <c r="H13" s="273">
        <v>583470</v>
      </c>
      <c r="I13" s="273">
        <v>58283</v>
      </c>
      <c r="J13" s="273">
        <v>109983</v>
      </c>
      <c r="K13" s="277">
        <v>245953</v>
      </c>
    </row>
    <row r="14" spans="2:11" ht="24.75" customHeight="1" x14ac:dyDescent="0.2">
      <c r="B14" s="342" t="s">
        <v>1072</v>
      </c>
      <c r="C14" s="125">
        <v>0</v>
      </c>
      <c r="D14" s="125">
        <v>2</v>
      </c>
      <c r="E14" s="125">
        <v>0</v>
      </c>
      <c r="F14" s="125">
        <v>0</v>
      </c>
      <c r="G14" s="125">
        <v>2</v>
      </c>
      <c r="H14" s="125">
        <v>6</v>
      </c>
      <c r="I14" s="125">
        <v>0</v>
      </c>
      <c r="J14" s="125">
        <v>0</v>
      </c>
      <c r="K14" s="352">
        <v>0</v>
      </c>
    </row>
    <row r="15" spans="2:11" ht="24.75" customHeight="1" x14ac:dyDescent="0.2">
      <c r="B15" s="342" t="s">
        <v>1073</v>
      </c>
      <c r="C15" s="125">
        <v>0</v>
      </c>
      <c r="D15" s="125">
        <v>268866</v>
      </c>
      <c r="E15" s="125">
        <v>0</v>
      </c>
      <c r="F15" s="125">
        <v>0</v>
      </c>
      <c r="G15" s="125">
        <v>73595</v>
      </c>
      <c r="H15" s="125">
        <v>235802</v>
      </c>
      <c r="I15" s="125">
        <v>0</v>
      </c>
      <c r="J15" s="125">
        <v>0</v>
      </c>
      <c r="K15" s="352">
        <v>0</v>
      </c>
    </row>
    <row r="16" spans="2:11" ht="24.75" customHeight="1" x14ac:dyDescent="0.2">
      <c r="B16" s="342" t="s">
        <v>1074</v>
      </c>
      <c r="C16" s="125">
        <v>15</v>
      </c>
      <c r="D16" s="125">
        <v>272</v>
      </c>
      <c r="E16" s="125">
        <v>206</v>
      </c>
      <c r="F16" s="125">
        <v>11</v>
      </c>
      <c r="G16" s="125">
        <v>95</v>
      </c>
      <c r="H16" s="125">
        <v>113</v>
      </c>
      <c r="I16" s="125">
        <v>43</v>
      </c>
      <c r="J16" s="125">
        <v>63</v>
      </c>
      <c r="K16" s="352">
        <v>150</v>
      </c>
    </row>
    <row r="17" spans="2:11" ht="24.75" customHeight="1" x14ac:dyDescent="0.2">
      <c r="B17" s="342" t="s">
        <v>1075</v>
      </c>
      <c r="C17" s="125">
        <v>21291</v>
      </c>
      <c r="D17" s="125">
        <v>423762</v>
      </c>
      <c r="E17" s="125">
        <v>251140</v>
      </c>
      <c r="F17" s="125">
        <v>13680</v>
      </c>
      <c r="G17" s="125">
        <v>390364</v>
      </c>
      <c r="H17" s="125">
        <v>347668</v>
      </c>
      <c r="I17" s="125">
        <v>58283</v>
      </c>
      <c r="J17" s="125">
        <v>109983</v>
      </c>
      <c r="K17" s="352">
        <v>245953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66</v>
      </c>
      <c r="D19" s="94">
        <v>0</v>
      </c>
      <c r="E19" s="94">
        <v>0</v>
      </c>
      <c r="F19" s="94">
        <v>1</v>
      </c>
      <c r="G19" s="94">
        <v>25</v>
      </c>
      <c r="H19" s="94">
        <v>33</v>
      </c>
      <c r="I19" s="94">
        <v>0</v>
      </c>
      <c r="J19" s="94">
        <v>0</v>
      </c>
      <c r="K19" s="119">
        <v>1487</v>
      </c>
    </row>
    <row r="20" spans="2:11" ht="24.75" customHeight="1" x14ac:dyDescent="0.2">
      <c r="B20" s="342" t="s">
        <v>1071</v>
      </c>
      <c r="C20" s="94">
        <v>502063</v>
      </c>
      <c r="D20" s="94">
        <v>0</v>
      </c>
      <c r="E20" s="94">
        <v>0</v>
      </c>
      <c r="F20" s="94">
        <v>41047</v>
      </c>
      <c r="G20" s="94">
        <v>49837</v>
      </c>
      <c r="H20" s="94">
        <v>84702</v>
      </c>
      <c r="I20" s="94">
        <v>0</v>
      </c>
      <c r="J20" s="94">
        <v>0</v>
      </c>
      <c r="K20" s="118">
        <v>5433514</v>
      </c>
    </row>
    <row r="21" spans="2:11" ht="24.75" customHeight="1" x14ac:dyDescent="0.2">
      <c r="B21" s="342" t="s">
        <v>1072</v>
      </c>
      <c r="C21" s="126">
        <v>0</v>
      </c>
      <c r="D21" s="126">
        <v>0</v>
      </c>
      <c r="E21" s="126">
        <v>0</v>
      </c>
      <c r="F21" s="126">
        <v>0</v>
      </c>
      <c r="G21" s="126">
        <v>0</v>
      </c>
      <c r="H21" s="126">
        <v>0</v>
      </c>
      <c r="I21" s="126">
        <v>0</v>
      </c>
      <c r="J21" s="126">
        <v>0</v>
      </c>
      <c r="K21" s="274">
        <v>25</v>
      </c>
    </row>
    <row r="22" spans="2:11" ht="24.75" customHeight="1" x14ac:dyDescent="0.2">
      <c r="B22" s="342" t="s">
        <v>1073</v>
      </c>
      <c r="C22" s="126">
        <v>0</v>
      </c>
      <c r="D22" s="126">
        <v>0</v>
      </c>
      <c r="E22" s="126">
        <v>0</v>
      </c>
      <c r="F22" s="126">
        <v>0</v>
      </c>
      <c r="G22" s="126">
        <v>0</v>
      </c>
      <c r="H22" s="126">
        <v>0</v>
      </c>
      <c r="I22" s="126">
        <v>0</v>
      </c>
      <c r="J22" s="126">
        <v>0</v>
      </c>
      <c r="K22" s="274">
        <v>1398376</v>
      </c>
    </row>
    <row r="23" spans="2:11" ht="24.75" customHeight="1" x14ac:dyDescent="0.2">
      <c r="B23" s="342" t="s">
        <v>1074</v>
      </c>
      <c r="C23" s="126">
        <v>66</v>
      </c>
      <c r="D23" s="126">
        <v>0</v>
      </c>
      <c r="E23" s="126">
        <v>0</v>
      </c>
      <c r="F23" s="126">
        <v>1</v>
      </c>
      <c r="G23" s="126">
        <v>25</v>
      </c>
      <c r="H23" s="126">
        <v>33</v>
      </c>
      <c r="I23" s="126">
        <v>0</v>
      </c>
      <c r="J23" s="126">
        <v>0</v>
      </c>
      <c r="K23" s="274">
        <v>1462</v>
      </c>
    </row>
    <row r="24" spans="2:11" ht="24.75" customHeight="1" thickBot="1" x14ac:dyDescent="0.25">
      <c r="B24" s="353" t="s">
        <v>1075</v>
      </c>
      <c r="C24" s="354">
        <v>502063</v>
      </c>
      <c r="D24" s="354">
        <v>0</v>
      </c>
      <c r="E24" s="354">
        <v>0</v>
      </c>
      <c r="F24" s="354">
        <v>41047</v>
      </c>
      <c r="G24" s="354">
        <v>49837</v>
      </c>
      <c r="H24" s="354">
        <v>84702</v>
      </c>
      <c r="I24" s="354">
        <v>0</v>
      </c>
      <c r="J24" s="354">
        <v>0</v>
      </c>
      <c r="K24" s="355">
        <v>4035138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2A78-CE2A-4B41-99D3-53AAD84B7C94}">
  <sheetPr codeName="Sheet46">
    <tabColor rgb="FFFFFF00"/>
  </sheetPr>
  <dimension ref="B1:K177"/>
  <sheetViews>
    <sheetView zoomScale="70" zoomScaleNormal="70" workbookViewId="0">
      <selection activeCell="Q18" sqref="Q18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1020</v>
      </c>
      <c r="I3" s="275" t="s">
        <v>1077</v>
      </c>
      <c r="J3" s="275">
        <v>10848</v>
      </c>
      <c r="K3" s="276">
        <v>0.68676253687315636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142</v>
      </c>
      <c r="D5" s="273">
        <v>0</v>
      </c>
      <c r="E5" s="273">
        <v>302</v>
      </c>
      <c r="F5" s="273">
        <v>16</v>
      </c>
      <c r="G5" s="273">
        <v>1267</v>
      </c>
      <c r="H5" s="273">
        <v>712</v>
      </c>
      <c r="I5" s="273">
        <v>428</v>
      </c>
      <c r="J5" s="273">
        <v>336</v>
      </c>
      <c r="K5" s="277">
        <v>680</v>
      </c>
    </row>
    <row r="6" spans="2:11" ht="24.75" customHeight="1" x14ac:dyDescent="0.2">
      <c r="B6" s="342" t="s">
        <v>1071</v>
      </c>
      <c r="C6" s="273">
        <v>414515</v>
      </c>
      <c r="D6" s="273">
        <v>0</v>
      </c>
      <c r="E6" s="273">
        <v>3626381</v>
      </c>
      <c r="F6" s="273">
        <v>56834</v>
      </c>
      <c r="G6" s="273">
        <v>2969012</v>
      </c>
      <c r="H6" s="273">
        <v>2051358</v>
      </c>
      <c r="I6" s="273">
        <v>2273578</v>
      </c>
      <c r="J6" s="273">
        <v>1736558</v>
      </c>
      <c r="K6" s="277">
        <v>1197896</v>
      </c>
    </row>
    <row r="7" spans="2:11" ht="24.75" customHeight="1" x14ac:dyDescent="0.2">
      <c r="B7" s="342" t="s">
        <v>1072</v>
      </c>
      <c r="C7" s="126">
        <v>0</v>
      </c>
      <c r="D7" s="126">
        <v>0</v>
      </c>
      <c r="E7" s="126">
        <v>21</v>
      </c>
      <c r="F7" s="126">
        <v>0</v>
      </c>
      <c r="G7" s="126">
        <v>1</v>
      </c>
      <c r="H7" s="126">
        <v>0</v>
      </c>
      <c r="I7" s="126">
        <v>28</v>
      </c>
      <c r="J7" s="126">
        <v>15</v>
      </c>
      <c r="K7" s="356">
        <v>2</v>
      </c>
    </row>
    <row r="8" spans="2:11" ht="24.75" customHeight="1" x14ac:dyDescent="0.2">
      <c r="B8" s="342" t="s">
        <v>1073</v>
      </c>
      <c r="C8" s="126">
        <v>0</v>
      </c>
      <c r="D8" s="126">
        <v>0</v>
      </c>
      <c r="E8" s="126">
        <v>986110</v>
      </c>
      <c r="F8" s="126">
        <v>0</v>
      </c>
      <c r="G8" s="126">
        <v>10581</v>
      </c>
      <c r="H8" s="126">
        <v>0</v>
      </c>
      <c r="I8" s="126">
        <v>1223893</v>
      </c>
      <c r="J8" s="126">
        <v>804620</v>
      </c>
      <c r="K8" s="356">
        <v>66480</v>
      </c>
    </row>
    <row r="9" spans="2:11" ht="24.75" customHeight="1" x14ac:dyDescent="0.2">
      <c r="B9" s="342" t="s">
        <v>1074</v>
      </c>
      <c r="C9" s="126">
        <v>142</v>
      </c>
      <c r="D9" s="126">
        <v>0</v>
      </c>
      <c r="E9" s="126">
        <v>281</v>
      </c>
      <c r="F9" s="126">
        <v>16</v>
      </c>
      <c r="G9" s="126">
        <v>1266</v>
      </c>
      <c r="H9" s="126">
        <v>712</v>
      </c>
      <c r="I9" s="126">
        <v>400</v>
      </c>
      <c r="J9" s="126">
        <v>321</v>
      </c>
      <c r="K9" s="356">
        <v>678</v>
      </c>
    </row>
    <row r="10" spans="2:11" ht="24.75" customHeight="1" x14ac:dyDescent="0.2">
      <c r="B10" s="342" t="s">
        <v>1075</v>
      </c>
      <c r="C10" s="126">
        <v>414515</v>
      </c>
      <c r="D10" s="126">
        <v>0</v>
      </c>
      <c r="E10" s="126">
        <v>2640271</v>
      </c>
      <c r="F10" s="126">
        <v>56834</v>
      </c>
      <c r="G10" s="126">
        <v>2958431</v>
      </c>
      <c r="H10" s="126">
        <v>2051358</v>
      </c>
      <c r="I10" s="126">
        <v>1049685</v>
      </c>
      <c r="J10" s="126">
        <v>931938</v>
      </c>
      <c r="K10" s="356">
        <v>1131416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80</v>
      </c>
      <c r="D12" s="273">
        <v>1184</v>
      </c>
      <c r="E12" s="273">
        <v>716</v>
      </c>
      <c r="F12" s="273">
        <v>71</v>
      </c>
      <c r="G12" s="273">
        <v>677</v>
      </c>
      <c r="H12" s="273">
        <v>546</v>
      </c>
      <c r="I12" s="273">
        <v>199</v>
      </c>
      <c r="J12" s="273">
        <v>309</v>
      </c>
      <c r="K12" s="277">
        <v>779</v>
      </c>
    </row>
    <row r="13" spans="2:11" ht="24.75" customHeight="1" x14ac:dyDescent="0.2">
      <c r="B13" s="342" t="s">
        <v>1071</v>
      </c>
      <c r="C13" s="273">
        <v>143898</v>
      </c>
      <c r="D13" s="273">
        <v>4256874</v>
      </c>
      <c r="E13" s="273">
        <v>995885</v>
      </c>
      <c r="F13" s="273">
        <v>1185852</v>
      </c>
      <c r="G13" s="273">
        <v>2424974</v>
      </c>
      <c r="H13" s="273">
        <v>2085851</v>
      </c>
      <c r="I13" s="273">
        <v>366160</v>
      </c>
      <c r="J13" s="273">
        <v>441732</v>
      </c>
      <c r="K13" s="277">
        <v>3397182</v>
      </c>
    </row>
    <row r="14" spans="2:11" ht="24.75" customHeight="1" x14ac:dyDescent="0.2">
      <c r="B14" s="342" t="s">
        <v>1072</v>
      </c>
      <c r="C14" s="125">
        <v>1</v>
      </c>
      <c r="D14" s="125">
        <v>27</v>
      </c>
      <c r="E14" s="125">
        <v>1</v>
      </c>
      <c r="F14" s="125">
        <v>13</v>
      </c>
      <c r="G14" s="125">
        <v>12</v>
      </c>
      <c r="H14" s="125">
        <v>21</v>
      </c>
      <c r="I14" s="125">
        <v>0</v>
      </c>
      <c r="J14" s="125">
        <v>0</v>
      </c>
      <c r="K14" s="352">
        <v>19</v>
      </c>
    </row>
    <row r="15" spans="2:11" ht="24.75" customHeight="1" x14ac:dyDescent="0.2">
      <c r="B15" s="342" t="s">
        <v>1073</v>
      </c>
      <c r="C15" s="125">
        <v>39052</v>
      </c>
      <c r="D15" s="125">
        <v>2278598</v>
      </c>
      <c r="E15" s="125">
        <v>146926</v>
      </c>
      <c r="F15" s="125">
        <v>1084089</v>
      </c>
      <c r="G15" s="125">
        <v>1123240</v>
      </c>
      <c r="H15" s="125">
        <v>896877</v>
      </c>
      <c r="I15" s="125">
        <v>0</v>
      </c>
      <c r="J15" s="125">
        <v>0</v>
      </c>
      <c r="K15" s="352">
        <v>1750241</v>
      </c>
    </row>
    <row r="16" spans="2:11" ht="24.75" customHeight="1" x14ac:dyDescent="0.2">
      <c r="B16" s="342" t="s">
        <v>1074</v>
      </c>
      <c r="C16" s="125">
        <v>79</v>
      </c>
      <c r="D16" s="125">
        <v>1157</v>
      </c>
      <c r="E16" s="125">
        <v>715</v>
      </c>
      <c r="F16" s="125">
        <v>58</v>
      </c>
      <c r="G16" s="125">
        <v>665</v>
      </c>
      <c r="H16" s="125">
        <v>525</v>
      </c>
      <c r="I16" s="125">
        <v>199</v>
      </c>
      <c r="J16" s="125">
        <v>309</v>
      </c>
      <c r="K16" s="352">
        <v>760</v>
      </c>
    </row>
    <row r="17" spans="2:11" ht="24.75" customHeight="1" x14ac:dyDescent="0.2">
      <c r="B17" s="342" t="s">
        <v>1075</v>
      </c>
      <c r="C17" s="125">
        <v>104846</v>
      </c>
      <c r="D17" s="125">
        <v>1978276</v>
      </c>
      <c r="E17" s="125">
        <v>848959</v>
      </c>
      <c r="F17" s="125">
        <v>101763</v>
      </c>
      <c r="G17" s="125">
        <v>1301734</v>
      </c>
      <c r="H17" s="125">
        <v>1188974</v>
      </c>
      <c r="I17" s="125">
        <v>366160</v>
      </c>
      <c r="J17" s="125">
        <v>441732</v>
      </c>
      <c r="K17" s="352">
        <v>1646941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384</v>
      </c>
      <c r="D19" s="94">
        <v>2</v>
      </c>
      <c r="E19" s="94">
        <v>0</v>
      </c>
      <c r="F19" s="94">
        <v>5</v>
      </c>
      <c r="G19" s="94">
        <v>138</v>
      </c>
      <c r="H19" s="94">
        <v>167</v>
      </c>
      <c r="I19" s="94">
        <v>7</v>
      </c>
      <c r="J19" s="94">
        <v>1</v>
      </c>
      <c r="K19" s="119">
        <v>7450</v>
      </c>
    </row>
    <row r="20" spans="2:11" ht="24.75" customHeight="1" x14ac:dyDescent="0.2">
      <c r="B20" s="342" t="s">
        <v>1071</v>
      </c>
      <c r="C20" s="94">
        <v>2466717</v>
      </c>
      <c r="D20" s="94">
        <v>3811</v>
      </c>
      <c r="E20" s="94">
        <v>0</v>
      </c>
      <c r="F20" s="94">
        <v>32963</v>
      </c>
      <c r="G20" s="94">
        <v>398937</v>
      </c>
      <c r="H20" s="94">
        <v>909485</v>
      </c>
      <c r="I20" s="94">
        <v>25738</v>
      </c>
      <c r="J20" s="94">
        <v>4423</v>
      </c>
      <c r="K20" s="118">
        <v>28867359</v>
      </c>
    </row>
    <row r="21" spans="2:11" ht="24.75" customHeight="1" x14ac:dyDescent="0.2">
      <c r="B21" s="342" t="s">
        <v>1072</v>
      </c>
      <c r="C21" s="126">
        <v>8</v>
      </c>
      <c r="D21" s="126">
        <v>0</v>
      </c>
      <c r="E21" s="126">
        <v>0</v>
      </c>
      <c r="F21" s="126">
        <v>1</v>
      </c>
      <c r="G21" s="126">
        <v>3</v>
      </c>
      <c r="H21" s="126">
        <v>11</v>
      </c>
      <c r="I21" s="126">
        <v>0</v>
      </c>
      <c r="J21" s="126">
        <v>0</v>
      </c>
      <c r="K21" s="274">
        <v>170</v>
      </c>
    </row>
    <row r="22" spans="2:11" ht="24.75" customHeight="1" x14ac:dyDescent="0.2">
      <c r="B22" s="342" t="s">
        <v>1073</v>
      </c>
      <c r="C22" s="126">
        <v>373298</v>
      </c>
      <c r="D22" s="126">
        <v>0</v>
      </c>
      <c r="E22" s="126">
        <v>0</v>
      </c>
      <c r="F22" s="126">
        <v>28437</v>
      </c>
      <c r="G22" s="126">
        <v>150525</v>
      </c>
      <c r="H22" s="126">
        <v>646151</v>
      </c>
      <c r="I22" s="126">
        <v>0</v>
      </c>
      <c r="J22" s="126">
        <v>0</v>
      </c>
      <c r="K22" s="274">
        <v>10378103</v>
      </c>
    </row>
    <row r="23" spans="2:11" ht="24.75" customHeight="1" x14ac:dyDescent="0.2">
      <c r="B23" s="342" t="s">
        <v>1074</v>
      </c>
      <c r="C23" s="126">
        <v>376</v>
      </c>
      <c r="D23" s="126">
        <v>2</v>
      </c>
      <c r="E23" s="126">
        <v>0</v>
      </c>
      <c r="F23" s="126">
        <v>4</v>
      </c>
      <c r="G23" s="126">
        <v>135</v>
      </c>
      <c r="H23" s="126">
        <v>156</v>
      </c>
      <c r="I23" s="126">
        <v>7</v>
      </c>
      <c r="J23" s="126">
        <v>1</v>
      </c>
      <c r="K23" s="274">
        <v>7280</v>
      </c>
    </row>
    <row r="24" spans="2:11" ht="24.75" customHeight="1" thickBot="1" x14ac:dyDescent="0.25">
      <c r="B24" s="353" t="s">
        <v>1075</v>
      </c>
      <c r="C24" s="354">
        <v>2093419</v>
      </c>
      <c r="D24" s="354">
        <v>3811</v>
      </c>
      <c r="E24" s="354">
        <v>0</v>
      </c>
      <c r="F24" s="354">
        <v>4526</v>
      </c>
      <c r="G24" s="354">
        <v>248412</v>
      </c>
      <c r="H24" s="354">
        <v>263334</v>
      </c>
      <c r="I24" s="354">
        <v>25738</v>
      </c>
      <c r="J24" s="354">
        <v>4423</v>
      </c>
      <c r="K24" s="355">
        <v>18489256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67733-0EC6-4C19-B4C0-A0129E87941E}">
  <sheetPr codeName="Sheet47">
    <tabColor rgb="FFFFFF00"/>
  </sheetPr>
  <dimension ref="B1:K177"/>
  <sheetViews>
    <sheetView zoomScale="70" zoomScaleNormal="70" workbookViewId="0">
      <selection activeCell="P20" sqref="P20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1041</v>
      </c>
      <c r="I3" s="275" t="s">
        <v>933</v>
      </c>
      <c r="J3" s="275">
        <v>3777</v>
      </c>
      <c r="K3" s="276">
        <v>0.63436589886153028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48</v>
      </c>
      <c r="D5" s="273">
        <v>0</v>
      </c>
      <c r="E5" s="273">
        <v>95</v>
      </c>
      <c r="F5" s="273">
        <v>0</v>
      </c>
      <c r="G5" s="273">
        <v>441</v>
      </c>
      <c r="H5" s="273">
        <v>260</v>
      </c>
      <c r="I5" s="273">
        <v>146</v>
      </c>
      <c r="J5" s="273">
        <v>131</v>
      </c>
      <c r="K5" s="277">
        <v>170</v>
      </c>
    </row>
    <row r="6" spans="2:11" ht="24.75" customHeight="1" x14ac:dyDescent="0.2">
      <c r="B6" s="342" t="s">
        <v>1071</v>
      </c>
      <c r="C6" s="273">
        <v>209418</v>
      </c>
      <c r="D6" s="273">
        <v>0</v>
      </c>
      <c r="E6" s="273">
        <v>3150880</v>
      </c>
      <c r="F6" s="273">
        <v>0</v>
      </c>
      <c r="G6" s="273">
        <v>1120214</v>
      </c>
      <c r="H6" s="273">
        <v>843945</v>
      </c>
      <c r="I6" s="273">
        <v>866203</v>
      </c>
      <c r="J6" s="273">
        <v>705820</v>
      </c>
      <c r="K6" s="277">
        <v>303471</v>
      </c>
    </row>
    <row r="7" spans="2:11" ht="24.75" customHeight="1" x14ac:dyDescent="0.2">
      <c r="B7" s="342" t="s">
        <v>1072</v>
      </c>
      <c r="C7" s="126">
        <v>1</v>
      </c>
      <c r="D7" s="126">
        <v>0</v>
      </c>
      <c r="E7" s="126">
        <v>16</v>
      </c>
      <c r="F7" s="126">
        <v>0</v>
      </c>
      <c r="G7" s="126">
        <v>1</v>
      </c>
      <c r="H7" s="126">
        <v>1</v>
      </c>
      <c r="I7" s="126">
        <v>6</v>
      </c>
      <c r="J7" s="126">
        <v>8</v>
      </c>
      <c r="K7" s="356">
        <v>1</v>
      </c>
    </row>
    <row r="8" spans="2:11" ht="24.75" customHeight="1" x14ac:dyDescent="0.2">
      <c r="B8" s="342" t="s">
        <v>1073</v>
      </c>
      <c r="C8" s="126">
        <v>98723</v>
      </c>
      <c r="D8" s="126">
        <v>0</v>
      </c>
      <c r="E8" s="126">
        <v>1392648</v>
      </c>
      <c r="F8" s="126">
        <v>0</v>
      </c>
      <c r="G8" s="126">
        <v>62004</v>
      </c>
      <c r="H8" s="126">
        <v>62004</v>
      </c>
      <c r="I8" s="126">
        <v>263253</v>
      </c>
      <c r="J8" s="126">
        <v>357502</v>
      </c>
      <c r="K8" s="356">
        <v>102466</v>
      </c>
    </row>
    <row r="9" spans="2:11" ht="24.75" customHeight="1" x14ac:dyDescent="0.2">
      <c r="B9" s="342" t="s">
        <v>1074</v>
      </c>
      <c r="C9" s="126">
        <v>47</v>
      </c>
      <c r="D9" s="126">
        <v>0</v>
      </c>
      <c r="E9" s="126">
        <v>79</v>
      </c>
      <c r="F9" s="126">
        <v>0</v>
      </c>
      <c r="G9" s="126">
        <v>440</v>
      </c>
      <c r="H9" s="126">
        <v>259</v>
      </c>
      <c r="I9" s="126">
        <v>140</v>
      </c>
      <c r="J9" s="126">
        <v>123</v>
      </c>
      <c r="K9" s="356">
        <v>169</v>
      </c>
    </row>
    <row r="10" spans="2:11" ht="24.75" customHeight="1" x14ac:dyDescent="0.2">
      <c r="B10" s="342" t="s">
        <v>1075</v>
      </c>
      <c r="C10" s="126">
        <v>110695</v>
      </c>
      <c r="D10" s="126">
        <v>0</v>
      </c>
      <c r="E10" s="126">
        <v>1758232</v>
      </c>
      <c r="F10" s="126">
        <v>0</v>
      </c>
      <c r="G10" s="126">
        <v>1058210</v>
      </c>
      <c r="H10" s="126">
        <v>781941</v>
      </c>
      <c r="I10" s="126">
        <v>602950</v>
      </c>
      <c r="J10" s="126">
        <v>348318</v>
      </c>
      <c r="K10" s="356">
        <v>201005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29</v>
      </c>
      <c r="D12" s="273">
        <v>385</v>
      </c>
      <c r="E12" s="273">
        <v>273</v>
      </c>
      <c r="F12" s="273">
        <v>18</v>
      </c>
      <c r="G12" s="273">
        <v>173</v>
      </c>
      <c r="H12" s="273">
        <v>179</v>
      </c>
      <c r="I12" s="273">
        <v>65</v>
      </c>
      <c r="J12" s="273">
        <v>101</v>
      </c>
      <c r="K12" s="277">
        <v>309</v>
      </c>
    </row>
    <row r="13" spans="2:11" ht="24.75" customHeight="1" x14ac:dyDescent="0.2">
      <c r="B13" s="342" t="s">
        <v>1071</v>
      </c>
      <c r="C13" s="273">
        <v>47887</v>
      </c>
      <c r="D13" s="273">
        <v>1639441</v>
      </c>
      <c r="E13" s="273">
        <v>327903</v>
      </c>
      <c r="F13" s="273">
        <v>532469</v>
      </c>
      <c r="G13" s="273">
        <v>859153</v>
      </c>
      <c r="H13" s="273">
        <v>532681</v>
      </c>
      <c r="I13" s="273">
        <v>94208</v>
      </c>
      <c r="J13" s="273">
        <v>168711</v>
      </c>
      <c r="K13" s="277">
        <v>887326</v>
      </c>
    </row>
    <row r="14" spans="2:11" ht="24.75" customHeight="1" x14ac:dyDescent="0.2">
      <c r="B14" s="342" t="s">
        <v>1072</v>
      </c>
      <c r="C14" s="125">
        <v>0</v>
      </c>
      <c r="D14" s="125">
        <v>8</v>
      </c>
      <c r="E14" s="125">
        <v>0</v>
      </c>
      <c r="F14" s="125">
        <v>4</v>
      </c>
      <c r="G14" s="125">
        <v>6</v>
      </c>
      <c r="H14" s="125">
        <v>6</v>
      </c>
      <c r="I14" s="125">
        <v>0</v>
      </c>
      <c r="J14" s="125">
        <v>1</v>
      </c>
      <c r="K14" s="352">
        <v>3</v>
      </c>
    </row>
    <row r="15" spans="2:11" ht="24.75" customHeight="1" x14ac:dyDescent="0.2">
      <c r="B15" s="342" t="s">
        <v>1073</v>
      </c>
      <c r="C15" s="125">
        <v>0</v>
      </c>
      <c r="D15" s="125">
        <v>988820</v>
      </c>
      <c r="E15" s="125">
        <v>0</v>
      </c>
      <c r="F15" s="125">
        <v>511391</v>
      </c>
      <c r="G15" s="125">
        <v>564104</v>
      </c>
      <c r="H15" s="125">
        <v>167102</v>
      </c>
      <c r="I15" s="125">
        <v>0</v>
      </c>
      <c r="J15" s="125">
        <v>79329</v>
      </c>
      <c r="K15" s="352">
        <v>291797</v>
      </c>
    </row>
    <row r="16" spans="2:11" ht="24.75" customHeight="1" x14ac:dyDescent="0.2">
      <c r="B16" s="342" t="s">
        <v>1074</v>
      </c>
      <c r="C16" s="125">
        <v>29</v>
      </c>
      <c r="D16" s="125">
        <v>377</v>
      </c>
      <c r="E16" s="125">
        <v>273</v>
      </c>
      <c r="F16" s="125">
        <v>14</v>
      </c>
      <c r="G16" s="125">
        <v>167</v>
      </c>
      <c r="H16" s="125">
        <v>173</v>
      </c>
      <c r="I16" s="125">
        <v>65</v>
      </c>
      <c r="J16" s="125">
        <v>100</v>
      </c>
      <c r="K16" s="352">
        <v>306</v>
      </c>
    </row>
    <row r="17" spans="2:11" ht="24.75" customHeight="1" x14ac:dyDescent="0.2">
      <c r="B17" s="342" t="s">
        <v>1075</v>
      </c>
      <c r="C17" s="125">
        <v>47887</v>
      </c>
      <c r="D17" s="125">
        <v>650621</v>
      </c>
      <c r="E17" s="125">
        <v>327903</v>
      </c>
      <c r="F17" s="125">
        <v>21078</v>
      </c>
      <c r="G17" s="125">
        <v>295049</v>
      </c>
      <c r="H17" s="125">
        <v>365579</v>
      </c>
      <c r="I17" s="125">
        <v>94208</v>
      </c>
      <c r="J17" s="125">
        <v>89382</v>
      </c>
      <c r="K17" s="352">
        <v>595529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82</v>
      </c>
      <c r="D19" s="94">
        <v>1</v>
      </c>
      <c r="E19" s="94">
        <v>0</v>
      </c>
      <c r="F19" s="94">
        <v>0</v>
      </c>
      <c r="G19" s="94">
        <v>47</v>
      </c>
      <c r="H19" s="94">
        <v>56</v>
      </c>
      <c r="I19" s="94">
        <v>2</v>
      </c>
      <c r="J19" s="94">
        <v>1</v>
      </c>
      <c r="K19" s="119">
        <v>2396</v>
      </c>
    </row>
    <row r="20" spans="2:11" ht="24.75" customHeight="1" x14ac:dyDescent="0.2">
      <c r="B20" s="342" t="s">
        <v>1071</v>
      </c>
      <c r="C20" s="94">
        <v>770395</v>
      </c>
      <c r="D20" s="94">
        <v>917</v>
      </c>
      <c r="E20" s="94">
        <v>0</v>
      </c>
      <c r="F20" s="94">
        <v>0</v>
      </c>
      <c r="G20" s="94">
        <v>151931</v>
      </c>
      <c r="H20" s="94">
        <v>341285</v>
      </c>
      <c r="I20" s="94">
        <v>2604</v>
      </c>
      <c r="J20" s="94">
        <v>309</v>
      </c>
      <c r="K20" s="118">
        <v>11758646</v>
      </c>
    </row>
    <row r="21" spans="2:11" ht="24.75" customHeight="1" x14ac:dyDescent="0.2">
      <c r="B21" s="342" t="s">
        <v>1072</v>
      </c>
      <c r="C21" s="126">
        <v>1</v>
      </c>
      <c r="D21" s="126">
        <v>0</v>
      </c>
      <c r="E21" s="126">
        <v>0</v>
      </c>
      <c r="F21" s="126">
        <v>0</v>
      </c>
      <c r="G21" s="126">
        <v>2</v>
      </c>
      <c r="H21" s="126">
        <v>4</v>
      </c>
      <c r="I21" s="126">
        <v>0</v>
      </c>
      <c r="J21" s="126">
        <v>0</v>
      </c>
      <c r="K21" s="274">
        <v>64</v>
      </c>
    </row>
    <row r="22" spans="2:11" ht="24.75" customHeight="1" x14ac:dyDescent="0.2">
      <c r="B22" s="342" t="s">
        <v>1073</v>
      </c>
      <c r="C22" s="126">
        <v>50074</v>
      </c>
      <c r="D22" s="126">
        <v>0</v>
      </c>
      <c r="E22" s="126">
        <v>0</v>
      </c>
      <c r="F22" s="126">
        <v>0</v>
      </c>
      <c r="G22" s="126">
        <v>79744</v>
      </c>
      <c r="H22" s="126">
        <v>263168</v>
      </c>
      <c r="I22" s="126">
        <v>0</v>
      </c>
      <c r="J22" s="126">
        <v>0</v>
      </c>
      <c r="K22" s="274">
        <v>4760734</v>
      </c>
    </row>
    <row r="23" spans="2:11" ht="24.75" customHeight="1" x14ac:dyDescent="0.2">
      <c r="B23" s="342" t="s">
        <v>1074</v>
      </c>
      <c r="C23" s="126">
        <v>81</v>
      </c>
      <c r="D23" s="126">
        <v>1</v>
      </c>
      <c r="E23" s="126">
        <v>0</v>
      </c>
      <c r="F23" s="126">
        <v>0</v>
      </c>
      <c r="G23" s="126">
        <v>45</v>
      </c>
      <c r="H23" s="126">
        <v>52</v>
      </c>
      <c r="I23" s="126">
        <v>2</v>
      </c>
      <c r="J23" s="126">
        <v>1</v>
      </c>
      <c r="K23" s="274">
        <v>2332</v>
      </c>
    </row>
    <row r="24" spans="2:11" ht="24.75" customHeight="1" thickBot="1" x14ac:dyDescent="0.25">
      <c r="B24" s="353" t="s">
        <v>1075</v>
      </c>
      <c r="C24" s="354">
        <v>720321</v>
      </c>
      <c r="D24" s="354">
        <v>917</v>
      </c>
      <c r="E24" s="354">
        <v>0</v>
      </c>
      <c r="F24" s="354">
        <v>0</v>
      </c>
      <c r="G24" s="354">
        <v>72187</v>
      </c>
      <c r="H24" s="354">
        <v>78117</v>
      </c>
      <c r="I24" s="354">
        <v>2604</v>
      </c>
      <c r="J24" s="354">
        <v>309</v>
      </c>
      <c r="K24" s="355">
        <v>6997912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B80F-3AFC-4FDB-A76B-C8276FF55D31}">
  <sheetPr codeName="Sheet87">
    <tabColor rgb="FFFF0000"/>
    <pageSetUpPr fitToPage="1"/>
  </sheetPr>
  <dimension ref="B1:Z12"/>
  <sheetViews>
    <sheetView zoomScale="70" zoomScaleNormal="70" workbookViewId="0">
      <selection activeCell="AA7" sqref="AA7"/>
    </sheetView>
  </sheetViews>
  <sheetFormatPr defaultRowHeight="13.2" x14ac:dyDescent="0.2"/>
  <cols>
    <col min="1" max="1" width="0.88671875" customWidth="1"/>
    <col min="2" max="3" width="3.6640625" customWidth="1"/>
    <col min="4" max="23" width="6.6640625" customWidth="1"/>
    <col min="24" max="24" width="7.44140625" customWidth="1"/>
    <col min="25" max="25" width="0.88671875" customWidth="1"/>
  </cols>
  <sheetData>
    <row r="1" spans="2:26" ht="5.25" customHeight="1" x14ac:dyDescent="0.2"/>
    <row r="2" spans="2:26" ht="15" thickBot="1" x14ac:dyDescent="0.25">
      <c r="B2" s="72" t="s">
        <v>372</v>
      </c>
      <c r="T2" s="434" t="s">
        <v>984</v>
      </c>
      <c r="U2" s="434"/>
      <c r="V2" s="434"/>
      <c r="W2" s="434"/>
      <c r="X2" s="434"/>
    </row>
    <row r="3" spans="2:26" ht="13.5" customHeight="1" x14ac:dyDescent="0.2">
      <c r="B3" s="441" t="s">
        <v>373</v>
      </c>
      <c r="C3" s="442"/>
      <c r="D3" s="163" t="s">
        <v>374</v>
      </c>
      <c r="E3" s="151" t="s">
        <v>375</v>
      </c>
      <c r="F3" s="151" t="s">
        <v>376</v>
      </c>
      <c r="G3" s="151" t="s">
        <v>377</v>
      </c>
      <c r="H3" s="151" t="s">
        <v>378</v>
      </c>
      <c r="I3" s="151" t="s">
        <v>379</v>
      </c>
      <c r="J3" s="151" t="s">
        <v>380</v>
      </c>
      <c r="K3" s="151" t="s">
        <v>381</v>
      </c>
      <c r="L3" s="151" t="s">
        <v>382</v>
      </c>
      <c r="M3" s="151" t="s">
        <v>383</v>
      </c>
      <c r="N3" s="151" t="s">
        <v>383</v>
      </c>
      <c r="O3" s="151" t="s">
        <v>383</v>
      </c>
      <c r="P3" s="151" t="s">
        <v>383</v>
      </c>
      <c r="Q3" s="151" t="s">
        <v>383</v>
      </c>
      <c r="R3" s="151" t="s">
        <v>383</v>
      </c>
      <c r="S3" s="151" t="s">
        <v>383</v>
      </c>
      <c r="T3" s="151" t="s">
        <v>383</v>
      </c>
      <c r="U3" s="151" t="s">
        <v>383</v>
      </c>
      <c r="V3" s="151" t="s">
        <v>383</v>
      </c>
      <c r="W3" s="164" t="s">
        <v>158</v>
      </c>
      <c r="X3" s="435" t="s">
        <v>384</v>
      </c>
    </row>
    <row r="4" spans="2:26" x14ac:dyDescent="0.2">
      <c r="B4" s="443"/>
      <c r="C4" s="444"/>
      <c r="D4" s="165"/>
      <c r="E4" s="9"/>
      <c r="F4" s="9"/>
      <c r="G4" s="9"/>
      <c r="H4" s="9"/>
      <c r="I4" s="9"/>
      <c r="J4" s="9"/>
      <c r="K4" s="9"/>
      <c r="L4" s="9"/>
      <c r="M4" s="9"/>
      <c r="N4" s="10" t="s">
        <v>385</v>
      </c>
      <c r="O4" s="10" t="s">
        <v>386</v>
      </c>
      <c r="P4" s="10" t="s">
        <v>387</v>
      </c>
      <c r="Q4" s="10" t="s">
        <v>388</v>
      </c>
      <c r="R4" s="10" t="s">
        <v>389</v>
      </c>
      <c r="S4" s="10" t="s">
        <v>390</v>
      </c>
      <c r="T4" s="10" t="s">
        <v>391</v>
      </c>
      <c r="U4" s="10" t="s">
        <v>392</v>
      </c>
      <c r="V4" s="10" t="s">
        <v>393</v>
      </c>
      <c r="W4" s="166" t="s">
        <v>159</v>
      </c>
      <c r="X4" s="436"/>
    </row>
    <row r="5" spans="2:26" ht="280.5" customHeight="1" thickBot="1" x14ac:dyDescent="0.25">
      <c r="B5" s="445"/>
      <c r="C5" s="446"/>
      <c r="D5" s="167" t="s">
        <v>394</v>
      </c>
      <c r="E5" s="157" t="s">
        <v>395</v>
      </c>
      <c r="F5" s="269" t="s">
        <v>396</v>
      </c>
      <c r="G5" s="157" t="s">
        <v>397</v>
      </c>
      <c r="H5" s="157" t="s">
        <v>398</v>
      </c>
      <c r="I5" s="157" t="s">
        <v>399</v>
      </c>
      <c r="J5" s="157" t="s">
        <v>400</v>
      </c>
      <c r="K5" s="157" t="s">
        <v>401</v>
      </c>
      <c r="L5" s="157" t="s">
        <v>402</v>
      </c>
      <c r="M5" s="157" t="s">
        <v>403</v>
      </c>
      <c r="N5" s="157" t="s">
        <v>404</v>
      </c>
      <c r="O5" s="157" t="s">
        <v>405</v>
      </c>
      <c r="P5" s="157" t="s">
        <v>406</v>
      </c>
      <c r="Q5" s="157" t="s">
        <v>157</v>
      </c>
      <c r="R5" s="157" t="s">
        <v>408</v>
      </c>
      <c r="S5" s="157" t="s">
        <v>409</v>
      </c>
      <c r="T5" s="157" t="s">
        <v>410</v>
      </c>
      <c r="U5" s="158" t="s">
        <v>1187</v>
      </c>
      <c r="V5" s="157" t="s">
        <v>420</v>
      </c>
      <c r="W5" s="168" t="s">
        <v>160</v>
      </c>
      <c r="X5" s="437"/>
    </row>
    <row r="6" spans="2:26" ht="44.25" customHeight="1" x14ac:dyDescent="0.2">
      <c r="B6" s="438" t="s">
        <v>421</v>
      </c>
      <c r="C6" s="407" t="s">
        <v>422</v>
      </c>
      <c r="D6" s="408">
        <f>'表１（その３）'!$L$6</f>
        <v>2.469423030339525</v>
      </c>
      <c r="E6" s="409">
        <f>'表１（その３）'!$L$8</f>
        <v>3.8494752270777082</v>
      </c>
      <c r="F6" s="409">
        <f>'表１（その３）'!$L$9</f>
        <v>0.25537260998745032</v>
      </c>
      <c r="G6" s="409">
        <f>'表１（その３）'!$L$10</f>
        <v>15.031127813580731</v>
      </c>
      <c r="H6" s="409">
        <f>'表１（その３）'!$L$12</f>
        <v>6.9922279686381632</v>
      </c>
      <c r="I6" s="409">
        <f>'表１（その３）'!$L$13</f>
        <v>5.2347279378456459</v>
      </c>
      <c r="J6" s="409">
        <f>'表１（その３）'!$L$14</f>
        <v>9.0832451754968204</v>
      </c>
      <c r="K6" s="409">
        <f>'表１（その３）'!$L$15</f>
        <v>1.1840749311958307</v>
      </c>
      <c r="L6" s="409">
        <f>'表１（その３）'!$L$16</f>
        <v>13.882498491166654</v>
      </c>
      <c r="M6" s="409">
        <f>'表１（その３）'!$L$19</f>
        <v>9.2251644662561905</v>
      </c>
      <c r="N6" s="409">
        <f>'表１（その３）'!$L$20</f>
        <v>6.5731760223457876</v>
      </c>
      <c r="O6" s="409">
        <f>'表１（その３）'!$L$22</f>
        <v>5.7820136116611947</v>
      </c>
      <c r="P6" s="409">
        <f>'表１（その３）'!$L$23</f>
        <v>11.415812573474367</v>
      </c>
      <c r="Q6" s="409">
        <f>'表１（その３）'!$L$24</f>
        <v>4.5059716955181148</v>
      </c>
      <c r="R6" s="409">
        <f>'表１（その３）'!$L$25</f>
        <v>8.8682449770561528E-2</v>
      </c>
      <c r="S6" s="409">
        <f>'表１（その３）'!$L$26</f>
        <v>1.4780408295093589E-2</v>
      </c>
      <c r="T6" s="409">
        <f>'表１（その３）'!$L$27</f>
        <v>8.7177037814579778E-2</v>
      </c>
      <c r="U6" s="409">
        <f>'表１（その３）'!$L$28</f>
        <v>1.8732798957707504</v>
      </c>
      <c r="V6" s="409">
        <f>'表１（その３）'!$L$29</f>
        <v>2.3580225455968753</v>
      </c>
      <c r="W6" s="410">
        <f>'表１（その３）'!$L$30</f>
        <v>9.37461081679547E-2</v>
      </c>
      <c r="X6" s="411">
        <f>'表１（その３）'!$L$35</f>
        <v>100</v>
      </c>
    </row>
    <row r="7" spans="2:26" ht="44.25" customHeight="1" x14ac:dyDescent="0.2">
      <c r="B7" s="439"/>
      <c r="C7" s="159" t="s">
        <v>423</v>
      </c>
      <c r="D7" s="169">
        <f>'表１（その１）'!$L$6</f>
        <v>1.3065163179008998</v>
      </c>
      <c r="E7" s="127">
        <f>'表１（その１）'!$L$8</f>
        <v>13.634392280169143</v>
      </c>
      <c r="F7" s="127">
        <f>'表１（その１）'!$L$9</f>
        <v>0.89992410278651203</v>
      </c>
      <c r="G7" s="127">
        <f>'表１（その１）'!$L$10</f>
        <v>1.8215331237124579</v>
      </c>
      <c r="H7" s="127">
        <f>'表１（その１）'!$L$12</f>
        <v>17.537677545267268</v>
      </c>
      <c r="I7" s="127">
        <f>'表１（その１）'!$L$13</f>
        <v>9.7473707036755943</v>
      </c>
      <c r="J7" s="127">
        <f>'表１（その１）'!$L$14</f>
        <v>2.4666594383606202</v>
      </c>
      <c r="K7" s="127">
        <f>'表１（その１）'!$L$15</f>
        <v>0.36864360837037841</v>
      </c>
      <c r="L7" s="127">
        <f>'表１（その１）'!$L$16</f>
        <v>13.53681014854169</v>
      </c>
      <c r="M7" s="127">
        <f>'表１（その１）'!$L$19</f>
        <v>5.6001301095088367</v>
      </c>
      <c r="N7" s="127">
        <f>'表１（その１）'!$L$20</f>
        <v>8.9125013553073842</v>
      </c>
      <c r="O7" s="127">
        <f>'表１（その１）'!$L$22</f>
        <v>1.1655643499945787</v>
      </c>
      <c r="P7" s="127">
        <f>'表１（その１）'!$L$23</f>
        <v>7.9149951208934191</v>
      </c>
      <c r="Q7" s="127">
        <f>'表１（その１）'!$L$24</f>
        <v>6.2127290469478478</v>
      </c>
      <c r="R7" s="127">
        <f>'表１（その１）'!$L$25</f>
        <v>0.88366041418193642</v>
      </c>
      <c r="S7" s="127">
        <f>'表１（その１）'!$L$26</f>
        <v>0.31985254255665185</v>
      </c>
      <c r="T7" s="127">
        <f>'表１（その１）'!$L$27</f>
        <v>0.22227041092919875</v>
      </c>
      <c r="U7" s="127">
        <f>'表１（その１）'!$L$28</f>
        <v>1.447468285807221</v>
      </c>
      <c r="V7" s="127">
        <f>'表１（その１）'!$L$29</f>
        <v>5.8386642090426113</v>
      </c>
      <c r="W7" s="152">
        <f>'表１（その１）'!$L$30</f>
        <v>0.16263688604575519</v>
      </c>
      <c r="X7" s="161">
        <f>'表１（その１）'!$L$35</f>
        <v>100</v>
      </c>
    </row>
    <row r="8" spans="2:26" ht="44.25" customHeight="1" x14ac:dyDescent="0.2">
      <c r="B8" s="439"/>
      <c r="C8" s="159" t="s">
        <v>424</v>
      </c>
      <c r="D8" s="169">
        <f>'表１（その２）'!$L$6</f>
        <v>2.4995401901857632</v>
      </c>
      <c r="E8" s="127">
        <f>'表１（その２）'!$L$8</f>
        <v>3.5960637471902461</v>
      </c>
      <c r="F8" s="127">
        <f>'表１（その２）'!$L$9</f>
        <v>0.23867990357331895</v>
      </c>
      <c r="G8" s="127">
        <f>'表１（その２）'!$L$10</f>
        <v>15.373232189214196</v>
      </c>
      <c r="H8" s="127">
        <f>'表１（その２）'!$L$12</f>
        <v>6.7191200854754856</v>
      </c>
      <c r="I8" s="127">
        <f>'表１（その２）'!$L$13</f>
        <v>5.1178587323850717</v>
      </c>
      <c r="J8" s="127">
        <f>'表１（その２）'!$L$14</f>
        <v>9.2546026611405257</v>
      </c>
      <c r="K8" s="127">
        <f>'表１（その２）'!$L$15</f>
        <v>1.2051931131019824</v>
      </c>
      <c r="L8" s="127">
        <f>'表１（その２）'!$L$16</f>
        <v>13.89145118785372</v>
      </c>
      <c r="M8" s="127">
        <f>'表１（その２）'!$L$19</f>
        <v>9.3190462351053203</v>
      </c>
      <c r="N8" s="127">
        <f>'表１（その２）'!$L$20</f>
        <v>6.5125917689129258</v>
      </c>
      <c r="O8" s="127">
        <f>'表１（その２）'!$L$22</f>
        <v>5.9015712157652285</v>
      </c>
      <c r="P8" s="127">
        <f>'表１（その２）'!$L$23</f>
        <v>11.50647735138315</v>
      </c>
      <c r="Q8" s="127">
        <f>'表１（その２）'!$L$24</f>
        <v>4.4617697974450019</v>
      </c>
      <c r="R8" s="127">
        <f>'表１（その２）'!$L$25</f>
        <v>6.8093972490035112E-2</v>
      </c>
      <c r="S8" s="127">
        <f>'表１（その２）'!$L$26</f>
        <v>6.8795972206427232E-3</v>
      </c>
      <c r="T8" s="127">
        <f>'表１（その２）'!$L$27</f>
        <v>8.3678366193940062E-2</v>
      </c>
      <c r="U8" s="127">
        <f>'表１（その２）'!$L$28</f>
        <v>1.884307638739714</v>
      </c>
      <c r="V8" s="127">
        <f>'表１（その２）'!$L$29</f>
        <v>2.2678802837763654</v>
      </c>
      <c r="W8" s="152">
        <f>'表１（その２）'!$L$30</f>
        <v>9.1961962847367004E-2</v>
      </c>
      <c r="X8" s="161">
        <f>'表１（その２）'!$L$35</f>
        <v>100</v>
      </c>
    </row>
    <row r="9" spans="2:26" ht="44.25" customHeight="1" x14ac:dyDescent="0.2">
      <c r="B9" s="439" t="s">
        <v>425</v>
      </c>
      <c r="C9" s="159" t="s">
        <v>422</v>
      </c>
      <c r="D9" s="169">
        <f>'表１（その３）'!$N$6</f>
        <v>1.7814665723922454</v>
      </c>
      <c r="E9" s="127">
        <f>'表１（その３）'!$N$8</f>
        <v>16.930649633571885</v>
      </c>
      <c r="F9" s="127">
        <f>'表１（その３）'!$N$9</f>
        <v>1.369145001066957</v>
      </c>
      <c r="G9" s="127">
        <f>'表１（その３）'!$N$10</f>
        <v>8.6333057516951879</v>
      </c>
      <c r="H9" s="127">
        <f>'表１（その３）'!$N$12</f>
        <v>8.0416180803052448</v>
      </c>
      <c r="I9" s="127">
        <f>'表１（その３）'!$N$13</f>
        <v>6.7193678517853215</v>
      </c>
      <c r="J9" s="127">
        <f>'表１（その３）'!$N$14</f>
        <v>3.8760036244693081</v>
      </c>
      <c r="K9" s="127">
        <f>'表１（その３）'!$N$15</f>
        <v>0.42969707972240007</v>
      </c>
      <c r="L9" s="127">
        <f>'表１（その３）'!$N$16</f>
        <v>13.810823340563163</v>
      </c>
      <c r="M9" s="127">
        <f>'表１（その３）'!$N$19</f>
        <v>5.8994202760074783</v>
      </c>
      <c r="N9" s="127">
        <f>'表１（その３）'!$N$20</f>
        <v>5.8172036168254362</v>
      </c>
      <c r="O9" s="127">
        <f>'表１（その３）'!$N$22</f>
        <v>2.2305986744251967</v>
      </c>
      <c r="P9" s="127">
        <f>'表１（その３）'!$N$23</f>
        <v>9.5133356583444009</v>
      </c>
      <c r="Q9" s="127">
        <f>'表１（その３）'!$N$24</f>
        <v>9.5412056297117314</v>
      </c>
      <c r="R9" s="127">
        <f>'表１（その３）'!$N$25</f>
        <v>0.16052637613583159</v>
      </c>
      <c r="S9" s="127">
        <f>'表１（その３）'!$N$26</f>
        <v>0.18645426257337322</v>
      </c>
      <c r="T9" s="127">
        <f>'表１（その３）'!$N$27</f>
        <v>0.1880812607292891</v>
      </c>
      <c r="U9" s="127">
        <f>'表１（その３）'!$N$28</f>
        <v>1.3242888173337537</v>
      </c>
      <c r="V9" s="127">
        <f>'表１（その３）'!$N$29</f>
        <v>3.4299223510002324</v>
      </c>
      <c r="W9" s="152">
        <f>'表１（その３）'!$N$30</f>
        <v>0.11688614134156323</v>
      </c>
      <c r="X9" s="161">
        <f>'表１（その３）'!$N$35</f>
        <v>100</v>
      </c>
      <c r="Z9" s="128"/>
    </row>
    <row r="10" spans="2:26" ht="44.25" customHeight="1" x14ac:dyDescent="0.2">
      <c r="B10" s="439"/>
      <c r="C10" s="159" t="s">
        <v>423</v>
      </c>
      <c r="D10" s="169">
        <f>'表１（その１）'!$N$6</f>
        <v>1.1927843026585954</v>
      </c>
      <c r="E10" s="127">
        <f>'表１（その１）'!$N$8</f>
        <v>18.469620306139028</v>
      </c>
      <c r="F10" s="127">
        <f>'表１（その１）'!$N$9</f>
        <v>1.5503435393378213</v>
      </c>
      <c r="G10" s="127">
        <f>'表１（その１）'!$N$10</f>
        <v>1.188585922144987</v>
      </c>
      <c r="H10" s="127">
        <f>'表１（その１）'!$N$12</f>
        <v>11.948604654200722</v>
      </c>
      <c r="I10" s="127">
        <f>'表１（その１）'!$N$13</f>
        <v>7.6391774724935386</v>
      </c>
      <c r="J10" s="127">
        <f>'表１（その１）'!$N$14</f>
        <v>1.3850493880984522</v>
      </c>
      <c r="K10" s="127">
        <f>'表１（その１）'!$N$15</f>
        <v>0.22384577430046032</v>
      </c>
      <c r="L10" s="127">
        <f>'表１（その１）'!$N$16</f>
        <v>19.877946141850177</v>
      </c>
      <c r="M10" s="127">
        <f>'表１（その１）'!$N$19</f>
        <v>5.3362624443989226</v>
      </c>
      <c r="N10" s="127">
        <f>'表１（その１）'!$N$20</f>
        <v>5.5415467335026607</v>
      </c>
      <c r="O10" s="127">
        <f>'表１（その１）'!$N$22</f>
        <v>1.0036271410148712</v>
      </c>
      <c r="P10" s="127">
        <f>'表１（その１）'!$N$23</f>
        <v>10.087301112106031</v>
      </c>
      <c r="Q10" s="127">
        <f>'表１（その１）'!$N$24</f>
        <v>6.0723659640896406</v>
      </c>
      <c r="R10" s="127">
        <f>'表１（その１）'!$N$25</f>
        <v>0.34600529728852675</v>
      </c>
      <c r="S10" s="127">
        <f>'表１（その１）'!$N$26</f>
        <v>0.45864135117033139</v>
      </c>
      <c r="T10" s="127">
        <f>'表１（その１）'!$N$27</f>
        <v>0.22825874711309918</v>
      </c>
      <c r="U10" s="127">
        <f>'表１（その１）'!$N$28</f>
        <v>1.16298426491683</v>
      </c>
      <c r="V10" s="127">
        <f>'表１（その１）'!$N$29</f>
        <v>6.1447057137164283</v>
      </c>
      <c r="W10" s="152">
        <f>'表１（その１）'!$N$30</f>
        <v>0.14234372945887525</v>
      </c>
      <c r="X10" s="161">
        <f>'表１（その１）'!$N$35</f>
        <v>100</v>
      </c>
      <c r="Z10" s="128"/>
    </row>
    <row r="11" spans="2:26" ht="44.25" customHeight="1" thickBot="1" x14ac:dyDescent="0.25">
      <c r="B11" s="440"/>
      <c r="C11" s="160" t="s">
        <v>424</v>
      </c>
      <c r="D11" s="170">
        <f>'表１（その２）'!$N$6</f>
        <v>2.180744220265864</v>
      </c>
      <c r="E11" s="153">
        <f>'表１（その２）'!$N$8</f>
        <v>15.886832583387733</v>
      </c>
      <c r="F11" s="153">
        <f>'表１（その２）'!$N$9</f>
        <v>1.2462458925348405</v>
      </c>
      <c r="G11" s="153">
        <f>'表１（その２）'!$N$10</f>
        <v>13.682736277207377</v>
      </c>
      <c r="H11" s="153">
        <f>'表１（その２）'!$N$12</f>
        <v>5.3916785633488304</v>
      </c>
      <c r="I11" s="153">
        <f>'表１（その２）'!$N$13</f>
        <v>6.095500885290698</v>
      </c>
      <c r="J11" s="153">
        <f>'表１（その２）'!$N$14</f>
        <v>5.5655098311178994</v>
      </c>
      <c r="K11" s="153">
        <f>'表１（その２）'!$N$15</f>
        <v>0.5693170908325933</v>
      </c>
      <c r="L11" s="153">
        <f>'表１（その２）'!$N$16</f>
        <v>9.6957571223223287</v>
      </c>
      <c r="M11" s="153">
        <f>'表１（その２）'!$N$19</f>
        <v>6.2813858046924311</v>
      </c>
      <c r="N11" s="153">
        <f>'表１（その２）'!$N$20</f>
        <v>6.0041697234198965</v>
      </c>
      <c r="O11" s="153">
        <f>'表１（その２）'!$N$22</f>
        <v>3.0628002423263654</v>
      </c>
      <c r="P11" s="153">
        <f>'表１（その２）'!$N$23</f>
        <v>9.1240397883628805</v>
      </c>
      <c r="Q11" s="153">
        <f>'表１（その２）'!$N$24</f>
        <v>11.893969104594296</v>
      </c>
      <c r="R11" s="153">
        <f>'表１（その２）'!$N$25</f>
        <v>3.4724069568161452E-2</v>
      </c>
      <c r="S11" s="153">
        <f>'表１（その２）'!$N$26</f>
        <v>1.841567229697656E-3</v>
      </c>
      <c r="T11" s="153">
        <f>'表１（その２）'!$N$27</f>
        <v>0.1608306145223628</v>
      </c>
      <c r="U11" s="153">
        <f>'表１（その２）'!$N$28</f>
        <v>1.4336946982166219</v>
      </c>
      <c r="V11" s="153">
        <f>'表１（その２）'!$N$29</f>
        <v>1.5886025571457452</v>
      </c>
      <c r="W11" s="154">
        <f>'表１（その２）'!$N$30</f>
        <v>9.9619363613375964E-2</v>
      </c>
      <c r="X11" s="162">
        <f>'表１（その２）'!$N$35</f>
        <v>100</v>
      </c>
      <c r="Z11" s="128"/>
    </row>
    <row r="12" spans="2:26" ht="5.25" customHeight="1" x14ac:dyDescent="0.2"/>
  </sheetData>
  <mergeCells count="5">
    <mergeCell ref="T2:X2"/>
    <mergeCell ref="X3:X5"/>
    <mergeCell ref="B6:B8"/>
    <mergeCell ref="B9:B11"/>
    <mergeCell ref="B3:C5"/>
  </mergeCells>
  <phoneticPr fontId="2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4" fitToHeight="0" orientation="landscape" r:id="rId1"/>
  <headerFooter alignWithMargins="0">
    <oddFooter>&amp;C7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F4E00-188E-4E6E-A9DE-1F226D9F547A}">
  <sheetPr codeName="Sheet53">
    <tabColor rgb="FFFFFF00"/>
  </sheetPr>
  <dimension ref="B1:K177"/>
  <sheetViews>
    <sheetView topLeftCell="A6" zoomScale="70" zoomScaleNormal="70" workbookViewId="0">
      <selection activeCell="T19" sqref="T19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1022</v>
      </c>
      <c r="I3" s="275" t="s">
        <v>939</v>
      </c>
      <c r="J3" s="275">
        <v>1753</v>
      </c>
      <c r="K3" s="276">
        <v>0.62407301768397039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21</v>
      </c>
      <c r="D5" s="273">
        <v>0</v>
      </c>
      <c r="E5" s="273">
        <v>38</v>
      </c>
      <c r="F5" s="273">
        <v>4</v>
      </c>
      <c r="G5" s="273">
        <v>198</v>
      </c>
      <c r="H5" s="273">
        <v>110</v>
      </c>
      <c r="I5" s="273">
        <v>62</v>
      </c>
      <c r="J5" s="273">
        <v>59</v>
      </c>
      <c r="K5" s="277">
        <v>105</v>
      </c>
    </row>
    <row r="6" spans="2:11" ht="24.75" customHeight="1" x14ac:dyDescent="0.2">
      <c r="B6" s="342" t="s">
        <v>1071</v>
      </c>
      <c r="C6" s="273">
        <v>131633</v>
      </c>
      <c r="D6" s="273">
        <v>0</v>
      </c>
      <c r="E6" s="273">
        <v>959045</v>
      </c>
      <c r="F6" s="273">
        <v>36622</v>
      </c>
      <c r="G6" s="273">
        <v>807485</v>
      </c>
      <c r="H6" s="273">
        <v>531305</v>
      </c>
      <c r="I6" s="273">
        <v>385478</v>
      </c>
      <c r="J6" s="273">
        <v>248261</v>
      </c>
      <c r="K6" s="277">
        <v>186614</v>
      </c>
    </row>
    <row r="7" spans="2:11" ht="24.75" customHeight="1" x14ac:dyDescent="0.2">
      <c r="B7" s="342" t="s">
        <v>1072</v>
      </c>
      <c r="C7" s="126">
        <v>0</v>
      </c>
      <c r="D7" s="126">
        <v>0</v>
      </c>
      <c r="E7" s="126">
        <v>5</v>
      </c>
      <c r="F7" s="126">
        <v>0</v>
      </c>
      <c r="G7" s="126">
        <v>1</v>
      </c>
      <c r="H7" s="126">
        <v>1</v>
      </c>
      <c r="I7" s="126">
        <v>4</v>
      </c>
      <c r="J7" s="126">
        <v>2</v>
      </c>
      <c r="K7" s="356">
        <v>0</v>
      </c>
    </row>
    <row r="8" spans="2:11" ht="24.75" customHeight="1" x14ac:dyDescent="0.2">
      <c r="B8" s="342" t="s">
        <v>1073</v>
      </c>
      <c r="C8" s="126">
        <v>0</v>
      </c>
      <c r="D8" s="126">
        <v>0</v>
      </c>
      <c r="E8" s="126">
        <v>506128</v>
      </c>
      <c r="F8" s="126">
        <v>0</v>
      </c>
      <c r="G8" s="126">
        <v>143120</v>
      </c>
      <c r="H8" s="126">
        <v>143120</v>
      </c>
      <c r="I8" s="126">
        <v>255592</v>
      </c>
      <c r="J8" s="126">
        <v>91394</v>
      </c>
      <c r="K8" s="356">
        <v>0</v>
      </c>
    </row>
    <row r="9" spans="2:11" ht="24.75" customHeight="1" x14ac:dyDescent="0.2">
      <c r="B9" s="342" t="s">
        <v>1074</v>
      </c>
      <c r="C9" s="126">
        <v>21</v>
      </c>
      <c r="D9" s="126">
        <v>0</v>
      </c>
      <c r="E9" s="126">
        <v>33</v>
      </c>
      <c r="F9" s="126">
        <v>4</v>
      </c>
      <c r="G9" s="126">
        <v>197</v>
      </c>
      <c r="H9" s="126">
        <v>109</v>
      </c>
      <c r="I9" s="126">
        <v>58</v>
      </c>
      <c r="J9" s="126">
        <v>57</v>
      </c>
      <c r="K9" s="356">
        <v>105</v>
      </c>
    </row>
    <row r="10" spans="2:11" ht="24.75" customHeight="1" x14ac:dyDescent="0.2">
      <c r="B10" s="342" t="s">
        <v>1075</v>
      </c>
      <c r="C10" s="126">
        <v>131633</v>
      </c>
      <c r="D10" s="126">
        <v>0</v>
      </c>
      <c r="E10" s="126">
        <v>452917</v>
      </c>
      <c r="F10" s="126">
        <v>36622</v>
      </c>
      <c r="G10" s="126">
        <v>664365</v>
      </c>
      <c r="H10" s="126">
        <v>388185</v>
      </c>
      <c r="I10" s="126">
        <v>129886</v>
      </c>
      <c r="J10" s="126">
        <v>156867</v>
      </c>
      <c r="K10" s="356">
        <v>186614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7</v>
      </c>
      <c r="D12" s="273">
        <v>186</v>
      </c>
      <c r="E12" s="273">
        <v>130</v>
      </c>
      <c r="F12" s="273">
        <v>8</v>
      </c>
      <c r="G12" s="273">
        <v>93</v>
      </c>
      <c r="H12" s="273">
        <v>85</v>
      </c>
      <c r="I12" s="273">
        <v>24</v>
      </c>
      <c r="J12" s="273">
        <v>41</v>
      </c>
      <c r="K12" s="277">
        <v>101</v>
      </c>
    </row>
    <row r="13" spans="2:11" ht="24.75" customHeight="1" x14ac:dyDescent="0.2">
      <c r="B13" s="342" t="s">
        <v>1071</v>
      </c>
      <c r="C13" s="273">
        <v>9775</v>
      </c>
      <c r="D13" s="273">
        <v>564771</v>
      </c>
      <c r="E13" s="273">
        <v>157755</v>
      </c>
      <c r="F13" s="273">
        <v>17861</v>
      </c>
      <c r="G13" s="273">
        <v>141256</v>
      </c>
      <c r="H13" s="273">
        <v>270292</v>
      </c>
      <c r="I13" s="273">
        <v>30103</v>
      </c>
      <c r="J13" s="273">
        <v>46877</v>
      </c>
      <c r="K13" s="277">
        <v>360062</v>
      </c>
    </row>
    <row r="14" spans="2:11" ht="24.75" customHeight="1" x14ac:dyDescent="0.2">
      <c r="B14" s="342" t="s">
        <v>1072</v>
      </c>
      <c r="C14" s="125">
        <v>0</v>
      </c>
      <c r="D14" s="125">
        <v>1</v>
      </c>
      <c r="E14" s="125">
        <v>0</v>
      </c>
      <c r="F14" s="125">
        <v>0</v>
      </c>
      <c r="G14" s="125">
        <v>0</v>
      </c>
      <c r="H14" s="125">
        <v>3</v>
      </c>
      <c r="I14" s="125">
        <v>0</v>
      </c>
      <c r="J14" s="125">
        <v>0</v>
      </c>
      <c r="K14" s="352">
        <v>1</v>
      </c>
    </row>
    <row r="15" spans="2:11" ht="24.75" customHeight="1" x14ac:dyDescent="0.2">
      <c r="B15" s="342" t="s">
        <v>1073</v>
      </c>
      <c r="C15" s="125">
        <v>0</v>
      </c>
      <c r="D15" s="125">
        <v>233433</v>
      </c>
      <c r="E15" s="125">
        <v>0</v>
      </c>
      <c r="F15" s="125">
        <v>0</v>
      </c>
      <c r="G15" s="125">
        <v>0</v>
      </c>
      <c r="H15" s="125">
        <v>108644</v>
      </c>
      <c r="I15" s="125">
        <v>0</v>
      </c>
      <c r="J15" s="125">
        <v>0</v>
      </c>
      <c r="K15" s="352">
        <v>135732</v>
      </c>
    </row>
    <row r="16" spans="2:11" ht="24.75" customHeight="1" x14ac:dyDescent="0.2">
      <c r="B16" s="342" t="s">
        <v>1074</v>
      </c>
      <c r="C16" s="125">
        <v>7</v>
      </c>
      <c r="D16" s="125">
        <v>185</v>
      </c>
      <c r="E16" s="125">
        <v>130</v>
      </c>
      <c r="F16" s="125">
        <v>8</v>
      </c>
      <c r="G16" s="125">
        <v>93</v>
      </c>
      <c r="H16" s="125">
        <v>82</v>
      </c>
      <c r="I16" s="125">
        <v>24</v>
      </c>
      <c r="J16" s="125">
        <v>41</v>
      </c>
      <c r="K16" s="352">
        <v>100</v>
      </c>
    </row>
    <row r="17" spans="2:11" ht="24.75" customHeight="1" x14ac:dyDescent="0.2">
      <c r="B17" s="342" t="s">
        <v>1075</v>
      </c>
      <c r="C17" s="125">
        <v>9775</v>
      </c>
      <c r="D17" s="125">
        <v>331338</v>
      </c>
      <c r="E17" s="125">
        <v>157755</v>
      </c>
      <c r="F17" s="125">
        <v>17861</v>
      </c>
      <c r="G17" s="125">
        <v>141256</v>
      </c>
      <c r="H17" s="125">
        <v>161648</v>
      </c>
      <c r="I17" s="125">
        <v>30103</v>
      </c>
      <c r="J17" s="125">
        <v>46877</v>
      </c>
      <c r="K17" s="352">
        <v>224330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51</v>
      </c>
      <c r="D19" s="94">
        <v>1</v>
      </c>
      <c r="E19" s="94">
        <v>0</v>
      </c>
      <c r="F19" s="94">
        <v>2</v>
      </c>
      <c r="G19" s="94">
        <v>22</v>
      </c>
      <c r="H19" s="94">
        <v>18</v>
      </c>
      <c r="I19" s="94">
        <v>0</v>
      </c>
      <c r="J19" s="94">
        <v>0</v>
      </c>
      <c r="K19" s="119">
        <v>1094</v>
      </c>
    </row>
    <row r="20" spans="2:11" ht="24.75" customHeight="1" x14ac:dyDescent="0.2">
      <c r="B20" s="342" t="s">
        <v>1071</v>
      </c>
      <c r="C20" s="94">
        <v>623199</v>
      </c>
      <c r="D20" s="94">
        <v>1007</v>
      </c>
      <c r="E20" s="94">
        <v>0</v>
      </c>
      <c r="F20" s="94">
        <v>545</v>
      </c>
      <c r="G20" s="94">
        <v>113309</v>
      </c>
      <c r="H20" s="94">
        <v>27800</v>
      </c>
      <c r="I20" s="94">
        <v>0</v>
      </c>
      <c r="J20" s="94">
        <v>0</v>
      </c>
      <c r="K20" s="118">
        <v>4914031</v>
      </c>
    </row>
    <row r="21" spans="2:11" ht="24.75" customHeight="1" x14ac:dyDescent="0.2">
      <c r="B21" s="342" t="s">
        <v>1072</v>
      </c>
      <c r="C21" s="126">
        <v>2</v>
      </c>
      <c r="D21" s="126">
        <v>0</v>
      </c>
      <c r="E21" s="126">
        <v>0</v>
      </c>
      <c r="F21" s="126">
        <v>0</v>
      </c>
      <c r="G21" s="126">
        <v>1</v>
      </c>
      <c r="H21" s="126">
        <v>0</v>
      </c>
      <c r="I21" s="126">
        <v>0</v>
      </c>
      <c r="J21" s="126">
        <v>0</v>
      </c>
      <c r="K21" s="274">
        <v>20</v>
      </c>
    </row>
    <row r="22" spans="2:11" ht="24.75" customHeight="1" x14ac:dyDescent="0.2">
      <c r="B22" s="342" t="s">
        <v>1073</v>
      </c>
      <c r="C22" s="126">
        <v>135191</v>
      </c>
      <c r="D22" s="126">
        <v>0</v>
      </c>
      <c r="E22" s="126">
        <v>0</v>
      </c>
      <c r="F22" s="126">
        <v>0</v>
      </c>
      <c r="G22" s="126">
        <v>75358</v>
      </c>
      <c r="H22" s="126">
        <v>0</v>
      </c>
      <c r="I22" s="126">
        <v>0</v>
      </c>
      <c r="J22" s="126">
        <v>0</v>
      </c>
      <c r="K22" s="274">
        <v>1684592</v>
      </c>
    </row>
    <row r="23" spans="2:11" ht="24.75" customHeight="1" x14ac:dyDescent="0.2">
      <c r="B23" s="342" t="s">
        <v>1074</v>
      </c>
      <c r="C23" s="126">
        <v>49</v>
      </c>
      <c r="D23" s="126">
        <v>1</v>
      </c>
      <c r="E23" s="126">
        <v>0</v>
      </c>
      <c r="F23" s="126">
        <v>2</v>
      </c>
      <c r="G23" s="126">
        <v>21</v>
      </c>
      <c r="H23" s="126">
        <v>18</v>
      </c>
      <c r="I23" s="126">
        <v>0</v>
      </c>
      <c r="J23" s="126">
        <v>0</v>
      </c>
      <c r="K23" s="274">
        <v>1074</v>
      </c>
    </row>
    <row r="24" spans="2:11" ht="24.75" customHeight="1" thickBot="1" x14ac:dyDescent="0.25">
      <c r="B24" s="353" t="s">
        <v>1075</v>
      </c>
      <c r="C24" s="354">
        <v>488008</v>
      </c>
      <c r="D24" s="354">
        <v>1007</v>
      </c>
      <c r="E24" s="354">
        <v>0</v>
      </c>
      <c r="F24" s="354">
        <v>545</v>
      </c>
      <c r="G24" s="354">
        <v>37951</v>
      </c>
      <c r="H24" s="354">
        <v>27800</v>
      </c>
      <c r="I24" s="354">
        <v>0</v>
      </c>
      <c r="J24" s="354">
        <v>0</v>
      </c>
      <c r="K24" s="355">
        <v>3229439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7C604-921C-480A-AF29-CABE6D887860}">
  <sheetPr codeName="Sheet55">
    <tabColor rgb="FFFFFF00"/>
  </sheetPr>
  <dimension ref="B1:M177"/>
  <sheetViews>
    <sheetView topLeftCell="A9" zoomScale="70" zoomScaleNormal="70" workbookViewId="0">
      <selection activeCell="T23" sqref="T23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3" ht="5.25" customHeight="1" thickBot="1" x14ac:dyDescent="0.25"/>
    <row r="2" spans="2:13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3" ht="24.75" customHeight="1" thickBot="1" x14ac:dyDescent="0.25">
      <c r="B3" s="501"/>
      <c r="C3" s="501"/>
      <c r="D3" s="501"/>
      <c r="E3" s="501"/>
      <c r="F3" s="501"/>
      <c r="G3" s="1"/>
      <c r="H3" s="336" t="s">
        <v>1023</v>
      </c>
      <c r="I3" s="275" t="s">
        <v>941</v>
      </c>
      <c r="J3" s="275">
        <v>1293</v>
      </c>
      <c r="K3" s="276">
        <v>0.57540603248259858</v>
      </c>
    </row>
    <row r="4" spans="2:13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3" ht="24.75" customHeight="1" x14ac:dyDescent="0.2">
      <c r="B5" s="342" t="s">
        <v>1070</v>
      </c>
      <c r="C5" s="273">
        <v>12</v>
      </c>
      <c r="D5" s="273">
        <v>0</v>
      </c>
      <c r="E5" s="273">
        <v>22</v>
      </c>
      <c r="F5" s="273">
        <v>3</v>
      </c>
      <c r="G5" s="273">
        <v>129</v>
      </c>
      <c r="H5" s="273">
        <v>69</v>
      </c>
      <c r="I5" s="273">
        <v>46</v>
      </c>
      <c r="J5" s="273">
        <v>28</v>
      </c>
      <c r="K5" s="277">
        <v>113</v>
      </c>
    </row>
    <row r="6" spans="2:13" ht="24.75" customHeight="1" x14ac:dyDescent="0.2">
      <c r="B6" s="342" t="s">
        <v>1071</v>
      </c>
      <c r="C6" s="273">
        <v>93498</v>
      </c>
      <c r="D6" s="273">
        <v>0</v>
      </c>
      <c r="E6" s="273">
        <v>492199</v>
      </c>
      <c r="F6" s="273">
        <v>23514</v>
      </c>
      <c r="G6" s="273">
        <v>390860</v>
      </c>
      <c r="H6" s="273">
        <v>317205</v>
      </c>
      <c r="I6" s="273">
        <v>225093</v>
      </c>
      <c r="J6" s="273">
        <v>170048</v>
      </c>
      <c r="K6" s="277">
        <v>169919</v>
      </c>
    </row>
    <row r="7" spans="2:13" ht="24.75" customHeight="1" x14ac:dyDescent="0.2">
      <c r="B7" s="342" t="s">
        <v>1072</v>
      </c>
      <c r="C7" s="126">
        <v>0</v>
      </c>
      <c r="D7" s="126">
        <v>0</v>
      </c>
      <c r="E7" s="126">
        <v>2</v>
      </c>
      <c r="F7" s="126">
        <v>0</v>
      </c>
      <c r="G7" s="126">
        <v>1</v>
      </c>
      <c r="H7" s="126">
        <v>1</v>
      </c>
      <c r="I7" s="126">
        <v>4</v>
      </c>
      <c r="J7" s="126">
        <v>3</v>
      </c>
      <c r="K7" s="356">
        <v>0</v>
      </c>
    </row>
    <row r="8" spans="2:13" ht="24.75" customHeight="1" x14ac:dyDescent="0.2">
      <c r="B8" s="342" t="s">
        <v>1073</v>
      </c>
      <c r="C8" s="126">
        <v>0</v>
      </c>
      <c r="D8" s="126">
        <v>0</v>
      </c>
      <c r="E8" s="126">
        <v>122961</v>
      </c>
      <c r="F8" s="126">
        <v>0</v>
      </c>
      <c r="G8" s="126">
        <v>100272</v>
      </c>
      <c r="H8" s="126">
        <v>100272</v>
      </c>
      <c r="I8" s="126">
        <v>162285</v>
      </c>
      <c r="J8" s="126">
        <v>131666</v>
      </c>
      <c r="K8" s="356">
        <v>0</v>
      </c>
    </row>
    <row r="9" spans="2:13" ht="24.75" customHeight="1" x14ac:dyDescent="0.2">
      <c r="B9" s="342" t="s">
        <v>1074</v>
      </c>
      <c r="C9" s="126">
        <v>12</v>
      </c>
      <c r="D9" s="126">
        <v>0</v>
      </c>
      <c r="E9" s="126">
        <v>20</v>
      </c>
      <c r="F9" s="126">
        <v>3</v>
      </c>
      <c r="G9" s="126">
        <v>128</v>
      </c>
      <c r="H9" s="126">
        <v>68</v>
      </c>
      <c r="I9" s="126">
        <v>42</v>
      </c>
      <c r="J9" s="126">
        <v>25</v>
      </c>
      <c r="K9" s="356">
        <v>113</v>
      </c>
      <c r="M9" s="22"/>
    </row>
    <row r="10" spans="2:13" ht="24.75" customHeight="1" x14ac:dyDescent="0.2">
      <c r="B10" s="342" t="s">
        <v>1075</v>
      </c>
      <c r="C10" s="126">
        <v>93498</v>
      </c>
      <c r="D10" s="126">
        <v>0</v>
      </c>
      <c r="E10" s="126">
        <v>369238</v>
      </c>
      <c r="F10" s="126">
        <v>23514</v>
      </c>
      <c r="G10" s="126">
        <v>290588</v>
      </c>
      <c r="H10" s="126">
        <v>216933</v>
      </c>
      <c r="I10" s="126">
        <v>62808</v>
      </c>
      <c r="J10" s="126">
        <v>38382</v>
      </c>
      <c r="K10" s="356">
        <v>169919</v>
      </c>
    </row>
    <row r="11" spans="2:13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3" ht="24.75" customHeight="1" x14ac:dyDescent="0.2">
      <c r="B12" s="342" t="s">
        <v>1070</v>
      </c>
      <c r="C12" s="273">
        <v>11</v>
      </c>
      <c r="D12" s="273">
        <v>117</v>
      </c>
      <c r="E12" s="273">
        <v>76</v>
      </c>
      <c r="F12" s="273">
        <v>8</v>
      </c>
      <c r="G12" s="273">
        <v>64</v>
      </c>
      <c r="H12" s="273">
        <v>55</v>
      </c>
      <c r="I12" s="273">
        <v>13</v>
      </c>
      <c r="J12" s="273">
        <v>30</v>
      </c>
      <c r="K12" s="277">
        <v>67</v>
      </c>
    </row>
    <row r="13" spans="2:13" ht="24.75" customHeight="1" x14ac:dyDescent="0.2">
      <c r="B13" s="342" t="s">
        <v>1071</v>
      </c>
      <c r="C13" s="273">
        <v>12121</v>
      </c>
      <c r="D13" s="273">
        <v>605490</v>
      </c>
      <c r="E13" s="273">
        <v>93504</v>
      </c>
      <c r="F13" s="273">
        <v>225262</v>
      </c>
      <c r="G13" s="273">
        <v>265029</v>
      </c>
      <c r="H13" s="273">
        <v>278840</v>
      </c>
      <c r="I13" s="273">
        <v>22226</v>
      </c>
      <c r="J13" s="273">
        <v>77753</v>
      </c>
      <c r="K13" s="277">
        <v>133014</v>
      </c>
    </row>
    <row r="14" spans="2:13" ht="24.75" customHeight="1" x14ac:dyDescent="0.2">
      <c r="B14" s="342" t="s">
        <v>1072</v>
      </c>
      <c r="C14" s="125">
        <v>0</v>
      </c>
      <c r="D14" s="125">
        <v>6</v>
      </c>
      <c r="E14" s="125">
        <v>0</v>
      </c>
      <c r="F14" s="125">
        <v>4</v>
      </c>
      <c r="G14" s="125">
        <v>2</v>
      </c>
      <c r="H14" s="125">
        <v>1</v>
      </c>
      <c r="I14" s="125">
        <v>0</v>
      </c>
      <c r="J14" s="125">
        <v>0</v>
      </c>
      <c r="K14" s="352">
        <v>0</v>
      </c>
    </row>
    <row r="15" spans="2:13" ht="24.75" customHeight="1" x14ac:dyDescent="0.2">
      <c r="B15" s="342" t="s">
        <v>1073</v>
      </c>
      <c r="C15" s="125">
        <v>0</v>
      </c>
      <c r="D15" s="125">
        <v>337839</v>
      </c>
      <c r="E15" s="125">
        <v>0</v>
      </c>
      <c r="F15" s="125">
        <v>212734</v>
      </c>
      <c r="G15" s="125">
        <v>161964</v>
      </c>
      <c r="H15" s="125">
        <v>158975</v>
      </c>
      <c r="I15" s="125">
        <v>0</v>
      </c>
      <c r="J15" s="125">
        <v>0</v>
      </c>
      <c r="K15" s="352">
        <v>0</v>
      </c>
    </row>
    <row r="16" spans="2:13" ht="24.75" customHeight="1" x14ac:dyDescent="0.2">
      <c r="B16" s="342" t="s">
        <v>1074</v>
      </c>
      <c r="C16" s="125">
        <v>11</v>
      </c>
      <c r="D16" s="125">
        <v>111</v>
      </c>
      <c r="E16" s="125">
        <v>76</v>
      </c>
      <c r="F16" s="125">
        <v>4</v>
      </c>
      <c r="G16" s="125">
        <v>62</v>
      </c>
      <c r="H16" s="125">
        <v>54</v>
      </c>
      <c r="I16" s="125">
        <v>13</v>
      </c>
      <c r="J16" s="125">
        <v>30</v>
      </c>
      <c r="K16" s="352">
        <v>67</v>
      </c>
    </row>
    <row r="17" spans="2:11" ht="24.75" customHeight="1" x14ac:dyDescent="0.2">
      <c r="B17" s="342" t="s">
        <v>1075</v>
      </c>
      <c r="C17" s="125">
        <v>12121</v>
      </c>
      <c r="D17" s="125">
        <v>267651</v>
      </c>
      <c r="E17" s="125">
        <v>93504</v>
      </c>
      <c r="F17" s="125">
        <v>12528</v>
      </c>
      <c r="G17" s="125">
        <v>103065</v>
      </c>
      <c r="H17" s="125">
        <v>119865</v>
      </c>
      <c r="I17" s="125">
        <v>22226</v>
      </c>
      <c r="J17" s="125">
        <v>77753</v>
      </c>
      <c r="K17" s="352">
        <v>133014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24</v>
      </c>
      <c r="D19" s="94">
        <v>0</v>
      </c>
      <c r="E19" s="94">
        <v>0</v>
      </c>
      <c r="F19" s="94">
        <v>0</v>
      </c>
      <c r="G19" s="94">
        <v>13</v>
      </c>
      <c r="H19" s="94">
        <v>10</v>
      </c>
      <c r="I19" s="94">
        <v>0</v>
      </c>
      <c r="J19" s="94">
        <v>0</v>
      </c>
      <c r="K19" s="119">
        <v>744</v>
      </c>
    </row>
    <row r="20" spans="2:11" ht="24.75" customHeight="1" x14ac:dyDescent="0.2">
      <c r="B20" s="342" t="s">
        <v>1071</v>
      </c>
      <c r="C20" s="94">
        <v>177527</v>
      </c>
      <c r="D20" s="94">
        <v>0</v>
      </c>
      <c r="E20" s="94">
        <v>0</v>
      </c>
      <c r="F20" s="94">
        <v>0</v>
      </c>
      <c r="G20" s="94">
        <v>29087</v>
      </c>
      <c r="H20" s="94">
        <v>134387</v>
      </c>
      <c r="I20" s="94">
        <v>0</v>
      </c>
      <c r="J20" s="94">
        <v>0</v>
      </c>
      <c r="K20" s="118">
        <v>3278379</v>
      </c>
    </row>
    <row r="21" spans="2:11" ht="24.75" customHeight="1" x14ac:dyDescent="0.2">
      <c r="B21" s="342" t="s">
        <v>1072</v>
      </c>
      <c r="C21" s="126">
        <v>0</v>
      </c>
      <c r="D21" s="126">
        <v>0</v>
      </c>
      <c r="E21" s="126">
        <v>0</v>
      </c>
      <c r="F21" s="126">
        <v>0</v>
      </c>
      <c r="G21" s="126">
        <v>0</v>
      </c>
      <c r="H21" s="126">
        <v>2</v>
      </c>
      <c r="I21" s="126">
        <v>0</v>
      </c>
      <c r="J21" s="126">
        <v>0</v>
      </c>
      <c r="K21" s="274">
        <v>21</v>
      </c>
    </row>
    <row r="22" spans="2:11" ht="24.75" customHeight="1" x14ac:dyDescent="0.2">
      <c r="B22" s="342" t="s">
        <v>1073</v>
      </c>
      <c r="C22" s="126">
        <v>0</v>
      </c>
      <c r="D22" s="126">
        <v>0</v>
      </c>
      <c r="E22" s="126">
        <v>0</v>
      </c>
      <c r="F22" s="126">
        <v>0</v>
      </c>
      <c r="G22" s="126">
        <v>0</v>
      </c>
      <c r="H22" s="126">
        <v>126384</v>
      </c>
      <c r="I22" s="126">
        <v>0</v>
      </c>
      <c r="J22" s="126">
        <v>0</v>
      </c>
      <c r="K22" s="274">
        <v>1302346</v>
      </c>
    </row>
    <row r="23" spans="2:11" ht="24.75" customHeight="1" x14ac:dyDescent="0.2">
      <c r="B23" s="342" t="s">
        <v>1074</v>
      </c>
      <c r="C23" s="126">
        <v>24</v>
      </c>
      <c r="D23" s="126">
        <v>0</v>
      </c>
      <c r="E23" s="126">
        <v>0</v>
      </c>
      <c r="F23" s="126">
        <v>0</v>
      </c>
      <c r="G23" s="126">
        <v>13</v>
      </c>
      <c r="H23" s="126">
        <v>8</v>
      </c>
      <c r="I23" s="126">
        <v>0</v>
      </c>
      <c r="J23" s="126">
        <v>0</v>
      </c>
      <c r="K23" s="274">
        <v>723</v>
      </c>
    </row>
    <row r="24" spans="2:11" ht="24.75" customHeight="1" thickBot="1" x14ac:dyDescent="0.25">
      <c r="B24" s="353" t="s">
        <v>1075</v>
      </c>
      <c r="C24" s="354">
        <v>177527</v>
      </c>
      <c r="D24" s="354">
        <v>0</v>
      </c>
      <c r="E24" s="354">
        <v>0</v>
      </c>
      <c r="F24" s="354">
        <v>0</v>
      </c>
      <c r="G24" s="354">
        <v>29087</v>
      </c>
      <c r="H24" s="354">
        <v>8003</v>
      </c>
      <c r="I24" s="354">
        <v>0</v>
      </c>
      <c r="J24" s="354">
        <v>0</v>
      </c>
      <c r="K24" s="355">
        <v>1976033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38FB2-A7B5-4EAF-B693-2751A8C5FBF1}">
  <sheetPr codeName="Sheet60">
    <tabColor rgb="FFFFFF00"/>
  </sheetPr>
  <dimension ref="B1:K177"/>
  <sheetViews>
    <sheetView topLeftCell="A6" zoomScale="70" zoomScaleNormal="70" workbookViewId="0">
      <selection activeCell="N17" sqref="N17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1024</v>
      </c>
      <c r="I3" s="275" t="s">
        <v>946</v>
      </c>
      <c r="J3" s="275">
        <v>3478</v>
      </c>
      <c r="K3" s="276">
        <v>0.65008625646923524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48</v>
      </c>
      <c r="D5" s="273">
        <v>0</v>
      </c>
      <c r="E5" s="273">
        <v>102</v>
      </c>
      <c r="F5" s="273">
        <v>5</v>
      </c>
      <c r="G5" s="273">
        <v>332</v>
      </c>
      <c r="H5" s="273">
        <v>180</v>
      </c>
      <c r="I5" s="273">
        <v>126</v>
      </c>
      <c r="J5" s="273">
        <v>127</v>
      </c>
      <c r="K5" s="277">
        <v>192</v>
      </c>
    </row>
    <row r="6" spans="2:11" ht="24.75" customHeight="1" x14ac:dyDescent="0.2">
      <c r="B6" s="342" t="s">
        <v>1071</v>
      </c>
      <c r="C6" s="273">
        <v>310947</v>
      </c>
      <c r="D6" s="273">
        <v>0</v>
      </c>
      <c r="E6" s="273">
        <v>1802518</v>
      </c>
      <c r="F6" s="273">
        <v>398821</v>
      </c>
      <c r="G6" s="273">
        <v>766724</v>
      </c>
      <c r="H6" s="273">
        <v>587477</v>
      </c>
      <c r="I6" s="273">
        <v>892667</v>
      </c>
      <c r="J6" s="273">
        <v>866445</v>
      </c>
      <c r="K6" s="277">
        <v>324936</v>
      </c>
    </row>
    <row r="7" spans="2:11" ht="24.75" customHeight="1" x14ac:dyDescent="0.2">
      <c r="B7" s="342" t="s">
        <v>1072</v>
      </c>
      <c r="C7" s="126">
        <v>1</v>
      </c>
      <c r="D7" s="126">
        <v>0</v>
      </c>
      <c r="E7" s="126">
        <v>8</v>
      </c>
      <c r="F7" s="126">
        <v>2</v>
      </c>
      <c r="G7" s="126">
        <v>0</v>
      </c>
      <c r="H7" s="126">
        <v>0</v>
      </c>
      <c r="I7" s="126">
        <v>14</v>
      </c>
      <c r="J7" s="126">
        <v>11</v>
      </c>
      <c r="K7" s="356">
        <v>1</v>
      </c>
    </row>
    <row r="8" spans="2:11" ht="24.75" customHeight="1" x14ac:dyDescent="0.2">
      <c r="B8" s="342" t="s">
        <v>1073</v>
      </c>
      <c r="C8" s="126">
        <v>137614</v>
      </c>
      <c r="D8" s="126">
        <v>0</v>
      </c>
      <c r="E8" s="126">
        <v>749060</v>
      </c>
      <c r="F8" s="126">
        <v>393750</v>
      </c>
      <c r="G8" s="126">
        <v>0</v>
      </c>
      <c r="H8" s="126">
        <v>0</v>
      </c>
      <c r="I8" s="126">
        <v>634872</v>
      </c>
      <c r="J8" s="126">
        <v>597171</v>
      </c>
      <c r="K8" s="356">
        <v>21636</v>
      </c>
    </row>
    <row r="9" spans="2:11" ht="24.75" customHeight="1" x14ac:dyDescent="0.2">
      <c r="B9" s="342" t="s">
        <v>1074</v>
      </c>
      <c r="C9" s="126">
        <v>47</v>
      </c>
      <c r="D9" s="126">
        <v>0</v>
      </c>
      <c r="E9" s="126">
        <v>94</v>
      </c>
      <c r="F9" s="126">
        <v>3</v>
      </c>
      <c r="G9" s="126">
        <v>332</v>
      </c>
      <c r="H9" s="126">
        <v>180</v>
      </c>
      <c r="I9" s="126">
        <v>112</v>
      </c>
      <c r="J9" s="126">
        <v>116</v>
      </c>
      <c r="K9" s="356">
        <v>191</v>
      </c>
    </row>
    <row r="10" spans="2:11" ht="24.75" customHeight="1" x14ac:dyDescent="0.2">
      <c r="B10" s="342" t="s">
        <v>1075</v>
      </c>
      <c r="C10" s="126">
        <v>173333</v>
      </c>
      <c r="D10" s="126">
        <v>0</v>
      </c>
      <c r="E10" s="126">
        <v>1053458</v>
      </c>
      <c r="F10" s="126">
        <v>5071</v>
      </c>
      <c r="G10" s="126">
        <v>766724</v>
      </c>
      <c r="H10" s="126">
        <v>587477</v>
      </c>
      <c r="I10" s="126">
        <v>257795</v>
      </c>
      <c r="J10" s="126">
        <v>269274</v>
      </c>
      <c r="K10" s="356">
        <v>303300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30</v>
      </c>
      <c r="D12" s="273">
        <v>430</v>
      </c>
      <c r="E12" s="273">
        <v>291</v>
      </c>
      <c r="F12" s="273">
        <v>17</v>
      </c>
      <c r="G12" s="273">
        <v>184</v>
      </c>
      <c r="H12" s="273">
        <v>163</v>
      </c>
      <c r="I12" s="273">
        <v>57</v>
      </c>
      <c r="J12" s="273">
        <v>86</v>
      </c>
      <c r="K12" s="277">
        <v>251</v>
      </c>
    </row>
    <row r="13" spans="2:11" ht="24.75" customHeight="1" x14ac:dyDescent="0.2">
      <c r="B13" s="342" t="s">
        <v>1071</v>
      </c>
      <c r="C13" s="273">
        <v>73362</v>
      </c>
      <c r="D13" s="273">
        <v>1036508</v>
      </c>
      <c r="E13" s="273">
        <v>295951</v>
      </c>
      <c r="F13" s="273">
        <v>152689</v>
      </c>
      <c r="G13" s="273">
        <v>1068421</v>
      </c>
      <c r="H13" s="273">
        <v>621454</v>
      </c>
      <c r="I13" s="273">
        <v>83399</v>
      </c>
      <c r="J13" s="273">
        <v>107628</v>
      </c>
      <c r="K13" s="277">
        <v>1359743</v>
      </c>
    </row>
    <row r="14" spans="2:11" ht="24.75" customHeight="1" x14ac:dyDescent="0.2">
      <c r="B14" s="342" t="s">
        <v>1072</v>
      </c>
      <c r="C14" s="125">
        <v>1</v>
      </c>
      <c r="D14" s="125">
        <v>6</v>
      </c>
      <c r="E14" s="125">
        <v>0</v>
      </c>
      <c r="F14" s="125">
        <v>2</v>
      </c>
      <c r="G14" s="125">
        <v>11</v>
      </c>
      <c r="H14" s="125">
        <v>10</v>
      </c>
      <c r="I14" s="125">
        <v>0</v>
      </c>
      <c r="J14" s="125">
        <v>0</v>
      </c>
      <c r="K14" s="352">
        <v>12</v>
      </c>
    </row>
    <row r="15" spans="2:11" ht="24.75" customHeight="1" x14ac:dyDescent="0.2">
      <c r="B15" s="342" t="s">
        <v>1073</v>
      </c>
      <c r="C15" s="125">
        <v>40280</v>
      </c>
      <c r="D15" s="125">
        <v>365311</v>
      </c>
      <c r="E15" s="125">
        <v>0</v>
      </c>
      <c r="F15" s="125">
        <v>129557</v>
      </c>
      <c r="G15" s="125">
        <v>837142</v>
      </c>
      <c r="H15" s="125">
        <v>318226</v>
      </c>
      <c r="I15" s="125">
        <v>0</v>
      </c>
      <c r="J15" s="125">
        <v>0</v>
      </c>
      <c r="K15" s="352">
        <v>879451</v>
      </c>
    </row>
    <row r="16" spans="2:11" ht="24.75" customHeight="1" x14ac:dyDescent="0.2">
      <c r="B16" s="342" t="s">
        <v>1074</v>
      </c>
      <c r="C16" s="125">
        <v>29</v>
      </c>
      <c r="D16" s="125">
        <v>424</v>
      </c>
      <c r="E16" s="125">
        <v>291</v>
      </c>
      <c r="F16" s="125">
        <v>15</v>
      </c>
      <c r="G16" s="125">
        <v>173</v>
      </c>
      <c r="H16" s="125">
        <v>153</v>
      </c>
      <c r="I16" s="125">
        <v>57</v>
      </c>
      <c r="J16" s="125">
        <v>86</v>
      </c>
      <c r="K16" s="352">
        <v>239</v>
      </c>
    </row>
    <row r="17" spans="2:11" ht="24.75" customHeight="1" x14ac:dyDescent="0.2">
      <c r="B17" s="342" t="s">
        <v>1075</v>
      </c>
      <c r="C17" s="125">
        <v>33082</v>
      </c>
      <c r="D17" s="125">
        <v>671197</v>
      </c>
      <c r="E17" s="125">
        <v>295951</v>
      </c>
      <c r="F17" s="125">
        <v>23132</v>
      </c>
      <c r="G17" s="125">
        <v>231279</v>
      </c>
      <c r="H17" s="125">
        <v>303228</v>
      </c>
      <c r="I17" s="125">
        <v>83399</v>
      </c>
      <c r="J17" s="125">
        <v>107628</v>
      </c>
      <c r="K17" s="352">
        <v>480292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90</v>
      </c>
      <c r="D19" s="94">
        <v>1</v>
      </c>
      <c r="E19" s="94">
        <v>0</v>
      </c>
      <c r="F19" s="94">
        <v>1</v>
      </c>
      <c r="G19" s="94">
        <v>40</v>
      </c>
      <c r="H19" s="94">
        <v>46</v>
      </c>
      <c r="I19" s="94">
        <v>6</v>
      </c>
      <c r="J19" s="94">
        <v>1</v>
      </c>
      <c r="K19" s="119">
        <v>2261</v>
      </c>
    </row>
    <row r="20" spans="2:11" ht="24.75" customHeight="1" x14ac:dyDescent="0.2">
      <c r="B20" s="342" t="s">
        <v>1071</v>
      </c>
      <c r="C20" s="94">
        <v>614736</v>
      </c>
      <c r="D20" s="94">
        <v>1007</v>
      </c>
      <c r="E20" s="94">
        <v>0</v>
      </c>
      <c r="F20" s="94">
        <v>292</v>
      </c>
      <c r="G20" s="94">
        <v>59415</v>
      </c>
      <c r="H20" s="94">
        <v>190129</v>
      </c>
      <c r="I20" s="94">
        <v>6635</v>
      </c>
      <c r="J20" s="94">
        <v>3589</v>
      </c>
      <c r="K20" s="118">
        <v>10505977</v>
      </c>
    </row>
    <row r="21" spans="2:11" ht="24.75" customHeight="1" x14ac:dyDescent="0.2">
      <c r="B21" s="342" t="s">
        <v>1072</v>
      </c>
      <c r="C21" s="126">
        <v>0</v>
      </c>
      <c r="D21" s="126">
        <v>0</v>
      </c>
      <c r="E21" s="126">
        <v>0</v>
      </c>
      <c r="F21" s="126">
        <v>0</v>
      </c>
      <c r="G21" s="126">
        <v>0</v>
      </c>
      <c r="H21" s="126">
        <v>2</v>
      </c>
      <c r="I21" s="126">
        <v>0</v>
      </c>
      <c r="J21" s="126">
        <v>0</v>
      </c>
      <c r="K21" s="274">
        <v>79</v>
      </c>
    </row>
    <row r="22" spans="2:11" ht="24.75" customHeight="1" x14ac:dyDescent="0.2">
      <c r="B22" s="342" t="s">
        <v>1073</v>
      </c>
      <c r="C22" s="126">
        <v>0</v>
      </c>
      <c r="D22" s="126">
        <v>0</v>
      </c>
      <c r="E22" s="126">
        <v>0</v>
      </c>
      <c r="F22" s="126">
        <v>0</v>
      </c>
      <c r="G22" s="126">
        <v>0</v>
      </c>
      <c r="H22" s="126">
        <v>127254</v>
      </c>
      <c r="I22" s="126">
        <v>0</v>
      </c>
      <c r="J22" s="126">
        <v>0</v>
      </c>
      <c r="K22" s="274">
        <v>5101767</v>
      </c>
    </row>
    <row r="23" spans="2:11" ht="24.75" customHeight="1" x14ac:dyDescent="0.2">
      <c r="B23" s="342" t="s">
        <v>1074</v>
      </c>
      <c r="C23" s="126">
        <v>90</v>
      </c>
      <c r="D23" s="126">
        <v>1</v>
      </c>
      <c r="E23" s="126">
        <v>0</v>
      </c>
      <c r="F23" s="126">
        <v>1</v>
      </c>
      <c r="G23" s="126">
        <v>40</v>
      </c>
      <c r="H23" s="126">
        <v>44</v>
      </c>
      <c r="I23" s="126">
        <v>6</v>
      </c>
      <c r="J23" s="126">
        <v>1</v>
      </c>
      <c r="K23" s="274">
        <v>2182</v>
      </c>
    </row>
    <row r="24" spans="2:11" ht="24.75" customHeight="1" thickBot="1" x14ac:dyDescent="0.25">
      <c r="B24" s="353" t="s">
        <v>1075</v>
      </c>
      <c r="C24" s="354">
        <v>614736</v>
      </c>
      <c r="D24" s="354">
        <v>1007</v>
      </c>
      <c r="E24" s="354">
        <v>0</v>
      </c>
      <c r="F24" s="354">
        <v>292</v>
      </c>
      <c r="G24" s="354">
        <v>59415</v>
      </c>
      <c r="H24" s="354">
        <v>62875</v>
      </c>
      <c r="I24" s="354">
        <v>6635</v>
      </c>
      <c r="J24" s="354">
        <v>3589</v>
      </c>
      <c r="K24" s="355">
        <v>5404210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888C-81BE-4724-91C2-0A769769D085}">
  <sheetPr codeName="Sheet29">
    <tabColor rgb="FFFFFF00"/>
  </sheetPr>
  <dimension ref="B1:K177"/>
  <sheetViews>
    <sheetView topLeftCell="A8" zoomScale="70" zoomScaleNormal="70" workbookViewId="0">
      <selection activeCell="B4" sqref="B4:K24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1025</v>
      </c>
      <c r="I3" s="275" t="s">
        <v>948</v>
      </c>
      <c r="J3" s="275">
        <v>3075</v>
      </c>
      <c r="K3" s="276">
        <v>0.66666666666666663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48</v>
      </c>
      <c r="D5" s="273">
        <v>0</v>
      </c>
      <c r="E5" s="273">
        <v>81</v>
      </c>
      <c r="F5" s="273">
        <v>10</v>
      </c>
      <c r="G5" s="273">
        <v>401</v>
      </c>
      <c r="H5" s="273">
        <v>230</v>
      </c>
      <c r="I5" s="273">
        <v>121</v>
      </c>
      <c r="J5" s="273">
        <v>126</v>
      </c>
      <c r="K5" s="277">
        <v>201</v>
      </c>
    </row>
    <row r="6" spans="2:11" ht="24.75" customHeight="1" x14ac:dyDescent="0.2">
      <c r="B6" s="342" t="s">
        <v>1071</v>
      </c>
      <c r="C6" s="273">
        <v>133545</v>
      </c>
      <c r="D6" s="273">
        <v>0</v>
      </c>
      <c r="E6" s="273">
        <v>716893</v>
      </c>
      <c r="F6" s="273">
        <v>28127</v>
      </c>
      <c r="G6" s="273">
        <v>874896</v>
      </c>
      <c r="H6" s="273">
        <v>672184</v>
      </c>
      <c r="I6" s="273">
        <v>991342</v>
      </c>
      <c r="J6" s="273">
        <v>525277</v>
      </c>
      <c r="K6" s="277">
        <v>345764</v>
      </c>
    </row>
    <row r="7" spans="2:11" ht="24.75" customHeight="1" x14ac:dyDescent="0.2">
      <c r="B7" s="342" t="s">
        <v>1072</v>
      </c>
      <c r="C7" s="126">
        <v>2</v>
      </c>
      <c r="D7" s="126">
        <v>0</v>
      </c>
      <c r="E7" s="126">
        <v>3</v>
      </c>
      <c r="F7" s="126">
        <v>0</v>
      </c>
      <c r="G7" s="126">
        <v>1</v>
      </c>
      <c r="H7" s="126">
        <v>1</v>
      </c>
      <c r="I7" s="126">
        <v>14</v>
      </c>
      <c r="J7" s="126">
        <v>5</v>
      </c>
      <c r="K7" s="356">
        <v>2</v>
      </c>
    </row>
    <row r="8" spans="2:11" ht="24.75" customHeight="1" x14ac:dyDescent="0.2">
      <c r="B8" s="342" t="s">
        <v>1073</v>
      </c>
      <c r="C8" s="126">
        <v>71013</v>
      </c>
      <c r="D8" s="126">
        <v>0</v>
      </c>
      <c r="E8" s="126">
        <v>240751</v>
      </c>
      <c r="F8" s="126">
        <v>0</v>
      </c>
      <c r="G8" s="126">
        <v>20080</v>
      </c>
      <c r="H8" s="126">
        <v>20080</v>
      </c>
      <c r="I8" s="126">
        <v>784064</v>
      </c>
      <c r="J8" s="126">
        <v>192025</v>
      </c>
      <c r="K8" s="356">
        <v>40058</v>
      </c>
    </row>
    <row r="9" spans="2:11" ht="24.75" customHeight="1" x14ac:dyDescent="0.2">
      <c r="B9" s="342" t="s">
        <v>1074</v>
      </c>
      <c r="C9" s="126">
        <v>46</v>
      </c>
      <c r="D9" s="126">
        <v>0</v>
      </c>
      <c r="E9" s="126">
        <v>78</v>
      </c>
      <c r="F9" s="126">
        <v>10</v>
      </c>
      <c r="G9" s="126">
        <v>400</v>
      </c>
      <c r="H9" s="126">
        <v>229</v>
      </c>
      <c r="I9" s="126">
        <v>107</v>
      </c>
      <c r="J9" s="126">
        <v>121</v>
      </c>
      <c r="K9" s="356">
        <v>199</v>
      </c>
    </row>
    <row r="10" spans="2:11" ht="24.75" customHeight="1" x14ac:dyDescent="0.2">
      <c r="B10" s="342" t="s">
        <v>1075</v>
      </c>
      <c r="C10" s="126">
        <v>62532</v>
      </c>
      <c r="D10" s="126">
        <v>0</v>
      </c>
      <c r="E10" s="126">
        <v>476142</v>
      </c>
      <c r="F10" s="126">
        <v>28127</v>
      </c>
      <c r="G10" s="126">
        <v>854816</v>
      </c>
      <c r="H10" s="126">
        <v>652104</v>
      </c>
      <c r="I10" s="126">
        <v>207278</v>
      </c>
      <c r="J10" s="126">
        <v>333252</v>
      </c>
      <c r="K10" s="356">
        <v>305706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21</v>
      </c>
      <c r="D12" s="273">
        <v>338</v>
      </c>
      <c r="E12" s="273">
        <v>261</v>
      </c>
      <c r="F12" s="273">
        <v>10</v>
      </c>
      <c r="G12" s="273">
        <v>156</v>
      </c>
      <c r="H12" s="273">
        <v>119</v>
      </c>
      <c r="I12" s="273">
        <v>26</v>
      </c>
      <c r="J12" s="273">
        <v>83</v>
      </c>
      <c r="K12" s="277">
        <v>200</v>
      </c>
    </row>
    <row r="13" spans="2:11" ht="24.75" customHeight="1" x14ac:dyDescent="0.2">
      <c r="B13" s="342" t="s">
        <v>1071</v>
      </c>
      <c r="C13" s="273">
        <v>19010</v>
      </c>
      <c r="D13" s="273">
        <v>1093168</v>
      </c>
      <c r="E13" s="273">
        <v>257656</v>
      </c>
      <c r="F13" s="273">
        <v>240596</v>
      </c>
      <c r="G13" s="273">
        <v>664479</v>
      </c>
      <c r="H13" s="273">
        <v>536751</v>
      </c>
      <c r="I13" s="273">
        <v>41984</v>
      </c>
      <c r="J13" s="273">
        <v>172069</v>
      </c>
      <c r="K13" s="277">
        <v>1002115</v>
      </c>
    </row>
    <row r="14" spans="2:11" ht="24.75" customHeight="1" x14ac:dyDescent="0.2">
      <c r="B14" s="342" t="s">
        <v>1072</v>
      </c>
      <c r="C14" s="125">
        <v>0</v>
      </c>
      <c r="D14" s="125">
        <v>8</v>
      </c>
      <c r="E14" s="125">
        <v>0</v>
      </c>
      <c r="F14" s="125">
        <v>3</v>
      </c>
      <c r="G14" s="125">
        <v>5</v>
      </c>
      <c r="H14" s="125">
        <v>7</v>
      </c>
      <c r="I14" s="125">
        <v>0</v>
      </c>
      <c r="J14" s="125">
        <v>1</v>
      </c>
      <c r="K14" s="352">
        <v>4</v>
      </c>
    </row>
    <row r="15" spans="2:11" ht="24.75" customHeight="1" x14ac:dyDescent="0.2">
      <c r="B15" s="342" t="s">
        <v>1073</v>
      </c>
      <c r="C15" s="125">
        <v>0</v>
      </c>
      <c r="D15" s="125">
        <v>592132</v>
      </c>
      <c r="E15" s="125">
        <v>0</v>
      </c>
      <c r="F15" s="125">
        <v>218312</v>
      </c>
      <c r="G15" s="125">
        <v>316278</v>
      </c>
      <c r="H15" s="125">
        <v>225129</v>
      </c>
      <c r="I15" s="125">
        <v>0</v>
      </c>
      <c r="J15" s="125">
        <v>78284</v>
      </c>
      <c r="K15" s="352">
        <v>613126</v>
      </c>
    </row>
    <row r="16" spans="2:11" ht="24.75" customHeight="1" x14ac:dyDescent="0.2">
      <c r="B16" s="342" t="s">
        <v>1074</v>
      </c>
      <c r="C16" s="125">
        <v>21</v>
      </c>
      <c r="D16" s="125">
        <v>330</v>
      </c>
      <c r="E16" s="125">
        <v>261</v>
      </c>
      <c r="F16" s="125">
        <v>7</v>
      </c>
      <c r="G16" s="125">
        <v>151</v>
      </c>
      <c r="H16" s="125">
        <v>112</v>
      </c>
      <c r="I16" s="125">
        <v>26</v>
      </c>
      <c r="J16" s="125">
        <v>82</v>
      </c>
      <c r="K16" s="352">
        <v>196</v>
      </c>
    </row>
    <row r="17" spans="2:11" ht="24.75" customHeight="1" x14ac:dyDescent="0.2">
      <c r="B17" s="342" t="s">
        <v>1075</v>
      </c>
      <c r="C17" s="125">
        <v>19010</v>
      </c>
      <c r="D17" s="125">
        <v>501036</v>
      </c>
      <c r="E17" s="125">
        <v>257656</v>
      </c>
      <c r="F17" s="125">
        <v>22284</v>
      </c>
      <c r="G17" s="125">
        <v>348201</v>
      </c>
      <c r="H17" s="125">
        <v>311622</v>
      </c>
      <c r="I17" s="125">
        <v>41984</v>
      </c>
      <c r="J17" s="125">
        <v>93785</v>
      </c>
      <c r="K17" s="352">
        <v>388989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73</v>
      </c>
      <c r="D19" s="94">
        <v>0</v>
      </c>
      <c r="E19" s="94">
        <v>1</v>
      </c>
      <c r="F19" s="94">
        <v>1</v>
      </c>
      <c r="G19" s="94">
        <v>37</v>
      </c>
      <c r="H19" s="94">
        <v>31</v>
      </c>
      <c r="I19" s="94">
        <v>2</v>
      </c>
      <c r="J19" s="94">
        <v>0</v>
      </c>
      <c r="K19" s="119">
        <v>2050</v>
      </c>
    </row>
    <row r="20" spans="2:11" ht="24.75" customHeight="1" x14ac:dyDescent="0.2">
      <c r="B20" s="342" t="s">
        <v>1071</v>
      </c>
      <c r="C20" s="94">
        <v>704632</v>
      </c>
      <c r="D20" s="94">
        <v>0</v>
      </c>
      <c r="E20" s="94">
        <v>116</v>
      </c>
      <c r="F20" s="94">
        <v>968</v>
      </c>
      <c r="G20" s="94">
        <v>92472</v>
      </c>
      <c r="H20" s="94">
        <v>187336</v>
      </c>
      <c r="I20" s="94">
        <v>1920</v>
      </c>
      <c r="J20" s="94">
        <v>0</v>
      </c>
      <c r="K20" s="118">
        <v>8090880</v>
      </c>
    </row>
    <row r="21" spans="2:11" ht="24.75" customHeight="1" x14ac:dyDescent="0.2">
      <c r="B21" s="342" t="s">
        <v>1072</v>
      </c>
      <c r="C21" s="126">
        <v>2</v>
      </c>
      <c r="D21" s="126">
        <v>0</v>
      </c>
      <c r="E21" s="126">
        <v>0</v>
      </c>
      <c r="F21" s="126">
        <v>0</v>
      </c>
      <c r="G21" s="126">
        <v>2</v>
      </c>
      <c r="H21" s="126">
        <v>2</v>
      </c>
      <c r="I21" s="126">
        <v>0</v>
      </c>
      <c r="J21" s="126">
        <v>0</v>
      </c>
      <c r="K21" s="274">
        <v>58</v>
      </c>
    </row>
    <row r="22" spans="2:11" ht="24.75" customHeight="1" x14ac:dyDescent="0.2">
      <c r="B22" s="342" t="s">
        <v>1073</v>
      </c>
      <c r="C22" s="126">
        <v>253834</v>
      </c>
      <c r="D22" s="126">
        <v>0</v>
      </c>
      <c r="E22" s="126">
        <v>0</v>
      </c>
      <c r="F22" s="126">
        <v>0</v>
      </c>
      <c r="G22" s="126">
        <v>22589</v>
      </c>
      <c r="H22" s="126">
        <v>119552</v>
      </c>
      <c r="I22" s="126">
        <v>0</v>
      </c>
      <c r="J22" s="126">
        <v>0</v>
      </c>
      <c r="K22" s="274">
        <v>3568915</v>
      </c>
    </row>
    <row r="23" spans="2:11" ht="24.75" customHeight="1" x14ac:dyDescent="0.2">
      <c r="B23" s="342" t="s">
        <v>1074</v>
      </c>
      <c r="C23" s="126">
        <v>71</v>
      </c>
      <c r="D23" s="126">
        <v>0</v>
      </c>
      <c r="E23" s="126">
        <v>1</v>
      </c>
      <c r="F23" s="126">
        <v>1</v>
      </c>
      <c r="G23" s="126">
        <v>35</v>
      </c>
      <c r="H23" s="126">
        <v>29</v>
      </c>
      <c r="I23" s="126">
        <v>2</v>
      </c>
      <c r="J23" s="126">
        <v>0</v>
      </c>
      <c r="K23" s="274">
        <v>1992</v>
      </c>
    </row>
    <row r="24" spans="2:11" ht="24.75" customHeight="1" thickBot="1" x14ac:dyDescent="0.25">
      <c r="B24" s="353" t="s">
        <v>1075</v>
      </c>
      <c r="C24" s="354">
        <v>450798</v>
      </c>
      <c r="D24" s="354">
        <v>0</v>
      </c>
      <c r="E24" s="354">
        <v>116</v>
      </c>
      <c r="F24" s="354">
        <v>968</v>
      </c>
      <c r="G24" s="354">
        <v>69883</v>
      </c>
      <c r="H24" s="354">
        <v>67784</v>
      </c>
      <c r="I24" s="354">
        <v>1920</v>
      </c>
      <c r="J24" s="354">
        <v>0</v>
      </c>
      <c r="K24" s="355">
        <v>4521965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892EF-6417-4977-B55F-71ED01FB0084}">
  <sheetPr codeName="Sheet67">
    <tabColor rgb="FFFFFF00"/>
  </sheetPr>
  <dimension ref="B1:L177"/>
  <sheetViews>
    <sheetView topLeftCell="A8" zoomScale="70" zoomScaleNormal="70" workbookViewId="0">
      <selection activeCell="I27" sqref="I27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2" ht="5.25" customHeight="1" thickBot="1" x14ac:dyDescent="0.25"/>
    <row r="2" spans="2:12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2" ht="24.75" customHeight="1" thickBot="1" x14ac:dyDescent="0.25">
      <c r="B3" s="501"/>
      <c r="C3" s="501"/>
      <c r="D3" s="501"/>
      <c r="E3" s="501"/>
      <c r="F3" s="501"/>
      <c r="G3" s="1"/>
      <c r="H3" s="336" t="s">
        <v>1042</v>
      </c>
      <c r="I3" s="275" t="s">
        <v>1078</v>
      </c>
      <c r="J3" s="275">
        <v>11252</v>
      </c>
      <c r="K3" s="276">
        <v>0.74146818343405618</v>
      </c>
    </row>
    <row r="4" spans="2:12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2" ht="24.75" customHeight="1" x14ac:dyDescent="0.2">
      <c r="B5" s="342" t="s">
        <v>1070</v>
      </c>
      <c r="C5" s="273">
        <v>190</v>
      </c>
      <c r="D5" s="273">
        <v>1</v>
      </c>
      <c r="E5" s="273">
        <v>307</v>
      </c>
      <c r="F5" s="273">
        <v>26</v>
      </c>
      <c r="G5" s="273">
        <v>1237</v>
      </c>
      <c r="H5" s="273">
        <v>614</v>
      </c>
      <c r="I5" s="273">
        <v>521</v>
      </c>
      <c r="J5" s="273">
        <v>506</v>
      </c>
      <c r="K5" s="277">
        <v>806</v>
      </c>
    </row>
    <row r="6" spans="2:12" ht="24.75" customHeight="1" x14ac:dyDescent="0.2">
      <c r="B6" s="342" t="s">
        <v>1071</v>
      </c>
      <c r="C6" s="273">
        <v>494032</v>
      </c>
      <c r="D6" s="273">
        <v>3812</v>
      </c>
      <c r="E6" s="273">
        <v>6749272</v>
      </c>
      <c r="F6" s="273">
        <v>911289</v>
      </c>
      <c r="G6" s="273">
        <v>3020631</v>
      </c>
      <c r="H6" s="273">
        <v>2147934</v>
      </c>
      <c r="I6" s="273">
        <v>2446383</v>
      </c>
      <c r="J6" s="273">
        <v>3108248</v>
      </c>
      <c r="K6" s="277">
        <v>1362072</v>
      </c>
    </row>
    <row r="7" spans="2:12" ht="24.75" customHeight="1" x14ac:dyDescent="0.2">
      <c r="B7" s="342" t="s">
        <v>1072</v>
      </c>
      <c r="C7" s="126">
        <v>3</v>
      </c>
      <c r="D7" s="126">
        <v>0</v>
      </c>
      <c r="E7" s="126">
        <v>34</v>
      </c>
      <c r="F7" s="126">
        <v>2</v>
      </c>
      <c r="G7" s="126">
        <v>3</v>
      </c>
      <c r="H7" s="126">
        <v>2</v>
      </c>
      <c r="I7" s="126">
        <v>31</v>
      </c>
      <c r="J7" s="126">
        <v>24</v>
      </c>
      <c r="K7" s="356">
        <v>6</v>
      </c>
      <c r="L7">
        <v>2</v>
      </c>
    </row>
    <row r="8" spans="2:12" ht="24.75" customHeight="1" x14ac:dyDescent="0.2">
      <c r="B8" s="342" t="s">
        <v>1073</v>
      </c>
      <c r="C8" s="126">
        <v>25650</v>
      </c>
      <c r="D8" s="126">
        <v>0</v>
      </c>
      <c r="E8" s="126">
        <v>3361408</v>
      </c>
      <c r="F8" s="126">
        <v>158384</v>
      </c>
      <c r="G8" s="126">
        <v>98640</v>
      </c>
      <c r="H8" s="126">
        <v>54961</v>
      </c>
      <c r="I8" s="126">
        <v>1321915</v>
      </c>
      <c r="J8" s="126">
        <v>1381007</v>
      </c>
      <c r="K8" s="356">
        <v>222119</v>
      </c>
      <c r="L8">
        <v>71159</v>
      </c>
    </row>
    <row r="9" spans="2:12" ht="24.75" customHeight="1" x14ac:dyDescent="0.2">
      <c r="B9" s="342" t="s">
        <v>1074</v>
      </c>
      <c r="C9" s="126">
        <v>187</v>
      </c>
      <c r="D9" s="126">
        <v>1</v>
      </c>
      <c r="E9" s="126">
        <v>273</v>
      </c>
      <c r="F9" s="126">
        <v>24</v>
      </c>
      <c r="G9" s="126">
        <v>1234</v>
      </c>
      <c r="H9" s="126">
        <v>612</v>
      </c>
      <c r="I9" s="126">
        <v>490</v>
      </c>
      <c r="J9" s="126">
        <v>482</v>
      </c>
      <c r="K9" s="356">
        <v>800</v>
      </c>
      <c r="L9">
        <v>126</v>
      </c>
    </row>
    <row r="10" spans="2:12" ht="24.75" customHeight="1" x14ac:dyDescent="0.2">
      <c r="B10" s="342" t="s">
        <v>1075</v>
      </c>
      <c r="C10" s="126">
        <v>468382</v>
      </c>
      <c r="D10" s="126">
        <v>3812</v>
      </c>
      <c r="E10" s="126">
        <v>3387864</v>
      </c>
      <c r="F10" s="126">
        <v>752905</v>
      </c>
      <c r="G10" s="126">
        <v>2921991</v>
      </c>
      <c r="H10" s="126">
        <v>2092973</v>
      </c>
      <c r="I10" s="126">
        <v>1124468</v>
      </c>
      <c r="J10" s="126">
        <v>1727241</v>
      </c>
      <c r="K10" s="356">
        <v>1139953</v>
      </c>
      <c r="L10">
        <v>95098</v>
      </c>
    </row>
    <row r="11" spans="2:12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2" ht="24.75" customHeight="1" x14ac:dyDescent="0.2">
      <c r="B12" s="342" t="s">
        <v>1070</v>
      </c>
      <c r="C12" s="273">
        <v>71</v>
      </c>
      <c r="D12" s="273">
        <v>1201</v>
      </c>
      <c r="E12" s="273">
        <v>810</v>
      </c>
      <c r="F12" s="273">
        <v>75</v>
      </c>
      <c r="G12" s="273">
        <v>688</v>
      </c>
      <c r="H12" s="273">
        <v>597</v>
      </c>
      <c r="I12" s="273">
        <v>210</v>
      </c>
      <c r="J12" s="273">
        <v>419</v>
      </c>
      <c r="K12" s="277">
        <v>932</v>
      </c>
    </row>
    <row r="13" spans="2:12" ht="24.75" customHeight="1" x14ac:dyDescent="0.2">
      <c r="B13" s="342" t="s">
        <v>1071</v>
      </c>
      <c r="C13" s="273">
        <v>432399</v>
      </c>
      <c r="D13" s="273">
        <v>4195292</v>
      </c>
      <c r="E13" s="273">
        <v>930456</v>
      </c>
      <c r="F13" s="273">
        <v>676928</v>
      </c>
      <c r="G13" s="273">
        <v>2410144</v>
      </c>
      <c r="H13" s="273">
        <v>2505476</v>
      </c>
      <c r="I13" s="273">
        <v>394665</v>
      </c>
      <c r="J13" s="273">
        <v>637144</v>
      </c>
      <c r="K13" s="277">
        <v>3811823</v>
      </c>
    </row>
    <row r="14" spans="2:12" ht="24.75" customHeight="1" x14ac:dyDescent="0.2">
      <c r="B14" s="342" t="s">
        <v>1072</v>
      </c>
      <c r="C14" s="125">
        <v>2</v>
      </c>
      <c r="D14" s="125">
        <v>33</v>
      </c>
      <c r="E14" s="125">
        <v>2</v>
      </c>
      <c r="F14" s="125">
        <v>8</v>
      </c>
      <c r="G14" s="125">
        <v>15</v>
      </c>
      <c r="H14" s="125">
        <v>26</v>
      </c>
      <c r="I14" s="125">
        <v>1</v>
      </c>
      <c r="J14" s="125">
        <v>2</v>
      </c>
      <c r="K14" s="352">
        <v>23</v>
      </c>
    </row>
    <row r="15" spans="2:12" ht="24.75" customHeight="1" x14ac:dyDescent="0.2">
      <c r="B15" s="342" t="s">
        <v>1073</v>
      </c>
      <c r="C15" s="125">
        <v>355487</v>
      </c>
      <c r="D15" s="125">
        <v>2336112</v>
      </c>
      <c r="E15" s="125">
        <v>36977</v>
      </c>
      <c r="F15" s="125">
        <v>550863</v>
      </c>
      <c r="G15" s="125">
        <v>1140147</v>
      </c>
      <c r="H15" s="125">
        <v>1213682</v>
      </c>
      <c r="I15" s="125">
        <v>89927</v>
      </c>
      <c r="J15" s="125">
        <v>44001</v>
      </c>
      <c r="K15" s="352">
        <v>1879715</v>
      </c>
    </row>
    <row r="16" spans="2:12" ht="24.75" customHeight="1" x14ac:dyDescent="0.2">
      <c r="B16" s="342" t="s">
        <v>1074</v>
      </c>
      <c r="C16" s="125">
        <v>69</v>
      </c>
      <c r="D16" s="125">
        <v>1168</v>
      </c>
      <c r="E16" s="125">
        <v>808</v>
      </c>
      <c r="F16" s="125">
        <v>67</v>
      </c>
      <c r="G16" s="125">
        <v>673</v>
      </c>
      <c r="H16" s="125">
        <v>571</v>
      </c>
      <c r="I16" s="125">
        <v>209</v>
      </c>
      <c r="J16" s="125">
        <v>417</v>
      </c>
      <c r="K16" s="352">
        <v>909</v>
      </c>
    </row>
    <row r="17" spans="2:11" ht="24.75" customHeight="1" x14ac:dyDescent="0.2">
      <c r="B17" s="342" t="s">
        <v>1075</v>
      </c>
      <c r="C17" s="125">
        <v>76912</v>
      </c>
      <c r="D17" s="125">
        <v>1859180</v>
      </c>
      <c r="E17" s="125">
        <v>893479</v>
      </c>
      <c r="F17" s="125">
        <v>126065</v>
      </c>
      <c r="G17" s="125">
        <v>1269997</v>
      </c>
      <c r="H17" s="125">
        <v>1291794</v>
      </c>
      <c r="I17" s="125">
        <v>304738</v>
      </c>
      <c r="J17" s="125">
        <v>593143</v>
      </c>
      <c r="K17" s="352">
        <v>1932108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444</v>
      </c>
      <c r="D19" s="94">
        <v>7</v>
      </c>
      <c r="E19" s="94">
        <v>0</v>
      </c>
      <c r="F19" s="94">
        <v>6</v>
      </c>
      <c r="G19" s="94">
        <v>180</v>
      </c>
      <c r="H19" s="94">
        <v>196</v>
      </c>
      <c r="I19" s="94">
        <v>8</v>
      </c>
      <c r="J19" s="94">
        <v>1</v>
      </c>
      <c r="K19" s="119">
        <v>8343</v>
      </c>
    </row>
    <row r="20" spans="2:11" ht="24.75" customHeight="1" x14ac:dyDescent="0.2">
      <c r="B20" s="342" t="s">
        <v>1071</v>
      </c>
      <c r="C20" s="94">
        <v>3565334</v>
      </c>
      <c r="D20" s="94">
        <v>8793</v>
      </c>
      <c r="E20" s="94">
        <v>0</v>
      </c>
      <c r="F20" s="94">
        <v>49637</v>
      </c>
      <c r="G20" s="94">
        <v>484663</v>
      </c>
      <c r="H20" s="94">
        <v>1021236</v>
      </c>
      <c r="I20" s="94">
        <v>21477</v>
      </c>
      <c r="J20" s="94">
        <v>414</v>
      </c>
      <c r="K20" s="118">
        <v>37235759</v>
      </c>
    </row>
    <row r="21" spans="2:11" ht="24.75" customHeight="1" x14ac:dyDescent="0.2">
      <c r="B21" s="342" t="s">
        <v>1072</v>
      </c>
      <c r="C21" s="126">
        <v>14</v>
      </c>
      <c r="D21" s="126">
        <v>1</v>
      </c>
      <c r="E21" s="126">
        <v>0</v>
      </c>
      <c r="F21" s="126">
        <v>0</v>
      </c>
      <c r="G21" s="126">
        <v>5</v>
      </c>
      <c r="H21" s="126">
        <v>9</v>
      </c>
      <c r="I21" s="126">
        <v>0</v>
      </c>
      <c r="J21" s="126">
        <v>0</v>
      </c>
      <c r="K21" s="274">
        <v>233</v>
      </c>
    </row>
    <row r="22" spans="2:11" ht="24.75" customHeight="1" x14ac:dyDescent="0.2">
      <c r="B22" s="342" t="s">
        <v>1073</v>
      </c>
      <c r="C22" s="126">
        <v>733448</v>
      </c>
      <c r="D22" s="126">
        <v>3433</v>
      </c>
      <c r="E22" s="126">
        <v>0</v>
      </c>
      <c r="F22" s="126">
        <v>0</v>
      </c>
      <c r="G22" s="126">
        <v>188382</v>
      </c>
      <c r="H22" s="126">
        <v>719218</v>
      </c>
      <c r="I22" s="126">
        <v>0</v>
      </c>
      <c r="J22" s="126">
        <v>0</v>
      </c>
      <c r="K22" s="274">
        <v>15182748</v>
      </c>
    </row>
    <row r="23" spans="2:11" ht="24.75" customHeight="1" x14ac:dyDescent="0.2">
      <c r="B23" s="342" t="s">
        <v>1074</v>
      </c>
      <c r="C23" s="126">
        <v>430</v>
      </c>
      <c r="D23" s="126">
        <v>6</v>
      </c>
      <c r="E23" s="126">
        <v>0</v>
      </c>
      <c r="F23" s="126">
        <v>6</v>
      </c>
      <c r="G23" s="126">
        <v>175</v>
      </c>
      <c r="H23" s="126">
        <v>187</v>
      </c>
      <c r="I23" s="126">
        <v>8</v>
      </c>
      <c r="J23" s="126">
        <v>1</v>
      </c>
      <c r="K23" s="274">
        <v>8110</v>
      </c>
    </row>
    <row r="24" spans="2:11" ht="24.75" customHeight="1" thickBot="1" x14ac:dyDescent="0.25">
      <c r="B24" s="353" t="s">
        <v>1075</v>
      </c>
      <c r="C24" s="354">
        <v>2831886</v>
      </c>
      <c r="D24" s="354">
        <v>5360</v>
      </c>
      <c r="E24" s="354">
        <v>0</v>
      </c>
      <c r="F24" s="354">
        <v>49637</v>
      </c>
      <c r="G24" s="354">
        <v>296281</v>
      </c>
      <c r="H24" s="354">
        <v>302018</v>
      </c>
      <c r="I24" s="354">
        <v>21477</v>
      </c>
      <c r="J24" s="354">
        <v>414</v>
      </c>
      <c r="K24" s="355">
        <v>22053011</v>
      </c>
    </row>
    <row r="25" spans="2:11" ht="5.25" customHeight="1" x14ac:dyDescent="0.2"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</row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E0C4B-7BFA-4CC5-A79C-52ECF245899E}">
  <sheetPr codeName="Sheet68">
    <tabColor rgb="FFFFFF00"/>
  </sheetPr>
  <dimension ref="B1:K177"/>
  <sheetViews>
    <sheetView topLeftCell="A9" zoomScale="70" zoomScaleNormal="70" workbookViewId="0">
      <selection activeCell="P23" sqref="P23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1026</v>
      </c>
      <c r="I3" s="275" t="s">
        <v>954</v>
      </c>
      <c r="J3" s="275">
        <v>1948</v>
      </c>
      <c r="K3" s="276">
        <v>0.63809034907597539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34</v>
      </c>
      <c r="D5" s="273">
        <v>0</v>
      </c>
      <c r="E5" s="273">
        <v>50</v>
      </c>
      <c r="F5" s="273">
        <v>3</v>
      </c>
      <c r="G5" s="273">
        <v>201</v>
      </c>
      <c r="H5" s="273">
        <v>129</v>
      </c>
      <c r="I5" s="273">
        <v>96</v>
      </c>
      <c r="J5" s="273">
        <v>66</v>
      </c>
      <c r="K5" s="277">
        <v>91</v>
      </c>
    </row>
    <row r="6" spans="2:11" ht="24.75" customHeight="1" x14ac:dyDescent="0.2">
      <c r="B6" s="342" t="s">
        <v>1071</v>
      </c>
      <c r="C6" s="273">
        <v>101899</v>
      </c>
      <c r="D6" s="273">
        <v>0</v>
      </c>
      <c r="E6" s="273">
        <v>1003003</v>
      </c>
      <c r="F6" s="273">
        <v>64069</v>
      </c>
      <c r="G6" s="273">
        <v>504620</v>
      </c>
      <c r="H6" s="273">
        <v>393271</v>
      </c>
      <c r="I6" s="273">
        <v>778693</v>
      </c>
      <c r="J6" s="273">
        <v>381548</v>
      </c>
      <c r="K6" s="277">
        <v>150782</v>
      </c>
    </row>
    <row r="7" spans="2:11" ht="24.75" customHeight="1" x14ac:dyDescent="0.2">
      <c r="B7" s="342" t="s">
        <v>1072</v>
      </c>
      <c r="C7" s="126">
        <v>0</v>
      </c>
      <c r="D7" s="126">
        <v>0</v>
      </c>
      <c r="E7" s="126">
        <v>3</v>
      </c>
      <c r="F7" s="126">
        <v>1</v>
      </c>
      <c r="G7" s="126">
        <v>0</v>
      </c>
      <c r="H7" s="126">
        <v>0</v>
      </c>
      <c r="I7" s="126">
        <v>17</v>
      </c>
      <c r="J7" s="126">
        <v>5</v>
      </c>
      <c r="K7" s="356">
        <v>0</v>
      </c>
    </row>
    <row r="8" spans="2:11" ht="24.75" customHeight="1" x14ac:dyDescent="0.2">
      <c r="B8" s="342" t="s">
        <v>1073</v>
      </c>
      <c r="C8" s="126">
        <v>0</v>
      </c>
      <c r="D8" s="126">
        <v>0</v>
      </c>
      <c r="E8" s="126">
        <v>350149</v>
      </c>
      <c r="F8" s="126">
        <v>43752</v>
      </c>
      <c r="G8" s="126">
        <v>0</v>
      </c>
      <c r="H8" s="126">
        <v>0</v>
      </c>
      <c r="I8" s="126">
        <v>644917</v>
      </c>
      <c r="J8" s="126">
        <v>197527</v>
      </c>
      <c r="K8" s="356">
        <v>0</v>
      </c>
    </row>
    <row r="9" spans="2:11" ht="24.75" customHeight="1" x14ac:dyDescent="0.2">
      <c r="B9" s="342" t="s">
        <v>1074</v>
      </c>
      <c r="C9" s="126">
        <v>34</v>
      </c>
      <c r="D9" s="126">
        <v>0</v>
      </c>
      <c r="E9" s="126">
        <v>47</v>
      </c>
      <c r="F9" s="126">
        <v>2</v>
      </c>
      <c r="G9" s="126">
        <v>201</v>
      </c>
      <c r="H9" s="126">
        <v>129</v>
      </c>
      <c r="I9" s="126">
        <v>79</v>
      </c>
      <c r="J9" s="126">
        <v>61</v>
      </c>
      <c r="K9" s="356">
        <v>91</v>
      </c>
    </row>
    <row r="10" spans="2:11" ht="24.75" customHeight="1" x14ac:dyDescent="0.2">
      <c r="B10" s="342" t="s">
        <v>1075</v>
      </c>
      <c r="C10" s="126">
        <v>101899</v>
      </c>
      <c r="D10" s="126">
        <v>0</v>
      </c>
      <c r="E10" s="126">
        <v>652854</v>
      </c>
      <c r="F10" s="126">
        <v>20317</v>
      </c>
      <c r="G10" s="126">
        <v>504620</v>
      </c>
      <c r="H10" s="126">
        <v>393271</v>
      </c>
      <c r="I10" s="126">
        <v>133776</v>
      </c>
      <c r="J10" s="126">
        <v>184021</v>
      </c>
      <c r="K10" s="356">
        <v>150782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6</v>
      </c>
      <c r="D12" s="273">
        <v>191</v>
      </c>
      <c r="E12" s="273">
        <v>131</v>
      </c>
      <c r="F12" s="273">
        <v>11</v>
      </c>
      <c r="G12" s="273">
        <v>88</v>
      </c>
      <c r="H12" s="273">
        <v>76</v>
      </c>
      <c r="I12" s="273">
        <v>12</v>
      </c>
      <c r="J12" s="273">
        <v>46</v>
      </c>
      <c r="K12" s="277">
        <v>184</v>
      </c>
    </row>
    <row r="13" spans="2:11" ht="24.75" customHeight="1" x14ac:dyDescent="0.2">
      <c r="B13" s="342" t="s">
        <v>1071</v>
      </c>
      <c r="C13" s="273">
        <v>7844</v>
      </c>
      <c r="D13" s="273">
        <v>847275</v>
      </c>
      <c r="E13" s="273">
        <v>147713</v>
      </c>
      <c r="F13" s="273">
        <v>235804</v>
      </c>
      <c r="G13" s="273">
        <v>248299</v>
      </c>
      <c r="H13" s="273">
        <v>297257</v>
      </c>
      <c r="I13" s="273">
        <v>15072</v>
      </c>
      <c r="J13" s="273">
        <v>106806</v>
      </c>
      <c r="K13" s="277">
        <v>602090</v>
      </c>
    </row>
    <row r="14" spans="2:11" ht="24.75" customHeight="1" x14ac:dyDescent="0.2">
      <c r="B14" s="342" t="s">
        <v>1072</v>
      </c>
      <c r="C14" s="125">
        <v>0</v>
      </c>
      <c r="D14" s="125">
        <v>6</v>
      </c>
      <c r="E14" s="125">
        <v>0</v>
      </c>
      <c r="F14" s="125">
        <v>3</v>
      </c>
      <c r="G14" s="125">
        <v>1</v>
      </c>
      <c r="H14" s="125">
        <v>2</v>
      </c>
      <c r="I14" s="125">
        <v>0</v>
      </c>
      <c r="J14" s="125">
        <v>0</v>
      </c>
      <c r="K14" s="352">
        <v>3</v>
      </c>
    </row>
    <row r="15" spans="2:11" ht="24.75" customHeight="1" x14ac:dyDescent="0.2">
      <c r="B15" s="342" t="s">
        <v>1073</v>
      </c>
      <c r="C15" s="125">
        <v>0</v>
      </c>
      <c r="D15" s="125">
        <v>516678</v>
      </c>
      <c r="E15" s="125">
        <v>0</v>
      </c>
      <c r="F15" s="125">
        <v>211408</v>
      </c>
      <c r="G15" s="125">
        <v>73505</v>
      </c>
      <c r="H15" s="125">
        <v>136784</v>
      </c>
      <c r="I15" s="125">
        <v>0</v>
      </c>
      <c r="J15" s="125">
        <v>0</v>
      </c>
      <c r="K15" s="352">
        <v>247474</v>
      </c>
    </row>
    <row r="16" spans="2:11" ht="24.75" customHeight="1" x14ac:dyDescent="0.2">
      <c r="B16" s="342" t="s">
        <v>1074</v>
      </c>
      <c r="C16" s="125">
        <v>6</v>
      </c>
      <c r="D16" s="125">
        <v>185</v>
      </c>
      <c r="E16" s="125">
        <v>131</v>
      </c>
      <c r="F16" s="125">
        <v>8</v>
      </c>
      <c r="G16" s="125">
        <v>87</v>
      </c>
      <c r="H16" s="125">
        <v>74</v>
      </c>
      <c r="I16" s="125">
        <v>12</v>
      </c>
      <c r="J16" s="125">
        <v>46</v>
      </c>
      <c r="K16" s="352">
        <v>181</v>
      </c>
    </row>
    <row r="17" spans="2:11" ht="24.75" customHeight="1" x14ac:dyDescent="0.2">
      <c r="B17" s="342" t="s">
        <v>1075</v>
      </c>
      <c r="C17" s="125">
        <v>7844</v>
      </c>
      <c r="D17" s="125">
        <v>330597</v>
      </c>
      <c r="E17" s="125">
        <v>147713</v>
      </c>
      <c r="F17" s="125">
        <v>24396</v>
      </c>
      <c r="G17" s="125">
        <v>174794</v>
      </c>
      <c r="H17" s="125">
        <v>160473</v>
      </c>
      <c r="I17" s="125">
        <v>15072</v>
      </c>
      <c r="J17" s="125">
        <v>106806</v>
      </c>
      <c r="K17" s="352">
        <v>354616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52</v>
      </c>
      <c r="D19" s="94">
        <v>1</v>
      </c>
      <c r="E19" s="94">
        <v>0</v>
      </c>
      <c r="F19" s="94">
        <v>1</v>
      </c>
      <c r="G19" s="94">
        <v>13</v>
      </c>
      <c r="H19" s="94">
        <v>44</v>
      </c>
      <c r="I19" s="94">
        <v>0</v>
      </c>
      <c r="J19" s="94">
        <v>0</v>
      </c>
      <c r="K19" s="119">
        <v>1243</v>
      </c>
    </row>
    <row r="20" spans="2:11" ht="24.75" customHeight="1" x14ac:dyDescent="0.2">
      <c r="B20" s="342" t="s">
        <v>1071</v>
      </c>
      <c r="C20" s="94">
        <v>447781</v>
      </c>
      <c r="D20" s="94">
        <v>105793</v>
      </c>
      <c r="E20" s="94">
        <v>0</v>
      </c>
      <c r="F20" s="94">
        <v>2412</v>
      </c>
      <c r="G20" s="94">
        <v>34456</v>
      </c>
      <c r="H20" s="94">
        <v>183296</v>
      </c>
      <c r="I20" s="94">
        <v>0</v>
      </c>
      <c r="J20" s="94">
        <v>0</v>
      </c>
      <c r="K20" s="118">
        <v>5867923</v>
      </c>
    </row>
    <row r="21" spans="2:11" ht="24.75" customHeight="1" x14ac:dyDescent="0.2">
      <c r="B21" s="342" t="s">
        <v>1072</v>
      </c>
      <c r="C21" s="126">
        <v>1</v>
      </c>
      <c r="D21" s="126">
        <v>1</v>
      </c>
      <c r="E21" s="126">
        <v>0</v>
      </c>
      <c r="F21" s="126">
        <v>0</v>
      </c>
      <c r="G21" s="126">
        <v>1</v>
      </c>
      <c r="H21" s="126">
        <v>3</v>
      </c>
      <c r="I21" s="126">
        <v>0</v>
      </c>
      <c r="J21" s="126">
        <v>0</v>
      </c>
      <c r="K21" s="274">
        <v>44</v>
      </c>
    </row>
    <row r="22" spans="2:11" ht="24.75" customHeight="1" x14ac:dyDescent="0.2">
      <c r="B22" s="342" t="s">
        <v>1073</v>
      </c>
      <c r="C22" s="126">
        <v>48791</v>
      </c>
      <c r="D22" s="126">
        <v>105793</v>
      </c>
      <c r="E22" s="126">
        <v>0</v>
      </c>
      <c r="F22" s="126">
        <v>0</v>
      </c>
      <c r="G22" s="126">
        <v>12152</v>
      </c>
      <c r="H22" s="126">
        <v>102303</v>
      </c>
      <c r="I22" s="126">
        <v>0</v>
      </c>
      <c r="J22" s="126">
        <v>0</v>
      </c>
      <c r="K22" s="274">
        <v>2479825</v>
      </c>
    </row>
    <row r="23" spans="2:11" ht="24.75" customHeight="1" x14ac:dyDescent="0.2">
      <c r="B23" s="342" t="s">
        <v>1074</v>
      </c>
      <c r="C23" s="126">
        <v>51</v>
      </c>
      <c r="D23" s="126">
        <v>0</v>
      </c>
      <c r="E23" s="126">
        <v>0</v>
      </c>
      <c r="F23" s="126">
        <v>1</v>
      </c>
      <c r="G23" s="126">
        <v>12</v>
      </c>
      <c r="H23" s="126">
        <v>41</v>
      </c>
      <c r="I23" s="126">
        <v>0</v>
      </c>
      <c r="J23" s="126">
        <v>0</v>
      </c>
      <c r="K23" s="274">
        <v>1199</v>
      </c>
    </row>
    <row r="24" spans="2:11" ht="24.75" customHeight="1" thickBot="1" x14ac:dyDescent="0.25">
      <c r="B24" s="353" t="s">
        <v>1075</v>
      </c>
      <c r="C24" s="354">
        <v>398990</v>
      </c>
      <c r="D24" s="354">
        <v>0</v>
      </c>
      <c r="E24" s="354">
        <v>0</v>
      </c>
      <c r="F24" s="354">
        <v>2412</v>
      </c>
      <c r="G24" s="354">
        <v>22304</v>
      </c>
      <c r="H24" s="354">
        <v>80993</v>
      </c>
      <c r="I24" s="354">
        <v>0</v>
      </c>
      <c r="J24" s="354">
        <v>0</v>
      </c>
      <c r="K24" s="355">
        <v>3388098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4803149606299213" right="0.55118110236220474" top="0.31496062992125984" bottom="0.19685039370078741" header="0.19685039370078741" footer="0.19685039370078741"/>
  <pageSetup paperSize="9" scale="80" orientation="landscape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39A2A-712D-4257-A732-6D0AE9C4C0FC}">
  <sheetPr codeName="Sheet71">
    <tabColor rgb="FFFFFF00"/>
  </sheetPr>
  <dimension ref="B1:K177"/>
  <sheetViews>
    <sheetView topLeftCell="A8" zoomScale="70" zoomScaleNormal="70" workbookViewId="0">
      <selection activeCell="U22" sqref="U22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1027</v>
      </c>
      <c r="I3" s="275" t="s">
        <v>957</v>
      </c>
      <c r="J3" s="275">
        <v>1855</v>
      </c>
      <c r="K3" s="276">
        <v>0.58760107816711593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30</v>
      </c>
      <c r="D5" s="273">
        <v>1</v>
      </c>
      <c r="E5" s="273">
        <v>55</v>
      </c>
      <c r="F5" s="273">
        <v>2</v>
      </c>
      <c r="G5" s="273">
        <v>178</v>
      </c>
      <c r="H5" s="273">
        <v>103</v>
      </c>
      <c r="I5" s="273">
        <v>66</v>
      </c>
      <c r="J5" s="273">
        <v>67</v>
      </c>
      <c r="K5" s="277">
        <v>99</v>
      </c>
    </row>
    <row r="6" spans="2:11" ht="24.75" customHeight="1" x14ac:dyDescent="0.2">
      <c r="B6" s="342" t="s">
        <v>1071</v>
      </c>
      <c r="C6" s="273">
        <v>57057</v>
      </c>
      <c r="D6" s="273">
        <v>1645</v>
      </c>
      <c r="E6" s="273">
        <v>555189</v>
      </c>
      <c r="F6" s="273">
        <v>75275</v>
      </c>
      <c r="G6" s="273">
        <v>441612</v>
      </c>
      <c r="H6" s="273">
        <v>311304</v>
      </c>
      <c r="I6" s="273">
        <v>370482</v>
      </c>
      <c r="J6" s="273">
        <v>601188</v>
      </c>
      <c r="K6" s="277">
        <v>146973</v>
      </c>
    </row>
    <row r="7" spans="2:11" ht="24.75" customHeight="1" x14ac:dyDescent="0.2">
      <c r="B7" s="342" t="s">
        <v>1072</v>
      </c>
      <c r="C7" s="126">
        <v>0</v>
      </c>
      <c r="D7" s="126">
        <v>0</v>
      </c>
      <c r="E7" s="126">
        <v>5</v>
      </c>
      <c r="F7" s="126">
        <v>1</v>
      </c>
      <c r="G7" s="126">
        <v>0</v>
      </c>
      <c r="H7" s="126">
        <v>0</v>
      </c>
      <c r="I7" s="126">
        <v>7</v>
      </c>
      <c r="J7" s="126">
        <v>4</v>
      </c>
      <c r="K7" s="356">
        <v>1</v>
      </c>
    </row>
    <row r="8" spans="2:11" ht="24.75" customHeight="1" x14ac:dyDescent="0.2">
      <c r="B8" s="342" t="s">
        <v>1073</v>
      </c>
      <c r="C8" s="126">
        <v>0</v>
      </c>
      <c r="D8" s="126">
        <v>0</v>
      </c>
      <c r="E8" s="126">
        <v>224867</v>
      </c>
      <c r="F8" s="126">
        <v>75171</v>
      </c>
      <c r="G8" s="126">
        <v>0</v>
      </c>
      <c r="H8" s="126">
        <v>0</v>
      </c>
      <c r="I8" s="126">
        <v>270397</v>
      </c>
      <c r="J8" s="126">
        <v>441488</v>
      </c>
      <c r="K8" s="356">
        <v>21633</v>
      </c>
    </row>
    <row r="9" spans="2:11" ht="24.75" customHeight="1" x14ac:dyDescent="0.2">
      <c r="B9" s="342" t="s">
        <v>1074</v>
      </c>
      <c r="C9" s="126">
        <v>30</v>
      </c>
      <c r="D9" s="126">
        <v>1</v>
      </c>
      <c r="E9" s="126">
        <v>50</v>
      </c>
      <c r="F9" s="126">
        <v>1</v>
      </c>
      <c r="G9" s="126">
        <v>178</v>
      </c>
      <c r="H9" s="126">
        <v>103</v>
      </c>
      <c r="I9" s="126">
        <v>59</v>
      </c>
      <c r="J9" s="126">
        <v>63</v>
      </c>
      <c r="K9" s="356">
        <v>98</v>
      </c>
    </row>
    <row r="10" spans="2:11" ht="24.75" customHeight="1" x14ac:dyDescent="0.2">
      <c r="B10" s="342" t="s">
        <v>1075</v>
      </c>
      <c r="C10" s="126">
        <v>57057</v>
      </c>
      <c r="D10" s="126">
        <v>1645</v>
      </c>
      <c r="E10" s="126">
        <v>330322</v>
      </c>
      <c r="F10" s="126">
        <v>104</v>
      </c>
      <c r="G10" s="126">
        <v>441612</v>
      </c>
      <c r="H10" s="126">
        <v>311304</v>
      </c>
      <c r="I10" s="126">
        <v>100085</v>
      </c>
      <c r="J10" s="126">
        <v>159700</v>
      </c>
      <c r="K10" s="356">
        <v>125340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5</v>
      </c>
      <c r="D12" s="273">
        <v>158</v>
      </c>
      <c r="E12" s="273">
        <v>106</v>
      </c>
      <c r="F12" s="273">
        <v>6</v>
      </c>
      <c r="G12" s="273">
        <v>74</v>
      </c>
      <c r="H12" s="273">
        <v>68</v>
      </c>
      <c r="I12" s="273">
        <v>21</v>
      </c>
      <c r="J12" s="273">
        <v>41</v>
      </c>
      <c r="K12" s="277">
        <v>140</v>
      </c>
    </row>
    <row r="13" spans="2:11" ht="24.75" customHeight="1" x14ac:dyDescent="0.2">
      <c r="B13" s="342" t="s">
        <v>1071</v>
      </c>
      <c r="C13" s="273">
        <v>7861</v>
      </c>
      <c r="D13" s="273">
        <v>748730</v>
      </c>
      <c r="E13" s="273">
        <v>130960</v>
      </c>
      <c r="F13" s="273">
        <v>207357</v>
      </c>
      <c r="G13" s="273">
        <v>239224</v>
      </c>
      <c r="H13" s="273">
        <v>429747</v>
      </c>
      <c r="I13" s="273">
        <v>40132</v>
      </c>
      <c r="J13" s="273">
        <v>144877</v>
      </c>
      <c r="K13" s="277">
        <v>289052</v>
      </c>
    </row>
    <row r="14" spans="2:11" ht="24.75" customHeight="1" x14ac:dyDescent="0.2">
      <c r="B14" s="342" t="s">
        <v>1072</v>
      </c>
      <c r="C14" s="125">
        <v>0</v>
      </c>
      <c r="D14" s="125">
        <v>4</v>
      </c>
      <c r="E14" s="125">
        <v>0</v>
      </c>
      <c r="F14" s="125">
        <v>2</v>
      </c>
      <c r="G14" s="125">
        <v>3</v>
      </c>
      <c r="H14" s="125">
        <v>4</v>
      </c>
      <c r="I14" s="125">
        <v>0</v>
      </c>
      <c r="J14" s="125">
        <v>0</v>
      </c>
      <c r="K14" s="352">
        <v>1</v>
      </c>
    </row>
    <row r="15" spans="2:11" ht="24.75" customHeight="1" x14ac:dyDescent="0.2">
      <c r="B15" s="342" t="s">
        <v>1073</v>
      </c>
      <c r="C15" s="125">
        <v>0</v>
      </c>
      <c r="D15" s="125">
        <v>469195</v>
      </c>
      <c r="E15" s="125">
        <v>0</v>
      </c>
      <c r="F15" s="125">
        <v>202537</v>
      </c>
      <c r="G15" s="125">
        <v>114235</v>
      </c>
      <c r="H15" s="125">
        <v>264257</v>
      </c>
      <c r="I15" s="125">
        <v>0</v>
      </c>
      <c r="J15" s="125">
        <v>0</v>
      </c>
      <c r="K15" s="352">
        <v>29577</v>
      </c>
    </row>
    <row r="16" spans="2:11" ht="24.75" customHeight="1" x14ac:dyDescent="0.2">
      <c r="B16" s="342" t="s">
        <v>1074</v>
      </c>
      <c r="C16" s="125">
        <v>5</v>
      </c>
      <c r="D16" s="125">
        <v>154</v>
      </c>
      <c r="E16" s="125">
        <v>106</v>
      </c>
      <c r="F16" s="125">
        <v>4</v>
      </c>
      <c r="G16" s="125">
        <v>71</v>
      </c>
      <c r="H16" s="125">
        <v>64</v>
      </c>
      <c r="I16" s="125">
        <v>21</v>
      </c>
      <c r="J16" s="125">
        <v>41</v>
      </c>
      <c r="K16" s="352">
        <v>139</v>
      </c>
    </row>
    <row r="17" spans="2:11" ht="24.75" customHeight="1" x14ac:dyDescent="0.2">
      <c r="B17" s="342" t="s">
        <v>1075</v>
      </c>
      <c r="C17" s="125">
        <v>7861</v>
      </c>
      <c r="D17" s="125">
        <v>279535</v>
      </c>
      <c r="E17" s="125">
        <v>130960</v>
      </c>
      <c r="F17" s="125">
        <v>4820</v>
      </c>
      <c r="G17" s="125">
        <v>124989</v>
      </c>
      <c r="H17" s="125">
        <v>165490</v>
      </c>
      <c r="I17" s="125">
        <v>40132</v>
      </c>
      <c r="J17" s="125">
        <v>144877</v>
      </c>
      <c r="K17" s="352">
        <v>259475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49</v>
      </c>
      <c r="D19" s="94">
        <v>0</v>
      </c>
      <c r="E19" s="94">
        <v>0</v>
      </c>
      <c r="F19" s="94">
        <v>0</v>
      </c>
      <c r="G19" s="94">
        <v>24</v>
      </c>
      <c r="H19" s="94">
        <v>33</v>
      </c>
      <c r="I19" s="94">
        <v>1</v>
      </c>
      <c r="J19" s="94">
        <v>0</v>
      </c>
      <c r="K19" s="119">
        <v>1090</v>
      </c>
    </row>
    <row r="20" spans="2:11" ht="24.75" customHeight="1" x14ac:dyDescent="0.2">
      <c r="B20" s="342" t="s">
        <v>1071</v>
      </c>
      <c r="C20" s="94">
        <v>408614</v>
      </c>
      <c r="D20" s="94">
        <v>0</v>
      </c>
      <c r="E20" s="94">
        <v>0</v>
      </c>
      <c r="F20" s="94">
        <v>0</v>
      </c>
      <c r="G20" s="94">
        <v>302539</v>
      </c>
      <c r="H20" s="94">
        <v>341572</v>
      </c>
      <c r="I20" s="94">
        <v>1360</v>
      </c>
      <c r="J20" s="94">
        <v>0</v>
      </c>
      <c r="K20" s="118">
        <v>5161352</v>
      </c>
    </row>
    <row r="21" spans="2:11" ht="24.75" customHeight="1" x14ac:dyDescent="0.2">
      <c r="B21" s="342" t="s">
        <v>1072</v>
      </c>
      <c r="C21" s="126">
        <v>1</v>
      </c>
      <c r="D21" s="126">
        <v>0</v>
      </c>
      <c r="E21" s="126">
        <v>0</v>
      </c>
      <c r="F21" s="126">
        <v>0</v>
      </c>
      <c r="G21" s="126">
        <v>3</v>
      </c>
      <c r="H21" s="126">
        <v>3</v>
      </c>
      <c r="I21" s="126">
        <v>0</v>
      </c>
      <c r="J21" s="126">
        <v>0</v>
      </c>
      <c r="K21" s="274">
        <v>37</v>
      </c>
    </row>
    <row r="22" spans="2:11" ht="24.75" customHeight="1" x14ac:dyDescent="0.2">
      <c r="B22" s="342" t="s">
        <v>1073</v>
      </c>
      <c r="C22" s="126">
        <v>26085</v>
      </c>
      <c r="D22" s="126">
        <v>0</v>
      </c>
      <c r="E22" s="126">
        <v>0</v>
      </c>
      <c r="F22" s="126">
        <v>0</v>
      </c>
      <c r="G22" s="126">
        <v>260706</v>
      </c>
      <c r="H22" s="126">
        <v>303997</v>
      </c>
      <c r="I22" s="126">
        <v>0</v>
      </c>
      <c r="J22" s="126">
        <v>0</v>
      </c>
      <c r="K22" s="274">
        <v>2501608</v>
      </c>
    </row>
    <row r="23" spans="2:11" ht="24.75" customHeight="1" x14ac:dyDescent="0.2">
      <c r="B23" s="342" t="s">
        <v>1074</v>
      </c>
      <c r="C23" s="126">
        <v>48</v>
      </c>
      <c r="D23" s="126">
        <v>0</v>
      </c>
      <c r="E23" s="126">
        <v>0</v>
      </c>
      <c r="F23" s="126">
        <v>0</v>
      </c>
      <c r="G23" s="126">
        <v>21</v>
      </c>
      <c r="H23" s="126">
        <v>30</v>
      </c>
      <c r="I23" s="126">
        <v>1</v>
      </c>
      <c r="J23" s="126">
        <v>0</v>
      </c>
      <c r="K23" s="274">
        <v>1053</v>
      </c>
    </row>
    <row r="24" spans="2:11" ht="24.75" customHeight="1" thickBot="1" x14ac:dyDescent="0.25">
      <c r="B24" s="353" t="s">
        <v>1075</v>
      </c>
      <c r="C24" s="354">
        <v>382529</v>
      </c>
      <c r="D24" s="354">
        <v>0</v>
      </c>
      <c r="E24" s="354">
        <v>0</v>
      </c>
      <c r="F24" s="354">
        <v>0</v>
      </c>
      <c r="G24" s="354">
        <v>41833</v>
      </c>
      <c r="H24" s="354">
        <v>37575</v>
      </c>
      <c r="I24" s="354">
        <v>1360</v>
      </c>
      <c r="J24" s="354">
        <v>0</v>
      </c>
      <c r="K24" s="355">
        <v>2659744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D4C0F-A1DC-4E35-9D7A-C196A168C655}">
  <sheetPr codeName="Sheet74">
    <tabColor rgb="FFFFFF00"/>
  </sheetPr>
  <dimension ref="B1:K177"/>
  <sheetViews>
    <sheetView topLeftCell="A9" zoomScale="70" zoomScaleNormal="70" workbookViewId="0">
      <selection activeCell="B4" sqref="B4:K24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1028</v>
      </c>
      <c r="I3" s="275" t="s">
        <v>959</v>
      </c>
      <c r="J3" s="275">
        <v>8739</v>
      </c>
      <c r="K3" s="276">
        <v>0.75248884311706143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129</v>
      </c>
      <c r="D5" s="273">
        <v>1</v>
      </c>
      <c r="E5" s="273">
        <v>241</v>
      </c>
      <c r="F5" s="273">
        <v>14</v>
      </c>
      <c r="G5" s="273">
        <v>1232</v>
      </c>
      <c r="H5" s="273">
        <v>677</v>
      </c>
      <c r="I5" s="273">
        <v>399</v>
      </c>
      <c r="J5" s="273">
        <v>282</v>
      </c>
      <c r="K5" s="277">
        <v>656</v>
      </c>
    </row>
    <row r="6" spans="2:11" ht="24.75" customHeight="1" x14ac:dyDescent="0.2">
      <c r="B6" s="342" t="s">
        <v>1071</v>
      </c>
      <c r="C6" s="273">
        <v>436267</v>
      </c>
      <c r="D6" s="273">
        <v>1348</v>
      </c>
      <c r="E6" s="273">
        <v>5446689</v>
      </c>
      <c r="F6" s="273">
        <v>168124</v>
      </c>
      <c r="G6" s="273">
        <v>2926683</v>
      </c>
      <c r="H6" s="273">
        <v>1981311</v>
      </c>
      <c r="I6" s="273">
        <v>2185191</v>
      </c>
      <c r="J6" s="273">
        <v>2234595</v>
      </c>
      <c r="K6" s="277">
        <v>1089065</v>
      </c>
    </row>
    <row r="7" spans="2:11" ht="24.75" customHeight="1" x14ac:dyDescent="0.2">
      <c r="B7" s="342" t="s">
        <v>1072</v>
      </c>
      <c r="C7" s="126">
        <v>2</v>
      </c>
      <c r="D7" s="126">
        <v>0</v>
      </c>
      <c r="E7" s="126">
        <v>21</v>
      </c>
      <c r="F7" s="126">
        <v>2</v>
      </c>
      <c r="G7" s="126">
        <v>3</v>
      </c>
      <c r="H7" s="126">
        <v>3</v>
      </c>
      <c r="I7" s="126">
        <v>34</v>
      </c>
      <c r="J7" s="126">
        <v>25</v>
      </c>
      <c r="K7" s="356">
        <v>9</v>
      </c>
    </row>
    <row r="8" spans="2:11" ht="24.75" customHeight="1" x14ac:dyDescent="0.2">
      <c r="B8" s="342" t="s">
        <v>1073</v>
      </c>
      <c r="C8" s="126">
        <v>93471</v>
      </c>
      <c r="D8" s="126">
        <v>0</v>
      </c>
      <c r="E8" s="126">
        <v>3095057</v>
      </c>
      <c r="F8" s="126">
        <v>86970</v>
      </c>
      <c r="G8" s="126">
        <v>102732</v>
      </c>
      <c r="H8" s="126">
        <v>102732</v>
      </c>
      <c r="I8" s="126">
        <v>1326099</v>
      </c>
      <c r="J8" s="126">
        <v>1483643</v>
      </c>
      <c r="K8" s="356">
        <v>253763</v>
      </c>
    </row>
    <row r="9" spans="2:11" ht="24.75" customHeight="1" x14ac:dyDescent="0.2">
      <c r="B9" s="342" t="s">
        <v>1074</v>
      </c>
      <c r="C9" s="126">
        <v>127</v>
      </c>
      <c r="D9" s="126">
        <v>1</v>
      </c>
      <c r="E9" s="126">
        <v>220</v>
      </c>
      <c r="F9" s="126">
        <v>12</v>
      </c>
      <c r="G9" s="126">
        <v>1229</v>
      </c>
      <c r="H9" s="126">
        <v>674</v>
      </c>
      <c r="I9" s="126">
        <v>365</v>
      </c>
      <c r="J9" s="126">
        <v>257</v>
      </c>
      <c r="K9" s="356">
        <v>647</v>
      </c>
    </row>
    <row r="10" spans="2:11" ht="24.75" customHeight="1" x14ac:dyDescent="0.2">
      <c r="B10" s="342" t="s">
        <v>1075</v>
      </c>
      <c r="C10" s="126">
        <v>342796</v>
      </c>
      <c r="D10" s="126">
        <v>1348</v>
      </c>
      <c r="E10" s="126">
        <v>2351632</v>
      </c>
      <c r="F10" s="126">
        <v>81154</v>
      </c>
      <c r="G10" s="126">
        <v>2823951</v>
      </c>
      <c r="H10" s="126">
        <v>1878579</v>
      </c>
      <c r="I10" s="126">
        <v>859092</v>
      </c>
      <c r="J10" s="126">
        <v>750952</v>
      </c>
      <c r="K10" s="356">
        <v>835302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54</v>
      </c>
      <c r="D12" s="273">
        <v>1139</v>
      </c>
      <c r="E12" s="273">
        <v>865</v>
      </c>
      <c r="F12" s="273">
        <v>40</v>
      </c>
      <c r="G12" s="273">
        <v>461</v>
      </c>
      <c r="H12" s="273">
        <v>411</v>
      </c>
      <c r="I12" s="273">
        <v>155</v>
      </c>
      <c r="J12" s="273">
        <v>247</v>
      </c>
      <c r="K12" s="277">
        <v>783</v>
      </c>
    </row>
    <row r="13" spans="2:11" ht="24.75" customHeight="1" x14ac:dyDescent="0.2">
      <c r="B13" s="342" t="s">
        <v>1071</v>
      </c>
      <c r="C13" s="273">
        <v>47500</v>
      </c>
      <c r="D13" s="273">
        <v>3542951</v>
      </c>
      <c r="E13" s="273">
        <v>1114358</v>
      </c>
      <c r="F13" s="273">
        <v>883618</v>
      </c>
      <c r="G13" s="273">
        <v>1220866</v>
      </c>
      <c r="H13" s="273">
        <v>1717402</v>
      </c>
      <c r="I13" s="273">
        <v>309415</v>
      </c>
      <c r="J13" s="273">
        <v>369749</v>
      </c>
      <c r="K13" s="277">
        <v>2847760</v>
      </c>
    </row>
    <row r="14" spans="2:11" ht="24.75" customHeight="1" x14ac:dyDescent="0.2">
      <c r="B14" s="342" t="s">
        <v>1072</v>
      </c>
      <c r="C14" s="125">
        <v>0</v>
      </c>
      <c r="D14" s="125">
        <v>17</v>
      </c>
      <c r="E14" s="125">
        <v>0</v>
      </c>
      <c r="F14" s="125">
        <v>10</v>
      </c>
      <c r="G14" s="125">
        <v>9</v>
      </c>
      <c r="H14" s="125">
        <v>16</v>
      </c>
      <c r="I14" s="125">
        <v>0</v>
      </c>
      <c r="J14" s="125">
        <v>1</v>
      </c>
      <c r="K14" s="352">
        <v>7</v>
      </c>
    </row>
    <row r="15" spans="2:11" ht="24.75" customHeight="1" x14ac:dyDescent="0.2">
      <c r="B15" s="342" t="s">
        <v>1073</v>
      </c>
      <c r="C15" s="125">
        <v>0</v>
      </c>
      <c r="D15" s="125">
        <v>1372938</v>
      </c>
      <c r="E15" s="125">
        <v>0</v>
      </c>
      <c r="F15" s="125">
        <v>827736</v>
      </c>
      <c r="G15" s="125">
        <v>467803</v>
      </c>
      <c r="H15" s="125">
        <v>698118</v>
      </c>
      <c r="I15" s="125">
        <v>0</v>
      </c>
      <c r="J15" s="125">
        <v>37314</v>
      </c>
      <c r="K15" s="352">
        <v>1400643</v>
      </c>
    </row>
    <row r="16" spans="2:11" ht="24.75" customHeight="1" x14ac:dyDescent="0.2">
      <c r="B16" s="342" t="s">
        <v>1074</v>
      </c>
      <c r="C16" s="125">
        <v>54</v>
      </c>
      <c r="D16" s="125">
        <v>1122</v>
      </c>
      <c r="E16" s="125">
        <v>865</v>
      </c>
      <c r="F16" s="125">
        <v>30</v>
      </c>
      <c r="G16" s="125">
        <v>452</v>
      </c>
      <c r="H16" s="125">
        <v>395</v>
      </c>
      <c r="I16" s="125">
        <v>155</v>
      </c>
      <c r="J16" s="125">
        <v>246</v>
      </c>
      <c r="K16" s="352">
        <v>776</v>
      </c>
    </row>
    <row r="17" spans="2:11" ht="24.75" customHeight="1" x14ac:dyDescent="0.2">
      <c r="B17" s="342" t="s">
        <v>1075</v>
      </c>
      <c r="C17" s="125">
        <v>47500</v>
      </c>
      <c r="D17" s="125">
        <v>2170013</v>
      </c>
      <c r="E17" s="125">
        <v>1114358</v>
      </c>
      <c r="F17" s="125">
        <v>55882</v>
      </c>
      <c r="G17" s="125">
        <v>753063</v>
      </c>
      <c r="H17" s="125">
        <v>1019284</v>
      </c>
      <c r="I17" s="125">
        <v>309415</v>
      </c>
      <c r="J17" s="125">
        <v>332435</v>
      </c>
      <c r="K17" s="352">
        <v>1447117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243</v>
      </c>
      <c r="D19" s="94">
        <v>4</v>
      </c>
      <c r="E19" s="94">
        <v>4</v>
      </c>
      <c r="F19" s="94">
        <v>4</v>
      </c>
      <c r="G19" s="94">
        <v>118</v>
      </c>
      <c r="H19" s="94">
        <v>151</v>
      </c>
      <c r="I19" s="94">
        <v>4</v>
      </c>
      <c r="J19" s="94">
        <v>0</v>
      </c>
      <c r="K19" s="119">
        <v>6576</v>
      </c>
    </row>
    <row r="20" spans="2:11" ht="24.75" customHeight="1" x14ac:dyDescent="0.2">
      <c r="B20" s="342" t="s">
        <v>1071</v>
      </c>
      <c r="C20" s="94">
        <v>2420567</v>
      </c>
      <c r="D20" s="94">
        <v>2965</v>
      </c>
      <c r="E20" s="94">
        <v>752361</v>
      </c>
      <c r="F20" s="94">
        <v>2437</v>
      </c>
      <c r="G20" s="94">
        <v>565526</v>
      </c>
      <c r="H20" s="94">
        <v>971118</v>
      </c>
      <c r="I20" s="94">
        <v>11581</v>
      </c>
      <c r="J20" s="94">
        <v>0</v>
      </c>
      <c r="K20" s="118">
        <v>28959397</v>
      </c>
    </row>
    <row r="21" spans="2:11" ht="24.75" customHeight="1" x14ac:dyDescent="0.2">
      <c r="B21" s="342" t="s">
        <v>1072</v>
      </c>
      <c r="C21" s="126">
        <v>11</v>
      </c>
      <c r="D21" s="126">
        <v>0</v>
      </c>
      <c r="E21" s="126">
        <v>3</v>
      </c>
      <c r="F21" s="126">
        <v>0</v>
      </c>
      <c r="G21" s="126">
        <v>4</v>
      </c>
      <c r="H21" s="126">
        <v>13</v>
      </c>
      <c r="I21" s="126">
        <v>0</v>
      </c>
      <c r="J21" s="126">
        <v>0</v>
      </c>
      <c r="K21" s="274">
        <v>177</v>
      </c>
    </row>
    <row r="22" spans="2:11" ht="24.75" customHeight="1" x14ac:dyDescent="0.2">
      <c r="B22" s="342" t="s">
        <v>1073</v>
      </c>
      <c r="C22" s="126">
        <v>551771</v>
      </c>
      <c r="D22" s="126">
        <v>0</v>
      </c>
      <c r="E22" s="126">
        <v>752172</v>
      </c>
      <c r="F22" s="126">
        <v>0</v>
      </c>
      <c r="G22" s="126">
        <v>332015</v>
      </c>
      <c r="H22" s="126">
        <v>704609</v>
      </c>
      <c r="I22" s="126">
        <v>0</v>
      </c>
      <c r="J22" s="126">
        <v>0</v>
      </c>
      <c r="K22" s="274">
        <v>12759118</v>
      </c>
    </row>
    <row r="23" spans="2:11" ht="24.75" customHeight="1" x14ac:dyDescent="0.2">
      <c r="B23" s="342" t="s">
        <v>1074</v>
      </c>
      <c r="C23" s="126">
        <v>232</v>
      </c>
      <c r="D23" s="126">
        <v>4</v>
      </c>
      <c r="E23" s="126">
        <v>1</v>
      </c>
      <c r="F23" s="126">
        <v>4</v>
      </c>
      <c r="G23" s="126">
        <v>114</v>
      </c>
      <c r="H23" s="126">
        <v>138</v>
      </c>
      <c r="I23" s="126">
        <v>4</v>
      </c>
      <c r="J23" s="126">
        <v>0</v>
      </c>
      <c r="K23" s="274">
        <v>6399</v>
      </c>
    </row>
    <row r="24" spans="2:11" ht="24.75" customHeight="1" thickBot="1" x14ac:dyDescent="0.25">
      <c r="B24" s="353" t="s">
        <v>1075</v>
      </c>
      <c r="C24" s="354">
        <v>1868796</v>
      </c>
      <c r="D24" s="354">
        <v>2965</v>
      </c>
      <c r="E24" s="354">
        <v>189</v>
      </c>
      <c r="F24" s="354">
        <v>2437</v>
      </c>
      <c r="G24" s="354">
        <v>233511</v>
      </c>
      <c r="H24" s="354">
        <v>266509</v>
      </c>
      <c r="I24" s="354">
        <v>11581</v>
      </c>
      <c r="J24" s="354">
        <v>0</v>
      </c>
      <c r="K24" s="355">
        <v>16200279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51D08-836D-497D-BF67-33F2C42B4D7F}">
  <sheetPr codeName="Sheet75">
    <tabColor rgb="FFFFFF00"/>
  </sheetPr>
  <dimension ref="B1:K177"/>
  <sheetViews>
    <sheetView topLeftCell="A11" zoomScale="70" zoomScaleNormal="70" workbookViewId="0">
      <selection activeCell="K32" sqref="K32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1029</v>
      </c>
      <c r="I3" s="275" t="s">
        <v>961</v>
      </c>
      <c r="J3" s="275">
        <v>1615</v>
      </c>
      <c r="K3" s="276">
        <v>0.80123839009287923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27</v>
      </c>
      <c r="D5" s="273">
        <v>2</v>
      </c>
      <c r="E5" s="273">
        <v>52</v>
      </c>
      <c r="F5" s="273">
        <v>3</v>
      </c>
      <c r="G5" s="273">
        <v>226</v>
      </c>
      <c r="H5" s="273">
        <v>137</v>
      </c>
      <c r="I5" s="273">
        <v>76</v>
      </c>
      <c r="J5" s="273">
        <v>52</v>
      </c>
      <c r="K5" s="277">
        <v>149</v>
      </c>
    </row>
    <row r="6" spans="2:11" ht="24.75" customHeight="1" x14ac:dyDescent="0.2">
      <c r="B6" s="342" t="s">
        <v>1071</v>
      </c>
      <c r="C6" s="273">
        <v>72819</v>
      </c>
      <c r="D6" s="273">
        <v>2954</v>
      </c>
      <c r="E6" s="273">
        <v>1113827</v>
      </c>
      <c r="F6" s="273">
        <v>23764</v>
      </c>
      <c r="G6" s="273">
        <v>526562</v>
      </c>
      <c r="H6" s="273">
        <v>397470</v>
      </c>
      <c r="I6" s="273">
        <v>714995</v>
      </c>
      <c r="J6" s="273">
        <v>292219</v>
      </c>
      <c r="K6" s="277">
        <v>185372</v>
      </c>
    </row>
    <row r="7" spans="2:11" ht="24.75" customHeight="1" x14ac:dyDescent="0.2">
      <c r="B7" s="342" t="s">
        <v>1072</v>
      </c>
      <c r="C7" s="126">
        <v>1</v>
      </c>
      <c r="D7" s="126">
        <v>0</v>
      </c>
      <c r="E7" s="126">
        <v>8</v>
      </c>
      <c r="F7" s="126">
        <v>0</v>
      </c>
      <c r="G7" s="126">
        <v>0</v>
      </c>
      <c r="H7" s="126">
        <v>0</v>
      </c>
      <c r="I7" s="126">
        <v>14</v>
      </c>
      <c r="J7" s="126">
        <v>4</v>
      </c>
      <c r="K7" s="356">
        <v>1</v>
      </c>
    </row>
    <row r="8" spans="2:11" ht="24.75" customHeight="1" x14ac:dyDescent="0.2">
      <c r="B8" s="342" t="s">
        <v>1073</v>
      </c>
      <c r="C8" s="126">
        <v>30710</v>
      </c>
      <c r="D8" s="126">
        <v>0</v>
      </c>
      <c r="E8" s="126">
        <v>944176</v>
      </c>
      <c r="F8" s="126">
        <v>0</v>
      </c>
      <c r="G8" s="126">
        <v>0</v>
      </c>
      <c r="H8" s="126">
        <v>0</v>
      </c>
      <c r="I8" s="126">
        <v>570638</v>
      </c>
      <c r="J8" s="126">
        <v>191214</v>
      </c>
      <c r="K8" s="356">
        <v>15569</v>
      </c>
    </row>
    <row r="9" spans="2:11" ht="24.75" customHeight="1" x14ac:dyDescent="0.2">
      <c r="B9" s="342" t="s">
        <v>1074</v>
      </c>
      <c r="C9" s="126">
        <v>26</v>
      </c>
      <c r="D9" s="126">
        <v>2</v>
      </c>
      <c r="E9" s="126">
        <v>44</v>
      </c>
      <c r="F9" s="126">
        <v>3</v>
      </c>
      <c r="G9" s="126">
        <v>226</v>
      </c>
      <c r="H9" s="126">
        <v>137</v>
      </c>
      <c r="I9" s="126">
        <v>62</v>
      </c>
      <c r="J9" s="126">
        <v>48</v>
      </c>
      <c r="K9" s="356">
        <v>148</v>
      </c>
    </row>
    <row r="10" spans="2:11" ht="24.75" customHeight="1" x14ac:dyDescent="0.2">
      <c r="B10" s="342" t="s">
        <v>1075</v>
      </c>
      <c r="C10" s="126">
        <v>42109</v>
      </c>
      <c r="D10" s="126">
        <v>2954</v>
      </c>
      <c r="E10" s="126">
        <v>169651</v>
      </c>
      <c r="F10" s="126">
        <v>23764</v>
      </c>
      <c r="G10" s="126">
        <v>526562</v>
      </c>
      <c r="H10" s="126">
        <v>397470</v>
      </c>
      <c r="I10" s="126">
        <v>144357</v>
      </c>
      <c r="J10" s="126">
        <v>101005</v>
      </c>
      <c r="K10" s="356">
        <v>169803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12</v>
      </c>
      <c r="D12" s="273">
        <v>244</v>
      </c>
      <c r="E12" s="273">
        <v>184</v>
      </c>
      <c r="F12" s="273">
        <v>8</v>
      </c>
      <c r="G12" s="273">
        <v>77</v>
      </c>
      <c r="H12" s="273">
        <v>80</v>
      </c>
      <c r="I12" s="273">
        <v>18</v>
      </c>
      <c r="J12" s="273">
        <v>51</v>
      </c>
      <c r="K12" s="277">
        <v>153</v>
      </c>
    </row>
    <row r="13" spans="2:11" ht="24.75" customHeight="1" x14ac:dyDescent="0.2">
      <c r="B13" s="342" t="s">
        <v>1071</v>
      </c>
      <c r="C13" s="273">
        <v>9877</v>
      </c>
      <c r="D13" s="273">
        <v>696283</v>
      </c>
      <c r="E13" s="273">
        <v>263481</v>
      </c>
      <c r="F13" s="273">
        <v>121698</v>
      </c>
      <c r="G13" s="273">
        <v>325005</v>
      </c>
      <c r="H13" s="273">
        <v>668267</v>
      </c>
      <c r="I13" s="273">
        <v>124290</v>
      </c>
      <c r="J13" s="273">
        <v>99187</v>
      </c>
      <c r="K13" s="277">
        <v>412594</v>
      </c>
    </row>
    <row r="14" spans="2:11" ht="24.75" customHeight="1" x14ac:dyDescent="0.2">
      <c r="B14" s="342" t="s">
        <v>1072</v>
      </c>
      <c r="C14" s="125">
        <v>0</v>
      </c>
      <c r="D14" s="125">
        <v>4</v>
      </c>
      <c r="E14" s="125">
        <v>1</v>
      </c>
      <c r="F14" s="125">
        <v>1</v>
      </c>
      <c r="G14" s="125">
        <v>2</v>
      </c>
      <c r="H14" s="125">
        <v>6</v>
      </c>
      <c r="I14" s="125">
        <v>1</v>
      </c>
      <c r="J14" s="125">
        <v>0</v>
      </c>
      <c r="K14" s="352">
        <v>0</v>
      </c>
    </row>
    <row r="15" spans="2:11" ht="24.75" customHeight="1" x14ac:dyDescent="0.2">
      <c r="B15" s="342" t="s">
        <v>1073</v>
      </c>
      <c r="C15" s="125">
        <v>0</v>
      </c>
      <c r="D15" s="125">
        <v>254217</v>
      </c>
      <c r="E15" s="125">
        <v>14068</v>
      </c>
      <c r="F15" s="125">
        <v>111022</v>
      </c>
      <c r="G15" s="125">
        <v>92250</v>
      </c>
      <c r="H15" s="125">
        <v>483427</v>
      </c>
      <c r="I15" s="125">
        <v>97708</v>
      </c>
      <c r="J15" s="125">
        <v>0</v>
      </c>
      <c r="K15" s="352">
        <v>0</v>
      </c>
    </row>
    <row r="16" spans="2:11" ht="24.75" customHeight="1" x14ac:dyDescent="0.2">
      <c r="B16" s="342" t="s">
        <v>1074</v>
      </c>
      <c r="C16" s="125">
        <v>12</v>
      </c>
      <c r="D16" s="125">
        <v>240</v>
      </c>
      <c r="E16" s="125">
        <v>183</v>
      </c>
      <c r="F16" s="125">
        <v>7</v>
      </c>
      <c r="G16" s="125">
        <v>75</v>
      </c>
      <c r="H16" s="125">
        <v>74</v>
      </c>
      <c r="I16" s="125">
        <v>17</v>
      </c>
      <c r="J16" s="125">
        <v>51</v>
      </c>
      <c r="K16" s="352">
        <v>153</v>
      </c>
    </row>
    <row r="17" spans="2:11" ht="24.75" customHeight="1" x14ac:dyDescent="0.2">
      <c r="B17" s="342" t="s">
        <v>1075</v>
      </c>
      <c r="C17" s="125">
        <v>9877</v>
      </c>
      <c r="D17" s="125">
        <v>442066</v>
      </c>
      <c r="E17" s="125">
        <v>249413</v>
      </c>
      <c r="F17" s="125">
        <v>10676</v>
      </c>
      <c r="G17" s="125">
        <v>232755</v>
      </c>
      <c r="H17" s="125">
        <v>184840</v>
      </c>
      <c r="I17" s="125">
        <v>26582</v>
      </c>
      <c r="J17" s="125">
        <v>99187</v>
      </c>
      <c r="K17" s="352">
        <v>412594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46</v>
      </c>
      <c r="D19" s="94">
        <v>0</v>
      </c>
      <c r="E19" s="94">
        <v>1</v>
      </c>
      <c r="F19" s="94">
        <v>0</v>
      </c>
      <c r="G19" s="94">
        <v>22</v>
      </c>
      <c r="H19" s="94">
        <v>21</v>
      </c>
      <c r="I19" s="94">
        <v>2</v>
      </c>
      <c r="J19" s="94">
        <v>0</v>
      </c>
      <c r="K19" s="119">
        <v>1294</v>
      </c>
    </row>
    <row r="20" spans="2:11" ht="24.75" customHeight="1" x14ac:dyDescent="0.2">
      <c r="B20" s="342" t="s">
        <v>1071</v>
      </c>
      <c r="C20" s="94">
        <v>479164</v>
      </c>
      <c r="D20" s="94">
        <v>0</v>
      </c>
      <c r="E20" s="94">
        <v>116</v>
      </c>
      <c r="F20" s="94">
        <v>0</v>
      </c>
      <c r="G20" s="94">
        <v>23797</v>
      </c>
      <c r="H20" s="94">
        <v>168143</v>
      </c>
      <c r="I20" s="94">
        <v>2092</v>
      </c>
      <c r="J20" s="94">
        <v>0</v>
      </c>
      <c r="K20" s="118">
        <v>5814083</v>
      </c>
    </row>
    <row r="21" spans="2:11" ht="24.75" customHeight="1" x14ac:dyDescent="0.2">
      <c r="B21" s="342" t="s">
        <v>1072</v>
      </c>
      <c r="C21" s="126">
        <v>3</v>
      </c>
      <c r="D21" s="126">
        <v>0</v>
      </c>
      <c r="E21" s="126">
        <v>0</v>
      </c>
      <c r="F21" s="126">
        <v>0</v>
      </c>
      <c r="G21" s="126">
        <v>0</v>
      </c>
      <c r="H21" s="126">
        <v>1</v>
      </c>
      <c r="I21" s="126">
        <v>0</v>
      </c>
      <c r="J21" s="126">
        <v>0</v>
      </c>
      <c r="K21" s="274">
        <v>44</v>
      </c>
    </row>
    <row r="22" spans="2:11" ht="24.75" customHeight="1" x14ac:dyDescent="0.2">
      <c r="B22" s="342" t="s">
        <v>1073</v>
      </c>
      <c r="C22" s="126">
        <v>143758</v>
      </c>
      <c r="D22" s="126">
        <v>0</v>
      </c>
      <c r="E22" s="126">
        <v>0</v>
      </c>
      <c r="F22" s="126">
        <v>0</v>
      </c>
      <c r="G22" s="126">
        <v>0</v>
      </c>
      <c r="H22" s="126">
        <v>104526</v>
      </c>
      <c r="I22" s="126">
        <v>0</v>
      </c>
      <c r="J22" s="126">
        <v>0</v>
      </c>
      <c r="K22" s="274">
        <v>2830485</v>
      </c>
    </row>
    <row r="23" spans="2:11" ht="24.75" customHeight="1" x14ac:dyDescent="0.2">
      <c r="B23" s="342" t="s">
        <v>1074</v>
      </c>
      <c r="C23" s="126">
        <v>43</v>
      </c>
      <c r="D23" s="126">
        <v>0</v>
      </c>
      <c r="E23" s="126">
        <v>1</v>
      </c>
      <c r="F23" s="126">
        <v>0</v>
      </c>
      <c r="G23" s="126">
        <v>22</v>
      </c>
      <c r="H23" s="126">
        <v>20</v>
      </c>
      <c r="I23" s="126">
        <v>2</v>
      </c>
      <c r="J23" s="126">
        <v>0</v>
      </c>
      <c r="K23" s="274">
        <v>1250</v>
      </c>
    </row>
    <row r="24" spans="2:11" ht="24.75" customHeight="1" thickBot="1" x14ac:dyDescent="0.25">
      <c r="B24" s="353" t="s">
        <v>1075</v>
      </c>
      <c r="C24" s="354">
        <v>335406</v>
      </c>
      <c r="D24" s="354">
        <v>0</v>
      </c>
      <c r="E24" s="354">
        <v>116</v>
      </c>
      <c r="F24" s="354">
        <v>0</v>
      </c>
      <c r="G24" s="354">
        <v>23797</v>
      </c>
      <c r="H24" s="354">
        <v>63617</v>
      </c>
      <c r="I24" s="354">
        <v>2092</v>
      </c>
      <c r="J24" s="354">
        <v>0</v>
      </c>
      <c r="K24" s="355">
        <v>2983598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CC8DB-4549-481F-8C5B-5CE55F176660}">
  <sheetPr codeName="Sheet76">
    <tabColor rgb="FFFFFF00"/>
  </sheetPr>
  <dimension ref="B1:K177"/>
  <sheetViews>
    <sheetView zoomScale="70" zoomScaleNormal="70" workbookViewId="0">
      <selection activeCell="T19" sqref="T19"/>
    </sheetView>
  </sheetViews>
  <sheetFormatPr defaultColWidth="9" defaultRowHeight="13.2" x14ac:dyDescent="0.2"/>
  <cols>
    <col min="1" max="1" width="0.88671875" customWidth="1"/>
    <col min="2" max="2" width="9.77734375" bestFit="1" customWidth="1"/>
    <col min="3" max="10" width="17.109375" customWidth="1"/>
    <col min="11" max="11" width="17.6640625" customWidth="1"/>
    <col min="12" max="12" width="0.88671875" customWidth="1"/>
  </cols>
  <sheetData>
    <row r="1" spans="2:11" ht="5.25" customHeight="1" thickBot="1" x14ac:dyDescent="0.25"/>
    <row r="2" spans="2:11" ht="16.5" customHeight="1" x14ac:dyDescent="0.2">
      <c r="B2" s="500" t="s">
        <v>1195</v>
      </c>
      <c r="C2" s="500"/>
      <c r="D2" s="500"/>
      <c r="E2" s="500"/>
      <c r="F2" s="500"/>
      <c r="G2" s="1"/>
      <c r="H2" s="334" t="s">
        <v>1176</v>
      </c>
      <c r="I2" s="335" t="s">
        <v>1177</v>
      </c>
      <c r="J2" s="334" t="s">
        <v>1178</v>
      </c>
      <c r="K2" s="335" t="s">
        <v>1179</v>
      </c>
    </row>
    <row r="3" spans="2:11" ht="24.75" customHeight="1" thickBot="1" x14ac:dyDescent="0.25">
      <c r="B3" s="501"/>
      <c r="C3" s="501"/>
      <c r="D3" s="501"/>
      <c r="E3" s="501"/>
      <c r="F3" s="501"/>
      <c r="G3" s="1"/>
      <c r="H3" s="336" t="s">
        <v>1030</v>
      </c>
      <c r="I3" s="275" t="s">
        <v>968</v>
      </c>
      <c r="J3" s="275">
        <v>9249</v>
      </c>
      <c r="K3" s="276">
        <v>0.59292896529354522</v>
      </c>
    </row>
    <row r="4" spans="2:11" ht="32.4" x14ac:dyDescent="0.2">
      <c r="B4" s="337"/>
      <c r="C4" s="338" t="s">
        <v>1043</v>
      </c>
      <c r="D4" s="339" t="s">
        <v>1044</v>
      </c>
      <c r="E4" s="339" t="s">
        <v>1045</v>
      </c>
      <c r="F4" s="340" t="s">
        <v>1046</v>
      </c>
      <c r="G4" s="340" t="s">
        <v>1047</v>
      </c>
      <c r="H4" s="338" t="s">
        <v>1048</v>
      </c>
      <c r="I4" s="338" t="s">
        <v>1049</v>
      </c>
      <c r="J4" s="339" t="s">
        <v>1050</v>
      </c>
      <c r="K4" s="341" t="s">
        <v>1051</v>
      </c>
    </row>
    <row r="5" spans="2:11" ht="24.75" customHeight="1" x14ac:dyDescent="0.2">
      <c r="B5" s="342" t="s">
        <v>1070</v>
      </c>
      <c r="C5" s="273">
        <v>143</v>
      </c>
      <c r="D5" s="273">
        <v>0</v>
      </c>
      <c r="E5" s="273">
        <v>250</v>
      </c>
      <c r="F5" s="273">
        <v>10</v>
      </c>
      <c r="G5" s="273">
        <v>878</v>
      </c>
      <c r="H5" s="273">
        <v>511</v>
      </c>
      <c r="I5" s="273">
        <v>324</v>
      </c>
      <c r="J5" s="273">
        <v>305</v>
      </c>
      <c r="K5" s="277">
        <v>449</v>
      </c>
    </row>
    <row r="6" spans="2:11" ht="24.75" customHeight="1" x14ac:dyDescent="0.2">
      <c r="B6" s="342" t="s">
        <v>1071</v>
      </c>
      <c r="C6" s="273">
        <v>759459</v>
      </c>
      <c r="D6" s="273">
        <v>0</v>
      </c>
      <c r="E6" s="273">
        <v>5536676</v>
      </c>
      <c r="F6" s="273">
        <v>82767</v>
      </c>
      <c r="G6" s="273">
        <v>2429353</v>
      </c>
      <c r="H6" s="273">
        <v>1793269</v>
      </c>
      <c r="I6" s="273">
        <v>2308052</v>
      </c>
      <c r="J6" s="273">
        <v>1381046</v>
      </c>
      <c r="K6" s="277">
        <v>926968</v>
      </c>
    </row>
    <row r="7" spans="2:11" ht="24.75" customHeight="1" x14ac:dyDescent="0.2">
      <c r="B7" s="342" t="s">
        <v>1072</v>
      </c>
      <c r="C7" s="126">
        <v>3</v>
      </c>
      <c r="D7" s="126">
        <v>0</v>
      </c>
      <c r="E7" s="126">
        <v>25</v>
      </c>
      <c r="F7" s="126">
        <v>0</v>
      </c>
      <c r="G7" s="126">
        <v>4</v>
      </c>
      <c r="H7" s="126">
        <v>4</v>
      </c>
      <c r="I7" s="126">
        <v>39</v>
      </c>
      <c r="J7" s="126">
        <v>17</v>
      </c>
      <c r="K7" s="356">
        <v>5</v>
      </c>
    </row>
    <row r="8" spans="2:11" ht="24.75" customHeight="1" x14ac:dyDescent="0.2">
      <c r="B8" s="342" t="s">
        <v>1073</v>
      </c>
      <c r="C8" s="126">
        <v>209583</v>
      </c>
      <c r="D8" s="126">
        <v>0</v>
      </c>
      <c r="E8" s="126">
        <v>2519711</v>
      </c>
      <c r="F8" s="126">
        <v>0</v>
      </c>
      <c r="G8" s="126">
        <v>159127</v>
      </c>
      <c r="H8" s="126">
        <v>159127</v>
      </c>
      <c r="I8" s="126">
        <v>1678506</v>
      </c>
      <c r="J8" s="126">
        <v>685827</v>
      </c>
      <c r="K8" s="356">
        <v>106791</v>
      </c>
    </row>
    <row r="9" spans="2:11" ht="24.75" customHeight="1" x14ac:dyDescent="0.2">
      <c r="B9" s="342" t="s">
        <v>1074</v>
      </c>
      <c r="C9" s="126">
        <v>140</v>
      </c>
      <c r="D9" s="126">
        <v>0</v>
      </c>
      <c r="E9" s="126">
        <v>225</v>
      </c>
      <c r="F9" s="126">
        <v>10</v>
      </c>
      <c r="G9" s="126">
        <v>874</v>
      </c>
      <c r="H9" s="126">
        <v>507</v>
      </c>
      <c r="I9" s="126">
        <v>285</v>
      </c>
      <c r="J9" s="126">
        <v>288</v>
      </c>
      <c r="K9" s="356">
        <v>444</v>
      </c>
    </row>
    <row r="10" spans="2:11" ht="24.75" customHeight="1" x14ac:dyDescent="0.2">
      <c r="B10" s="342" t="s">
        <v>1075</v>
      </c>
      <c r="C10" s="126">
        <v>549876</v>
      </c>
      <c r="D10" s="126">
        <v>0</v>
      </c>
      <c r="E10" s="126">
        <v>3016965</v>
      </c>
      <c r="F10" s="126">
        <v>82767</v>
      </c>
      <c r="G10" s="126">
        <v>2270226</v>
      </c>
      <c r="H10" s="126">
        <v>1634142</v>
      </c>
      <c r="I10" s="126">
        <v>629546</v>
      </c>
      <c r="J10" s="126">
        <v>695219</v>
      </c>
      <c r="K10" s="356">
        <v>820177</v>
      </c>
    </row>
    <row r="11" spans="2:11" ht="33.75" customHeight="1" x14ac:dyDescent="0.2">
      <c r="B11" s="343"/>
      <c r="C11" s="344" t="s">
        <v>1052</v>
      </c>
      <c r="D11" s="345" t="s">
        <v>1053</v>
      </c>
      <c r="E11" s="345" t="s">
        <v>1054</v>
      </c>
      <c r="F11" s="344" t="s">
        <v>1055</v>
      </c>
      <c r="G11" s="345" t="s">
        <v>1056</v>
      </c>
      <c r="H11" s="345" t="s">
        <v>1057</v>
      </c>
      <c r="I11" s="344" t="s">
        <v>1058</v>
      </c>
      <c r="J11" s="344" t="s">
        <v>1059</v>
      </c>
      <c r="K11" s="346" t="s">
        <v>1060</v>
      </c>
    </row>
    <row r="12" spans="2:11" ht="24.75" customHeight="1" x14ac:dyDescent="0.2">
      <c r="B12" s="342" t="s">
        <v>1070</v>
      </c>
      <c r="C12" s="273">
        <v>52</v>
      </c>
      <c r="D12" s="273">
        <v>787</v>
      </c>
      <c r="E12" s="273">
        <v>467</v>
      </c>
      <c r="F12" s="273">
        <v>57</v>
      </c>
      <c r="G12" s="273">
        <v>467</v>
      </c>
      <c r="H12" s="273">
        <v>374</v>
      </c>
      <c r="I12" s="273">
        <v>127</v>
      </c>
      <c r="J12" s="273">
        <v>268</v>
      </c>
      <c r="K12" s="277">
        <v>649</v>
      </c>
    </row>
    <row r="13" spans="2:11" ht="24.75" customHeight="1" x14ac:dyDescent="0.2">
      <c r="B13" s="342" t="s">
        <v>1071</v>
      </c>
      <c r="C13" s="273">
        <v>52945</v>
      </c>
      <c r="D13" s="273">
        <v>3091867</v>
      </c>
      <c r="E13" s="273">
        <v>657806</v>
      </c>
      <c r="F13" s="273">
        <v>741191</v>
      </c>
      <c r="G13" s="273">
        <v>1298460</v>
      </c>
      <c r="H13" s="273">
        <v>1148907</v>
      </c>
      <c r="I13" s="273">
        <v>272744</v>
      </c>
      <c r="J13" s="273">
        <v>468439</v>
      </c>
      <c r="K13" s="277">
        <v>2885048</v>
      </c>
    </row>
    <row r="14" spans="2:11" ht="24.75" customHeight="1" x14ac:dyDescent="0.2">
      <c r="B14" s="342" t="s">
        <v>1072</v>
      </c>
      <c r="C14" s="125">
        <v>0</v>
      </c>
      <c r="D14" s="125">
        <v>22</v>
      </c>
      <c r="E14" s="125">
        <v>0</v>
      </c>
      <c r="F14" s="125">
        <v>11</v>
      </c>
      <c r="G14" s="125">
        <v>5</v>
      </c>
      <c r="H14" s="125">
        <v>4</v>
      </c>
      <c r="I14" s="125">
        <v>1</v>
      </c>
      <c r="J14" s="125">
        <v>2</v>
      </c>
      <c r="K14" s="352">
        <v>11</v>
      </c>
    </row>
    <row r="15" spans="2:11" ht="24.75" customHeight="1" x14ac:dyDescent="0.2">
      <c r="B15" s="342" t="s">
        <v>1073</v>
      </c>
      <c r="C15" s="125">
        <v>0</v>
      </c>
      <c r="D15" s="125">
        <v>1522520</v>
      </c>
      <c r="E15" s="125">
        <v>0</v>
      </c>
      <c r="F15" s="125">
        <v>644199</v>
      </c>
      <c r="G15" s="125">
        <v>484801</v>
      </c>
      <c r="H15" s="125">
        <v>184302</v>
      </c>
      <c r="I15" s="125">
        <v>44567</v>
      </c>
      <c r="J15" s="125">
        <v>70552</v>
      </c>
      <c r="K15" s="352">
        <v>1390598</v>
      </c>
    </row>
    <row r="16" spans="2:11" ht="24.75" customHeight="1" x14ac:dyDescent="0.2">
      <c r="B16" s="342" t="s">
        <v>1074</v>
      </c>
      <c r="C16" s="125">
        <v>52</v>
      </c>
      <c r="D16" s="125">
        <v>765</v>
      </c>
      <c r="E16" s="125">
        <v>467</v>
      </c>
      <c r="F16" s="125">
        <v>46</v>
      </c>
      <c r="G16" s="125">
        <v>462</v>
      </c>
      <c r="H16" s="125">
        <v>370</v>
      </c>
      <c r="I16" s="125">
        <v>126</v>
      </c>
      <c r="J16" s="125">
        <v>266</v>
      </c>
      <c r="K16" s="352">
        <v>638</v>
      </c>
    </row>
    <row r="17" spans="2:11" ht="24.75" customHeight="1" x14ac:dyDescent="0.2">
      <c r="B17" s="342" t="s">
        <v>1075</v>
      </c>
      <c r="C17" s="125">
        <v>52945</v>
      </c>
      <c r="D17" s="125">
        <v>1569347</v>
      </c>
      <c r="E17" s="125">
        <v>657806</v>
      </c>
      <c r="F17" s="125">
        <v>96992</v>
      </c>
      <c r="G17" s="125">
        <v>813659</v>
      </c>
      <c r="H17" s="125">
        <v>964605</v>
      </c>
      <c r="I17" s="125">
        <v>228177</v>
      </c>
      <c r="J17" s="125">
        <v>397887</v>
      </c>
      <c r="K17" s="352">
        <v>1494450</v>
      </c>
    </row>
    <row r="18" spans="2:11" ht="36" x14ac:dyDescent="0.2">
      <c r="B18" s="343"/>
      <c r="C18" s="344" t="s">
        <v>1061</v>
      </c>
      <c r="D18" s="344" t="s">
        <v>1062</v>
      </c>
      <c r="E18" s="344" t="s">
        <v>1063</v>
      </c>
      <c r="F18" s="344" t="s">
        <v>1064</v>
      </c>
      <c r="G18" s="347" t="s">
        <v>1065</v>
      </c>
      <c r="H18" s="344" t="s">
        <v>1066</v>
      </c>
      <c r="I18" s="344" t="s">
        <v>1067</v>
      </c>
      <c r="J18" s="348" t="s">
        <v>1068</v>
      </c>
      <c r="K18" s="349" t="s">
        <v>1069</v>
      </c>
    </row>
    <row r="19" spans="2:11" ht="24.75" customHeight="1" x14ac:dyDescent="0.2">
      <c r="B19" s="342" t="s">
        <v>1070</v>
      </c>
      <c r="C19" s="94">
        <v>246</v>
      </c>
      <c r="D19" s="94">
        <v>5</v>
      </c>
      <c r="E19" s="94">
        <v>1</v>
      </c>
      <c r="F19" s="94">
        <v>3</v>
      </c>
      <c r="G19" s="94">
        <v>96</v>
      </c>
      <c r="H19" s="94">
        <v>173</v>
      </c>
      <c r="I19" s="94">
        <v>4</v>
      </c>
      <c r="J19" s="94">
        <v>0</v>
      </c>
      <c r="K19" s="119">
        <v>5484</v>
      </c>
    </row>
    <row r="20" spans="2:11" ht="24.75" customHeight="1" x14ac:dyDescent="0.2">
      <c r="B20" s="342" t="s">
        <v>1071</v>
      </c>
      <c r="C20" s="94">
        <v>2443867</v>
      </c>
      <c r="D20" s="94">
        <v>59438</v>
      </c>
      <c r="E20" s="94">
        <v>87286</v>
      </c>
      <c r="F20" s="94">
        <v>31503</v>
      </c>
      <c r="G20" s="94">
        <v>393229</v>
      </c>
      <c r="H20" s="94">
        <v>2049816</v>
      </c>
      <c r="I20" s="94">
        <v>201818</v>
      </c>
      <c r="J20" s="94">
        <v>0</v>
      </c>
      <c r="K20" s="118">
        <v>27636944</v>
      </c>
    </row>
    <row r="21" spans="2:11" ht="24.75" customHeight="1" x14ac:dyDescent="0.2">
      <c r="B21" s="342" t="s">
        <v>1072</v>
      </c>
      <c r="C21" s="126">
        <v>7</v>
      </c>
      <c r="D21" s="126">
        <v>4</v>
      </c>
      <c r="E21" s="126">
        <v>1</v>
      </c>
      <c r="F21" s="126">
        <v>1</v>
      </c>
      <c r="G21" s="126">
        <v>4</v>
      </c>
      <c r="H21" s="126">
        <v>14</v>
      </c>
      <c r="I21" s="126">
        <v>1</v>
      </c>
      <c r="J21" s="126">
        <v>0</v>
      </c>
      <c r="K21" s="274">
        <v>169</v>
      </c>
    </row>
    <row r="22" spans="2:11" ht="24.75" customHeight="1" x14ac:dyDescent="0.2">
      <c r="B22" s="342" t="s">
        <v>1073</v>
      </c>
      <c r="C22" s="126">
        <v>419498</v>
      </c>
      <c r="D22" s="126">
        <v>58689</v>
      </c>
      <c r="E22" s="126">
        <v>87286</v>
      </c>
      <c r="F22" s="126">
        <v>26796</v>
      </c>
      <c r="G22" s="126">
        <v>217703</v>
      </c>
      <c r="H22" s="126">
        <v>1779905</v>
      </c>
      <c r="I22" s="126">
        <v>184565</v>
      </c>
      <c r="J22" s="126">
        <v>0</v>
      </c>
      <c r="K22" s="274">
        <v>11786760</v>
      </c>
    </row>
    <row r="23" spans="2:11" ht="24.75" customHeight="1" x14ac:dyDescent="0.2">
      <c r="B23" s="342" t="s">
        <v>1074</v>
      </c>
      <c r="C23" s="126">
        <v>239</v>
      </c>
      <c r="D23" s="126">
        <v>1</v>
      </c>
      <c r="E23" s="126">
        <v>0</v>
      </c>
      <c r="F23" s="126">
        <v>2</v>
      </c>
      <c r="G23" s="126">
        <v>92</v>
      </c>
      <c r="H23" s="126">
        <v>159</v>
      </c>
      <c r="I23" s="126">
        <v>3</v>
      </c>
      <c r="J23" s="126">
        <v>0</v>
      </c>
      <c r="K23" s="274">
        <v>5315</v>
      </c>
    </row>
    <row r="24" spans="2:11" ht="24.75" customHeight="1" thickBot="1" x14ac:dyDescent="0.25">
      <c r="B24" s="353" t="s">
        <v>1075</v>
      </c>
      <c r="C24" s="354">
        <v>2024369</v>
      </c>
      <c r="D24" s="354">
        <v>749</v>
      </c>
      <c r="E24" s="354">
        <v>0</v>
      </c>
      <c r="F24" s="354">
        <v>4707</v>
      </c>
      <c r="G24" s="354">
        <v>175526</v>
      </c>
      <c r="H24" s="354">
        <v>269911</v>
      </c>
      <c r="I24" s="354">
        <v>17253</v>
      </c>
      <c r="J24" s="354">
        <v>0</v>
      </c>
      <c r="K24" s="355">
        <v>15850184</v>
      </c>
    </row>
    <row r="25" spans="2:11" ht="5.25" customHeight="1" x14ac:dyDescent="0.2"/>
    <row r="95" spans="2:3" x14ac:dyDescent="0.2">
      <c r="B95" s="99">
        <v>1</v>
      </c>
      <c r="C95" s="99" t="s">
        <v>75</v>
      </c>
    </row>
    <row r="96" spans="2:3" x14ac:dyDescent="0.2">
      <c r="B96" s="99">
        <v>2</v>
      </c>
      <c r="C96" s="99" t="s">
        <v>502</v>
      </c>
    </row>
    <row r="97" spans="2:3" x14ac:dyDescent="0.2">
      <c r="B97" s="99">
        <v>3</v>
      </c>
      <c r="C97" s="99" t="s">
        <v>458</v>
      </c>
    </row>
    <row r="98" spans="2:3" x14ac:dyDescent="0.2">
      <c r="B98" s="99">
        <v>4</v>
      </c>
      <c r="C98" s="99" t="s">
        <v>459</v>
      </c>
    </row>
    <row r="99" spans="2:3" x14ac:dyDescent="0.2">
      <c r="B99" s="99">
        <v>5</v>
      </c>
      <c r="C99" s="99" t="s">
        <v>518</v>
      </c>
    </row>
    <row r="100" spans="2:3" x14ac:dyDescent="0.2">
      <c r="B100" s="99">
        <v>6</v>
      </c>
      <c r="C100" s="99" t="s">
        <v>508</v>
      </c>
    </row>
    <row r="101" spans="2:3" x14ac:dyDescent="0.2">
      <c r="B101" s="99">
        <v>7</v>
      </c>
      <c r="C101" s="99" t="s">
        <v>460</v>
      </c>
    </row>
    <row r="102" spans="2:3" x14ac:dyDescent="0.2">
      <c r="B102" s="99">
        <v>8</v>
      </c>
      <c r="C102" s="99" t="s">
        <v>461</v>
      </c>
    </row>
    <row r="103" spans="2:3" x14ac:dyDescent="0.2">
      <c r="B103" s="99">
        <v>9</v>
      </c>
      <c r="C103" s="99" t="s">
        <v>709</v>
      </c>
    </row>
    <row r="104" spans="2:3" x14ac:dyDescent="0.2">
      <c r="B104" s="99">
        <v>10</v>
      </c>
      <c r="C104" s="99" t="s">
        <v>478</v>
      </c>
    </row>
    <row r="105" spans="2:3" x14ac:dyDescent="0.2">
      <c r="B105" s="99">
        <v>11</v>
      </c>
      <c r="C105" s="99" t="s">
        <v>469</v>
      </c>
    </row>
    <row r="106" spans="2:3" x14ac:dyDescent="0.2">
      <c r="B106" s="99">
        <v>12</v>
      </c>
      <c r="C106" s="99" t="s">
        <v>470</v>
      </c>
    </row>
    <row r="107" spans="2:3" x14ac:dyDescent="0.2">
      <c r="B107" s="99">
        <v>13</v>
      </c>
      <c r="C107" s="99" t="s">
        <v>485</v>
      </c>
    </row>
    <row r="108" spans="2:3" x14ac:dyDescent="0.2">
      <c r="B108" s="99">
        <v>14</v>
      </c>
      <c r="C108" s="99" t="s">
        <v>710</v>
      </c>
    </row>
    <row r="109" spans="2:3" x14ac:dyDescent="0.2">
      <c r="B109" s="99">
        <v>15</v>
      </c>
      <c r="C109" s="99" t="s">
        <v>76</v>
      </c>
    </row>
    <row r="110" spans="2:3" x14ac:dyDescent="0.2">
      <c r="B110" s="99">
        <v>16</v>
      </c>
      <c r="C110" s="99" t="s">
        <v>453</v>
      </c>
    </row>
    <row r="111" spans="2:3" x14ac:dyDescent="0.2">
      <c r="B111" s="99">
        <v>17</v>
      </c>
      <c r="C111" s="99" t="s">
        <v>462</v>
      </c>
    </row>
    <row r="112" spans="2:3" x14ac:dyDescent="0.2">
      <c r="B112" s="99">
        <v>18</v>
      </c>
      <c r="C112" s="99" t="s">
        <v>512</v>
      </c>
    </row>
    <row r="113" spans="2:3" x14ac:dyDescent="0.2">
      <c r="B113" s="99">
        <v>19</v>
      </c>
      <c r="C113" s="99" t="s">
        <v>454</v>
      </c>
    </row>
    <row r="114" spans="2:3" x14ac:dyDescent="0.2">
      <c r="B114" s="99">
        <v>20</v>
      </c>
      <c r="C114" s="99" t="s">
        <v>463</v>
      </c>
    </row>
    <row r="115" spans="2:3" x14ac:dyDescent="0.2">
      <c r="B115" s="99">
        <v>21</v>
      </c>
      <c r="C115" s="99" t="s">
        <v>455</v>
      </c>
    </row>
    <row r="116" spans="2:3" x14ac:dyDescent="0.2">
      <c r="B116" s="99">
        <v>22</v>
      </c>
      <c r="C116" s="99" t="s">
        <v>464</v>
      </c>
    </row>
    <row r="117" spans="2:3" x14ac:dyDescent="0.2">
      <c r="B117" s="99">
        <v>23</v>
      </c>
      <c r="C117" s="99" t="s">
        <v>519</v>
      </c>
    </row>
    <row r="118" spans="2:3" x14ac:dyDescent="0.2">
      <c r="B118" s="99">
        <v>24</v>
      </c>
      <c r="C118" s="99" t="s">
        <v>465</v>
      </c>
    </row>
    <row r="119" spans="2:3" x14ac:dyDescent="0.2">
      <c r="B119" s="99">
        <v>25</v>
      </c>
      <c r="C119" s="99" t="s">
        <v>509</v>
      </c>
    </row>
    <row r="120" spans="2:3" x14ac:dyDescent="0.2">
      <c r="B120" s="99">
        <v>26</v>
      </c>
      <c r="C120" s="99" t="s">
        <v>510</v>
      </c>
    </row>
    <row r="121" spans="2:3" x14ac:dyDescent="0.2">
      <c r="B121" s="99">
        <v>27</v>
      </c>
      <c r="C121" s="99" t="s">
        <v>466</v>
      </c>
    </row>
    <row r="122" spans="2:3" x14ac:dyDescent="0.2">
      <c r="B122" s="99">
        <v>28</v>
      </c>
      <c r="C122" s="99" t="s">
        <v>467</v>
      </c>
    </row>
    <row r="123" spans="2:3" x14ac:dyDescent="0.2">
      <c r="B123" s="99">
        <v>29</v>
      </c>
      <c r="C123" s="99" t="s">
        <v>468</v>
      </c>
    </row>
    <row r="124" spans="2:3" x14ac:dyDescent="0.2">
      <c r="B124" s="99">
        <v>30</v>
      </c>
      <c r="C124" s="99" t="s">
        <v>471</v>
      </c>
    </row>
    <row r="125" spans="2:3" x14ac:dyDescent="0.2">
      <c r="B125" s="99">
        <v>31</v>
      </c>
      <c r="C125" s="99" t="s">
        <v>473</v>
      </c>
    </row>
    <row r="126" spans="2:3" x14ac:dyDescent="0.2">
      <c r="B126" s="99">
        <v>32</v>
      </c>
      <c r="C126" s="99" t="s">
        <v>472</v>
      </c>
    </row>
    <row r="127" spans="2:3" x14ac:dyDescent="0.2">
      <c r="B127" s="99">
        <v>33</v>
      </c>
      <c r="C127" s="99" t="s">
        <v>672</v>
      </c>
    </row>
    <row r="128" spans="2:3" x14ac:dyDescent="0.2">
      <c r="B128" s="99">
        <v>34</v>
      </c>
      <c r="C128" s="99" t="s">
        <v>474</v>
      </c>
    </row>
    <row r="129" spans="2:3" x14ac:dyDescent="0.2">
      <c r="B129" s="99">
        <v>35</v>
      </c>
      <c r="C129" s="99" t="s">
        <v>89</v>
      </c>
    </row>
    <row r="130" spans="2:3" x14ac:dyDescent="0.2">
      <c r="B130" s="99">
        <v>36</v>
      </c>
      <c r="C130" s="99" t="s">
        <v>475</v>
      </c>
    </row>
    <row r="131" spans="2:3" x14ac:dyDescent="0.2">
      <c r="B131" s="99">
        <v>37</v>
      </c>
      <c r="C131" s="99" t="s">
        <v>476</v>
      </c>
    </row>
    <row r="132" spans="2:3" x14ac:dyDescent="0.2">
      <c r="B132" s="99">
        <v>38</v>
      </c>
      <c r="C132" s="99" t="s">
        <v>477</v>
      </c>
    </row>
    <row r="133" spans="2:3" x14ac:dyDescent="0.2">
      <c r="B133" s="99">
        <v>39</v>
      </c>
      <c r="C133" s="99" t="s">
        <v>77</v>
      </c>
    </row>
    <row r="134" spans="2:3" x14ac:dyDescent="0.2">
      <c r="B134" s="99">
        <v>40</v>
      </c>
      <c r="C134" s="99" t="s">
        <v>480</v>
      </c>
    </row>
    <row r="135" spans="2:3" x14ac:dyDescent="0.2">
      <c r="B135" s="99">
        <v>41</v>
      </c>
      <c r="C135" s="99" t="s">
        <v>481</v>
      </c>
    </row>
    <row r="136" spans="2:3" x14ac:dyDescent="0.2">
      <c r="B136" s="99">
        <v>42</v>
      </c>
      <c r="C136" s="99" t="s">
        <v>482</v>
      </c>
    </row>
    <row r="137" spans="2:3" x14ac:dyDescent="0.2">
      <c r="B137" s="99">
        <v>43</v>
      </c>
      <c r="C137" s="99" t="s">
        <v>483</v>
      </c>
    </row>
    <row r="138" spans="2:3" x14ac:dyDescent="0.2">
      <c r="B138" s="99">
        <v>44</v>
      </c>
      <c r="C138" s="99" t="s">
        <v>484</v>
      </c>
    </row>
    <row r="139" spans="2:3" x14ac:dyDescent="0.2">
      <c r="B139" s="99">
        <v>45</v>
      </c>
      <c r="C139" s="99" t="s">
        <v>78</v>
      </c>
    </row>
    <row r="140" spans="2:3" x14ac:dyDescent="0.2">
      <c r="B140" s="99">
        <v>46</v>
      </c>
      <c r="C140" s="99" t="s">
        <v>79</v>
      </c>
    </row>
    <row r="141" spans="2:3" x14ac:dyDescent="0.2">
      <c r="B141" s="99">
        <v>47</v>
      </c>
      <c r="C141" s="99" t="s">
        <v>487</v>
      </c>
    </row>
    <row r="142" spans="2:3" x14ac:dyDescent="0.2">
      <c r="B142" s="99">
        <v>48</v>
      </c>
      <c r="C142" s="99" t="s">
        <v>488</v>
      </c>
    </row>
    <row r="143" spans="2:3" x14ac:dyDescent="0.2">
      <c r="B143" s="99">
        <v>49</v>
      </c>
      <c r="C143" s="99" t="s">
        <v>489</v>
      </c>
    </row>
    <row r="144" spans="2:3" x14ac:dyDescent="0.2">
      <c r="B144" s="99">
        <v>50</v>
      </c>
      <c r="C144" s="99" t="s">
        <v>490</v>
      </c>
    </row>
    <row r="145" spans="2:3" x14ac:dyDescent="0.2">
      <c r="B145" s="99">
        <v>51</v>
      </c>
      <c r="C145" s="99" t="s">
        <v>491</v>
      </c>
    </row>
    <row r="146" spans="2:3" x14ac:dyDescent="0.2">
      <c r="B146" s="99">
        <v>52</v>
      </c>
      <c r="C146" s="99" t="s">
        <v>492</v>
      </c>
    </row>
    <row r="147" spans="2:3" x14ac:dyDescent="0.2">
      <c r="B147" s="99">
        <v>53</v>
      </c>
      <c r="C147" s="99" t="s">
        <v>494</v>
      </c>
    </row>
    <row r="148" spans="2:3" x14ac:dyDescent="0.2">
      <c r="B148" s="99">
        <v>54</v>
      </c>
      <c r="C148" s="99" t="s">
        <v>495</v>
      </c>
    </row>
    <row r="149" spans="2:3" x14ac:dyDescent="0.2">
      <c r="B149" s="99">
        <v>55</v>
      </c>
      <c r="C149" s="99" t="s">
        <v>80</v>
      </c>
    </row>
    <row r="150" spans="2:3" x14ac:dyDescent="0.2">
      <c r="B150" s="99">
        <v>56</v>
      </c>
      <c r="C150" s="99" t="s">
        <v>496</v>
      </c>
    </row>
    <row r="151" spans="2:3" x14ac:dyDescent="0.2">
      <c r="B151" s="99">
        <v>57</v>
      </c>
      <c r="C151" s="99" t="s">
        <v>497</v>
      </c>
    </row>
    <row r="152" spans="2:3" x14ac:dyDescent="0.2">
      <c r="B152" s="99">
        <v>58</v>
      </c>
      <c r="C152" s="99" t="s">
        <v>498</v>
      </c>
    </row>
    <row r="153" spans="2:3" x14ac:dyDescent="0.2">
      <c r="B153" s="99">
        <v>59</v>
      </c>
      <c r="C153" s="99" t="s">
        <v>499</v>
      </c>
    </row>
    <row r="154" spans="2:3" x14ac:dyDescent="0.2">
      <c r="B154" s="99">
        <v>60</v>
      </c>
      <c r="C154" s="99" t="s">
        <v>500</v>
      </c>
    </row>
    <row r="155" spans="2:3" x14ac:dyDescent="0.2">
      <c r="B155" s="99">
        <v>61</v>
      </c>
      <c r="C155" s="99" t="s">
        <v>501</v>
      </c>
    </row>
    <row r="156" spans="2:3" x14ac:dyDescent="0.2">
      <c r="B156" s="99">
        <v>62</v>
      </c>
      <c r="C156" s="99" t="s">
        <v>504</v>
      </c>
    </row>
    <row r="157" spans="2:3" x14ac:dyDescent="0.2">
      <c r="B157" s="99">
        <v>63</v>
      </c>
      <c r="C157" s="99" t="s">
        <v>505</v>
      </c>
    </row>
    <row r="158" spans="2:3" x14ac:dyDescent="0.2">
      <c r="B158" s="99">
        <v>64</v>
      </c>
      <c r="C158" s="99" t="s">
        <v>506</v>
      </c>
    </row>
    <row r="159" spans="2:3" x14ac:dyDescent="0.2">
      <c r="B159" s="99">
        <v>65</v>
      </c>
      <c r="C159" s="99" t="s">
        <v>507</v>
      </c>
    </row>
    <row r="160" spans="2:3" x14ac:dyDescent="0.2">
      <c r="B160" s="99">
        <v>66</v>
      </c>
      <c r="C160" s="99" t="s">
        <v>511</v>
      </c>
    </row>
    <row r="161" spans="2:3" x14ac:dyDescent="0.2">
      <c r="B161" s="99">
        <v>67</v>
      </c>
      <c r="C161" s="99" t="s">
        <v>513</v>
      </c>
    </row>
    <row r="162" spans="2:3" x14ac:dyDescent="0.2">
      <c r="B162" s="99">
        <v>68</v>
      </c>
      <c r="C162" s="99" t="s">
        <v>514</v>
      </c>
    </row>
    <row r="163" spans="2:3" x14ac:dyDescent="0.2">
      <c r="B163" s="99">
        <v>69</v>
      </c>
      <c r="C163" s="99" t="s">
        <v>515</v>
      </c>
    </row>
    <row r="164" spans="2:3" x14ac:dyDescent="0.2">
      <c r="B164" s="99">
        <v>70</v>
      </c>
      <c r="C164" s="99" t="s">
        <v>516</v>
      </c>
    </row>
    <row r="165" spans="2:3" x14ac:dyDescent="0.2">
      <c r="B165" s="99">
        <v>71</v>
      </c>
      <c r="C165" s="99" t="s">
        <v>517</v>
      </c>
    </row>
    <row r="166" spans="2:3" x14ac:dyDescent="0.2">
      <c r="B166" s="99">
        <v>72</v>
      </c>
      <c r="C166" s="99" t="s">
        <v>711</v>
      </c>
    </row>
    <row r="167" spans="2:3" x14ac:dyDescent="0.2">
      <c r="B167" s="99">
        <v>73</v>
      </c>
      <c r="C167" s="99" t="s">
        <v>520</v>
      </c>
    </row>
    <row r="168" spans="2:3" x14ac:dyDescent="0.2">
      <c r="B168" s="99">
        <v>74</v>
      </c>
      <c r="C168" s="99" t="s">
        <v>548</v>
      </c>
    </row>
    <row r="169" spans="2:3" x14ac:dyDescent="0.2">
      <c r="B169" s="99">
        <v>75</v>
      </c>
      <c r="C169" s="99" t="s">
        <v>549</v>
      </c>
    </row>
    <row r="170" spans="2:3" x14ac:dyDescent="0.2">
      <c r="B170" s="99">
        <v>76</v>
      </c>
      <c r="C170" s="99" t="s">
        <v>550</v>
      </c>
    </row>
    <row r="171" spans="2:3" x14ac:dyDescent="0.2">
      <c r="B171" s="99">
        <v>77</v>
      </c>
      <c r="C171" s="99" t="s">
        <v>551</v>
      </c>
    </row>
    <row r="172" spans="2:3" x14ac:dyDescent="0.2">
      <c r="B172" s="99">
        <v>78</v>
      </c>
      <c r="C172" s="99" t="s">
        <v>552</v>
      </c>
    </row>
    <row r="173" spans="2:3" x14ac:dyDescent="0.2">
      <c r="B173" s="99">
        <v>79</v>
      </c>
      <c r="C173" s="99" t="s">
        <v>553</v>
      </c>
    </row>
    <row r="174" spans="2:3" x14ac:dyDescent="0.2">
      <c r="B174" s="99">
        <v>80</v>
      </c>
      <c r="C174" s="99" t="s">
        <v>554</v>
      </c>
    </row>
    <row r="175" spans="2:3" x14ac:dyDescent="0.2">
      <c r="B175" s="99">
        <v>81</v>
      </c>
      <c r="C175" s="99" t="s">
        <v>713</v>
      </c>
    </row>
    <row r="176" spans="2:3" x14ac:dyDescent="0.2">
      <c r="B176" s="99">
        <v>82</v>
      </c>
      <c r="C176" s="99" t="s">
        <v>714</v>
      </c>
    </row>
    <row r="177" spans="2:3" x14ac:dyDescent="0.2">
      <c r="B177" s="99">
        <v>83</v>
      </c>
      <c r="C177" s="99" t="s">
        <v>715</v>
      </c>
    </row>
  </sheetData>
  <mergeCells count="1">
    <mergeCell ref="B2:F3"/>
  </mergeCells>
  <phoneticPr fontId="2"/>
  <pageMargins left="0.73" right="0.56000000000000005" top="0.31" bottom="0.21" header="0.2" footer="0.21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102</vt:i4>
      </vt:variant>
      <vt:variant>
        <vt:lpstr>名前付き一覧</vt:lpstr>
      </vt:variant>
      <vt:variant>
        <vt:i4>101</vt:i4>
      </vt:variant>
    </vt:vector>
  </HeadingPairs>
  <TitlesOfParts>
    <vt:vector size="203" baseType="lpstr">
      <vt:lpstr>表紙</vt:lpstr>
      <vt:lpstr>目次 </vt:lpstr>
      <vt:lpstr>分類表１</vt:lpstr>
      <vt:lpstr>分類表２</vt:lpstr>
      <vt:lpstr>分類表３</vt:lpstr>
      <vt:lpstr>表１（その１）</vt:lpstr>
      <vt:lpstr>表１（その２）</vt:lpstr>
      <vt:lpstr>表１（その３）</vt:lpstr>
      <vt:lpstr>表２</vt:lpstr>
      <vt:lpstr>表３・表４</vt:lpstr>
      <vt:lpstr>表５（その１）</vt:lpstr>
      <vt:lpstr>表５（その２）</vt:lpstr>
      <vt:lpstr>図１</vt:lpstr>
      <vt:lpstr>無Ａ</vt:lpstr>
      <vt:lpstr>表紙「市町村別統計表」</vt:lpstr>
      <vt:lpstr>表６（その１－１）</vt:lpstr>
      <vt:lpstr>表６（その１－２）</vt:lpstr>
      <vt:lpstr>表６（その２－１）</vt:lpstr>
      <vt:lpstr>表６（その２－２）</vt:lpstr>
      <vt:lpstr>表７（その１－１）</vt:lpstr>
      <vt:lpstr>表７（その１－２）</vt:lpstr>
      <vt:lpstr>表７（その２－１）</vt:lpstr>
      <vt:lpstr>表７（その２－２）</vt:lpstr>
      <vt:lpstr>表８（その１－１）</vt:lpstr>
      <vt:lpstr>表８（その１－２）</vt:lpstr>
      <vt:lpstr>表８（その２－１）</vt:lpstr>
      <vt:lpstr>表８（その２－２）</vt:lpstr>
      <vt:lpstr>表９（その１－１）</vt:lpstr>
      <vt:lpstr>表９（その１－２）</vt:lpstr>
      <vt:lpstr>表９（その２－１）</vt:lpstr>
      <vt:lpstr>表９（その２－２）</vt:lpstr>
      <vt:lpstr>表１０（その１－１）</vt:lpstr>
      <vt:lpstr>表１０（その１－２）</vt:lpstr>
      <vt:lpstr>表１０（その２－１）</vt:lpstr>
      <vt:lpstr>表１０（その２－２）</vt:lpstr>
      <vt:lpstr>表１１（その１－１）</vt:lpstr>
      <vt:lpstr>表１１（その１－２）</vt:lpstr>
      <vt:lpstr>表１１（その２－１）</vt:lpstr>
      <vt:lpstr>表１１（その２－２）</vt:lpstr>
      <vt:lpstr>無Ｂ</vt:lpstr>
      <vt:lpstr>表紙「年別統計表」</vt:lpstr>
      <vt:lpstr>表１２</vt:lpstr>
      <vt:lpstr>表１３</vt:lpstr>
      <vt:lpstr>表１４</vt:lpstr>
      <vt:lpstr>表１５</vt:lpstr>
      <vt:lpstr>表１６</vt:lpstr>
      <vt:lpstr>表１７</vt:lpstr>
      <vt:lpstr>千葉市</vt:lpstr>
      <vt:lpstr>銚子市</vt:lpstr>
      <vt:lpstr>市川市</vt:lpstr>
      <vt:lpstr>船橋市</vt:lpstr>
      <vt:lpstr>館山市</vt:lpstr>
      <vt:lpstr>木更津市</vt:lpstr>
      <vt:lpstr>松戸市</vt:lpstr>
      <vt:lpstr>野田市</vt:lpstr>
      <vt:lpstr>香取市</vt:lpstr>
      <vt:lpstr>茂原市</vt:lpstr>
      <vt:lpstr>成田市</vt:lpstr>
      <vt:lpstr>佐倉市</vt:lpstr>
      <vt:lpstr>東金市</vt:lpstr>
      <vt:lpstr>匝瑳市</vt:lpstr>
      <vt:lpstr>旭市</vt:lpstr>
      <vt:lpstr>習志野市</vt:lpstr>
      <vt:lpstr>柏市</vt:lpstr>
      <vt:lpstr>勝浦市</vt:lpstr>
      <vt:lpstr>市原市</vt:lpstr>
      <vt:lpstr>流山市</vt:lpstr>
      <vt:lpstr>八千代市</vt:lpstr>
      <vt:lpstr>我孫子市</vt:lpstr>
      <vt:lpstr>鴨川市</vt:lpstr>
      <vt:lpstr>鎌ケ谷市</vt:lpstr>
      <vt:lpstr>君津市</vt:lpstr>
      <vt:lpstr>富津市</vt:lpstr>
      <vt:lpstr>浦安市</vt:lpstr>
      <vt:lpstr>四街道市</vt:lpstr>
      <vt:lpstr>酒々井町</vt:lpstr>
      <vt:lpstr>八街市</vt:lpstr>
      <vt:lpstr>富里市</vt:lpstr>
      <vt:lpstr>白井市</vt:lpstr>
      <vt:lpstr>印西市</vt:lpstr>
      <vt:lpstr>栄町</vt:lpstr>
      <vt:lpstr>一宮町</vt:lpstr>
      <vt:lpstr>睦沢町</vt:lpstr>
      <vt:lpstr>長生村</vt:lpstr>
      <vt:lpstr>白子町</vt:lpstr>
      <vt:lpstr>長柄町</vt:lpstr>
      <vt:lpstr>長南町</vt:lpstr>
      <vt:lpstr>大網白里市</vt:lpstr>
      <vt:lpstr>九十九里町</vt:lpstr>
      <vt:lpstr>芝山町</vt:lpstr>
      <vt:lpstr>神崎町</vt:lpstr>
      <vt:lpstr>多古町</vt:lpstr>
      <vt:lpstr>東庄町</vt:lpstr>
      <vt:lpstr>袖ケ浦市</vt:lpstr>
      <vt:lpstr>大多喜町</vt:lpstr>
      <vt:lpstr>御宿町</vt:lpstr>
      <vt:lpstr>南房総市</vt:lpstr>
      <vt:lpstr>鋸南町</vt:lpstr>
      <vt:lpstr>いすみ市</vt:lpstr>
      <vt:lpstr>山武市</vt:lpstr>
      <vt:lpstr>横芝光町</vt:lpstr>
      <vt:lpstr>Sheet1</vt:lpstr>
      <vt:lpstr>いすみ市!Print_Area</vt:lpstr>
      <vt:lpstr>旭市!Print_Area</vt:lpstr>
      <vt:lpstr>一宮町!Print_Area</vt:lpstr>
      <vt:lpstr>印西市!Print_Area</vt:lpstr>
      <vt:lpstr>浦安市!Print_Area</vt:lpstr>
      <vt:lpstr>栄町!Print_Area</vt:lpstr>
      <vt:lpstr>横芝光町!Print_Area</vt:lpstr>
      <vt:lpstr>我孫子市!Print_Area</vt:lpstr>
      <vt:lpstr>鎌ケ谷市!Print_Area</vt:lpstr>
      <vt:lpstr>鴨川市!Print_Area</vt:lpstr>
      <vt:lpstr>館山市!Print_Area</vt:lpstr>
      <vt:lpstr>鋸南町!Print_Area</vt:lpstr>
      <vt:lpstr>九十九里町!Print_Area</vt:lpstr>
      <vt:lpstr>君津市!Print_Area</vt:lpstr>
      <vt:lpstr>御宿町!Print_Area</vt:lpstr>
      <vt:lpstr>香取市!Print_Area</vt:lpstr>
      <vt:lpstr>佐倉市!Print_Area</vt:lpstr>
      <vt:lpstr>山武市!Print_Area</vt:lpstr>
      <vt:lpstr>四街道市!Print_Area</vt:lpstr>
      <vt:lpstr>市原市!Print_Area</vt:lpstr>
      <vt:lpstr>市川市!Print_Area</vt:lpstr>
      <vt:lpstr>芝山町!Print_Area</vt:lpstr>
      <vt:lpstr>酒々井町!Print_Area</vt:lpstr>
      <vt:lpstr>習志野市!Print_Area</vt:lpstr>
      <vt:lpstr>勝浦市!Print_Area</vt:lpstr>
      <vt:lpstr>松戸市!Print_Area</vt:lpstr>
      <vt:lpstr>神崎町!Print_Area</vt:lpstr>
      <vt:lpstr>図１!Print_Area</vt:lpstr>
      <vt:lpstr>成田市!Print_Area</vt:lpstr>
      <vt:lpstr>千葉市!Print_Area</vt:lpstr>
      <vt:lpstr>船橋市!Print_Area</vt:lpstr>
      <vt:lpstr>匝瑳市!Print_Area</vt:lpstr>
      <vt:lpstr>袖ケ浦市!Print_Area</vt:lpstr>
      <vt:lpstr>多古町!Print_Area</vt:lpstr>
      <vt:lpstr>大多喜町!Print_Area</vt:lpstr>
      <vt:lpstr>大網白里市!Print_Area</vt:lpstr>
      <vt:lpstr>銚子市!Print_Area</vt:lpstr>
      <vt:lpstr>長生村!Print_Area</vt:lpstr>
      <vt:lpstr>長南町!Print_Area</vt:lpstr>
      <vt:lpstr>長柄町!Print_Area</vt:lpstr>
      <vt:lpstr>東金市!Print_Area</vt:lpstr>
      <vt:lpstr>東庄町!Print_Area</vt:lpstr>
      <vt:lpstr>南房総市!Print_Area</vt:lpstr>
      <vt:lpstr>柏市!Print_Area</vt:lpstr>
      <vt:lpstr>白井市!Print_Area</vt:lpstr>
      <vt:lpstr>白子町!Print_Area</vt:lpstr>
      <vt:lpstr>八街市!Print_Area</vt:lpstr>
      <vt:lpstr>八千代市!Print_Area</vt:lpstr>
      <vt:lpstr>'表１（その１）'!Print_Area</vt:lpstr>
      <vt:lpstr>'表１（その２）'!Print_Area</vt:lpstr>
      <vt:lpstr>'表１（その３）'!Print_Area</vt:lpstr>
      <vt:lpstr>'表１０（その１－１）'!Print_Area</vt:lpstr>
      <vt:lpstr>'表１０（その１－２）'!Print_Area</vt:lpstr>
      <vt:lpstr>'表１０（その２－１）'!Print_Area</vt:lpstr>
      <vt:lpstr>'表１０（その２－２）'!Print_Area</vt:lpstr>
      <vt:lpstr>'表１１（その１－１）'!Print_Area</vt:lpstr>
      <vt:lpstr>'表１１（その１－２）'!Print_Area</vt:lpstr>
      <vt:lpstr>'表１１（その２－１）'!Print_Area</vt:lpstr>
      <vt:lpstr>'表１１（その２－２）'!Print_Area</vt:lpstr>
      <vt:lpstr>表１２!Print_Area</vt:lpstr>
      <vt:lpstr>表１３!Print_Area</vt:lpstr>
      <vt:lpstr>表１４!Print_Area</vt:lpstr>
      <vt:lpstr>表１５!Print_Area</vt:lpstr>
      <vt:lpstr>表１６!Print_Area</vt:lpstr>
      <vt:lpstr>表１７!Print_Area</vt:lpstr>
      <vt:lpstr>表２!Print_Area</vt:lpstr>
      <vt:lpstr>表３・表４!Print_Area</vt:lpstr>
      <vt:lpstr>'表５（その１）'!Print_Area</vt:lpstr>
      <vt:lpstr>'表５（その２）'!Print_Area</vt:lpstr>
      <vt:lpstr>'表６（その１－１）'!Print_Area</vt:lpstr>
      <vt:lpstr>'表６（その１－２）'!Print_Area</vt:lpstr>
      <vt:lpstr>'表６（その２－１）'!Print_Area</vt:lpstr>
      <vt:lpstr>'表６（その２－２）'!Print_Area</vt:lpstr>
      <vt:lpstr>'表７（その１－１）'!Print_Area</vt:lpstr>
      <vt:lpstr>'表７（その１－２）'!Print_Area</vt:lpstr>
      <vt:lpstr>'表７（その２－１）'!Print_Area</vt:lpstr>
      <vt:lpstr>'表７（その２－２）'!Print_Area</vt:lpstr>
      <vt:lpstr>'表８（その１－１）'!Print_Area</vt:lpstr>
      <vt:lpstr>'表８（その１－２）'!Print_Area</vt:lpstr>
      <vt:lpstr>'表８（その２－１）'!Print_Area</vt:lpstr>
      <vt:lpstr>'表８（その２－２）'!Print_Area</vt:lpstr>
      <vt:lpstr>'表９（その１－１）'!Print_Area</vt:lpstr>
      <vt:lpstr>'表９（その１－２）'!Print_Area</vt:lpstr>
      <vt:lpstr>'表９（その２－１）'!Print_Area</vt:lpstr>
      <vt:lpstr>'表９（その２－２）'!Print_Area</vt:lpstr>
      <vt:lpstr>表紙!Print_Area</vt:lpstr>
      <vt:lpstr>表紙「市町村別統計表」!Print_Area</vt:lpstr>
      <vt:lpstr>表紙「年別統計表」!Print_Area</vt:lpstr>
      <vt:lpstr>富津市!Print_Area</vt:lpstr>
      <vt:lpstr>富里市!Print_Area</vt:lpstr>
      <vt:lpstr>分類表１!Print_Area</vt:lpstr>
      <vt:lpstr>分類表２!Print_Area</vt:lpstr>
      <vt:lpstr>分類表３!Print_Area</vt:lpstr>
      <vt:lpstr>睦沢町!Print_Area</vt:lpstr>
      <vt:lpstr>無Ａ!Print_Area</vt:lpstr>
      <vt:lpstr>無Ｂ!Print_Area</vt:lpstr>
      <vt:lpstr>茂原市!Print_Area</vt:lpstr>
      <vt:lpstr>木更津市!Print_Area</vt:lpstr>
      <vt:lpstr>'目次 '!Print_Area</vt:lpstr>
      <vt:lpstr>野田市!Print_Area</vt:lpstr>
      <vt:lpstr>流山市!Print_Area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2026-03-16T23:49:29Z</dcterms:created>
  <dcterms:modified xsi:type="dcterms:W3CDTF">2026-03-16T23:49:47Z</dcterms:modified>
</cp:coreProperties>
</file>