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erData\n.kyn3\Desktop\04_執筆依頼（資料編）\07_全体更新（すべての関係課）\02_表\"/>
    </mc:Choice>
  </mc:AlternateContent>
  <xr:revisionPtr revIDLastSave="0" documentId="13_ncr:1_{901CD524-EB30-4CAE-B864-C7EABFEA7B72}" xr6:coauthVersionLast="47" xr6:coauthVersionMax="47" xr10:uidLastSave="{00000000-0000-0000-0000-000000000000}"/>
  <bookViews>
    <workbookView xWindow="12480" yWindow="0" windowWidth="16320" windowHeight="15585" xr2:uid="{00000000-000D-0000-FFFF-FFFF00000000}"/>
  </bookViews>
  <sheets>
    <sheet name="3.1" sheetId="12" r:id="rId1"/>
    <sheet name="3.3" sheetId="13" r:id="rId2"/>
    <sheet name="3.4.1" sheetId="14" r:id="rId3"/>
    <sheet name="3.4.2" sheetId="15" r:id="rId4"/>
    <sheet name="3.5" sheetId="16" r:id="rId5"/>
    <sheet name="3.6" sheetId="17" r:id="rId6"/>
    <sheet name="3.7" sheetId="18" r:id="rId7"/>
    <sheet name="3.8" sheetId="19" r:id="rId8"/>
    <sheet name="3.9" sheetId="20" r:id="rId9"/>
  </sheets>
  <definedNames>
    <definedName name="_xlnm.Print_Area" localSheetId="0">'3.1'!$A$1:$E$7</definedName>
    <definedName name="_xlnm.Print_Area" localSheetId="2">'3.4.1'!$A$1:$J$35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0" l="1"/>
  <c r="D7" i="20"/>
  <c r="E7" i="20"/>
  <c r="F7" i="20"/>
  <c r="L4" i="18" l="1"/>
  <c r="L5" i="18"/>
  <c r="E6" i="18"/>
  <c r="L6" i="18" s="1"/>
  <c r="E7" i="18"/>
  <c r="L7" i="18"/>
  <c r="E8" i="18"/>
  <c r="L8" i="18"/>
  <c r="E9" i="18"/>
  <c r="L9" i="18"/>
  <c r="E3" i="17"/>
  <c r="E4" i="17"/>
  <c r="E5" i="17"/>
  <c r="C6" i="17"/>
  <c r="D6" i="17"/>
  <c r="E6" i="17"/>
  <c r="F3" i="16"/>
  <c r="F4" i="16"/>
  <c r="F5" i="16"/>
  <c r="F6" i="16"/>
  <c r="F7" i="16"/>
  <c r="F8" i="16"/>
  <c r="F9" i="16"/>
  <c r="F10" i="16"/>
  <c r="F20" i="16" s="1"/>
  <c r="F11" i="16"/>
  <c r="F12" i="16"/>
  <c r="F13" i="16"/>
  <c r="F14" i="16"/>
  <c r="F15" i="16"/>
  <c r="F16" i="16"/>
  <c r="F17" i="16"/>
  <c r="F18" i="16"/>
  <c r="F19" i="16"/>
  <c r="D20" i="16"/>
  <c r="E20" i="16"/>
  <c r="F21" i="16"/>
  <c r="F22" i="16"/>
  <c r="F23" i="16"/>
  <c r="F24" i="16" s="1"/>
  <c r="D24" i="16"/>
  <c r="E24" i="16"/>
  <c r="I4" i="15"/>
  <c r="J4" i="15"/>
  <c r="I5" i="15"/>
  <c r="J5" i="15"/>
  <c r="I6" i="15"/>
  <c r="J6" i="15"/>
  <c r="I7" i="15"/>
  <c r="I19" i="15" s="1"/>
  <c r="I21" i="15" s="1"/>
  <c r="G22" i="15" s="1"/>
  <c r="J7" i="15"/>
  <c r="J19" i="15" s="1"/>
  <c r="J21" i="15" s="1"/>
  <c r="H22" i="15" s="1"/>
  <c r="I8" i="15"/>
  <c r="J8" i="15"/>
  <c r="I9" i="15"/>
  <c r="J9" i="15"/>
  <c r="I10" i="15"/>
  <c r="J10" i="15"/>
  <c r="I11" i="15"/>
  <c r="J11" i="15"/>
  <c r="I12" i="15"/>
  <c r="J12" i="15"/>
  <c r="I13" i="15"/>
  <c r="J13" i="15"/>
  <c r="I14" i="15"/>
  <c r="J14" i="15"/>
  <c r="I15" i="15"/>
  <c r="J15" i="15"/>
  <c r="I16" i="15"/>
  <c r="J16" i="15"/>
  <c r="I17" i="15"/>
  <c r="J17" i="15"/>
  <c r="I18" i="15"/>
  <c r="J18" i="15"/>
  <c r="E19" i="15"/>
  <c r="E21" i="15" s="1"/>
  <c r="E22" i="15" s="1"/>
  <c r="I22" i="15" s="1"/>
  <c r="F19" i="15"/>
  <c r="F21" i="15" s="1"/>
  <c r="F22" i="15" s="1"/>
  <c r="J22" i="15" s="1"/>
  <c r="G19" i="15"/>
  <c r="H19" i="15"/>
  <c r="I20" i="15"/>
  <c r="J20" i="15"/>
  <c r="G21" i="15"/>
  <c r="H21" i="15"/>
  <c r="I5" i="14"/>
  <c r="J5" i="14"/>
  <c r="I6" i="14"/>
  <c r="J6" i="14"/>
  <c r="J26" i="14" s="1"/>
  <c r="J33" i="14" s="1"/>
  <c r="H34" i="14" s="1"/>
  <c r="I7" i="14"/>
  <c r="J7" i="14"/>
  <c r="I8" i="14"/>
  <c r="J8" i="14"/>
  <c r="I9" i="14"/>
  <c r="J9" i="14"/>
  <c r="I10" i="14"/>
  <c r="J10" i="14"/>
  <c r="I11" i="14"/>
  <c r="J11" i="14"/>
  <c r="I12" i="14"/>
  <c r="J12" i="14"/>
  <c r="I13" i="14"/>
  <c r="J13" i="14"/>
  <c r="I14" i="14"/>
  <c r="J14" i="14"/>
  <c r="I15" i="14"/>
  <c r="J15" i="14"/>
  <c r="I16" i="14"/>
  <c r="J16" i="14"/>
  <c r="I17" i="14"/>
  <c r="J17" i="14"/>
  <c r="I18" i="14"/>
  <c r="J18" i="14"/>
  <c r="I19" i="14"/>
  <c r="J19" i="14"/>
  <c r="I20" i="14"/>
  <c r="J20" i="14"/>
  <c r="I21" i="14"/>
  <c r="J21" i="14"/>
  <c r="I22" i="14"/>
  <c r="J22" i="14"/>
  <c r="I23" i="14"/>
  <c r="J23" i="14"/>
  <c r="I24" i="14"/>
  <c r="J24" i="14"/>
  <c r="I25" i="14"/>
  <c r="J25" i="14"/>
  <c r="E26" i="14"/>
  <c r="E33" i="14" s="1"/>
  <c r="E34" i="14" s="1"/>
  <c r="I34" i="14" s="1"/>
  <c r="F26" i="14"/>
  <c r="F33" i="14" s="1"/>
  <c r="F34" i="14" s="1"/>
  <c r="J34" i="14" s="1"/>
  <c r="G26" i="14"/>
  <c r="H26" i="14"/>
  <c r="I26" i="14"/>
  <c r="I27" i="14"/>
  <c r="J27" i="14"/>
  <c r="I28" i="14"/>
  <c r="J28" i="14"/>
  <c r="J32" i="14" s="1"/>
  <c r="I29" i="14"/>
  <c r="J29" i="14"/>
  <c r="I30" i="14"/>
  <c r="J30" i="14"/>
  <c r="I31" i="14"/>
  <c r="J31" i="14"/>
  <c r="E32" i="14"/>
  <c r="F32" i="14"/>
  <c r="G32" i="14"/>
  <c r="H32" i="14"/>
  <c r="I32" i="14"/>
  <c r="G33" i="14"/>
  <c r="H33" i="14"/>
  <c r="I33" i="14"/>
  <c r="G34" i="14"/>
</calcChain>
</file>

<file path=xl/sharedStrings.xml><?xml version="1.0" encoding="utf-8"?>
<sst xmlns="http://schemas.openxmlformats.org/spreadsheetml/2006/main" count="278" uniqueCount="210">
  <si>
    <t>種　　　類</t>
  </si>
  <si>
    <t>県内廃棄物</t>
  </si>
  <si>
    <t>県外廃棄物</t>
  </si>
  <si>
    <t>合計</t>
  </si>
  <si>
    <t>産業廃棄物</t>
  </si>
  <si>
    <t>燃え殻</t>
  </si>
  <si>
    <t>汚泥</t>
  </si>
  <si>
    <t>うち建設汚泥</t>
  </si>
  <si>
    <t>廃油</t>
  </si>
  <si>
    <t>廃酸</t>
  </si>
  <si>
    <t>廃アルカリ</t>
  </si>
  <si>
    <t>廃プラスチック類</t>
  </si>
  <si>
    <t>紙くず</t>
  </si>
  <si>
    <t>木くず</t>
  </si>
  <si>
    <t>繊維くず</t>
  </si>
  <si>
    <t>動植物性残さ</t>
  </si>
  <si>
    <t>がれき類</t>
  </si>
  <si>
    <t>金属くず</t>
  </si>
  <si>
    <t>ガラスくず、コンクリートくず及び陶磁器くず</t>
  </si>
  <si>
    <t>鉱さい</t>
  </si>
  <si>
    <t>ゴムくず</t>
  </si>
  <si>
    <t>ばいじん</t>
  </si>
  <si>
    <t>動物の死体</t>
  </si>
  <si>
    <t>動物系固形不要物</t>
  </si>
  <si>
    <t>動物のふん尿等</t>
  </si>
  <si>
    <t>その他</t>
  </si>
  <si>
    <t>小　計</t>
  </si>
  <si>
    <t>感染性産業廃棄物</t>
  </si>
  <si>
    <t>特定有害廃棄物</t>
  </si>
  <si>
    <t>合　計</t>
  </si>
  <si>
    <t>県内・県外の割合（%）</t>
  </si>
  <si>
    <t>特別管理
産業廃棄物</t>
    <phoneticPr fontId="1"/>
  </si>
  <si>
    <t>ガラスくず、コンクリートくず
及び陶磁器くず</t>
    <phoneticPr fontId="1"/>
  </si>
  <si>
    <t>注：千葉市、船橋市、柏市分を含む。</t>
    <phoneticPr fontId="1"/>
  </si>
  <si>
    <t>3.4　産業廃棄物処理業による処理の実績</t>
    <phoneticPr fontId="1"/>
  </si>
  <si>
    <t>（単位：ｔ）</t>
    <phoneticPr fontId="1"/>
  </si>
  <si>
    <t>特別管理産業廃棄物（廃石綿等）</t>
  </si>
  <si>
    <t>種別</t>
  </si>
  <si>
    <t>種類内容</t>
  </si>
  <si>
    <t>排出事業者</t>
  </si>
  <si>
    <t>処理業者</t>
  </si>
  <si>
    <t>中間処理施設</t>
  </si>
  <si>
    <t>汚泥の脱水施設</t>
  </si>
  <si>
    <t>汚泥の乾燥施設（機械乾燥）</t>
  </si>
  <si>
    <t>汚泥の乾燥施設（天日乾燥）</t>
  </si>
  <si>
    <t>汚泥の焼却施設</t>
  </si>
  <si>
    <t>廃油の油水分離施設</t>
  </si>
  <si>
    <t>廃酸又は廃アルカリの中和施設</t>
  </si>
  <si>
    <t>廃プラスチック類の破砕施設</t>
  </si>
  <si>
    <t>廃プラスチック類の焼却施設</t>
  </si>
  <si>
    <t>木くず又はがれき類の破砕施設</t>
  </si>
  <si>
    <t>金属等を含む汚泥のコンクリート固化施設</t>
  </si>
  <si>
    <t>水銀又はその化合物を含む汚泥のばい焼施設</t>
  </si>
  <si>
    <t>廃ポリ塩化ビフェニル等、ポリ塩化ビフェニル汚染物又はポリ塩化ビフェニル処理物の焼却施設</t>
  </si>
  <si>
    <t>廃ポリ塩化ビフェニル等又はポリ塩化ビフェニル処理物の分解施設</t>
  </si>
  <si>
    <t>ポリ塩化ビフェニル汚染物又はポリ塩化ビフェニル処理物の洗浄施設又は分離施設</t>
  </si>
  <si>
    <t>木くず等の焼却施設</t>
  </si>
  <si>
    <t>安定型</t>
  </si>
  <si>
    <t>管理型</t>
  </si>
  <si>
    <t>遮断型</t>
  </si>
  <si>
    <t>最終
処分場</t>
    <phoneticPr fontId="1"/>
  </si>
  <si>
    <t>注１：千葉市、船橋市、柏市内の施設を含む。</t>
    <phoneticPr fontId="1"/>
  </si>
  <si>
    <t>注２：最終処分場は残余容量が0及び閉鎖した施設は除き、公共施設を含む。</t>
    <phoneticPr fontId="1"/>
  </si>
  <si>
    <t>注３：施設数は、種類内容の区分に従った延べ施設数。</t>
    <phoneticPr fontId="1"/>
  </si>
  <si>
    <t>種類</t>
  </si>
  <si>
    <t>焼却施設</t>
  </si>
  <si>
    <t>破砕施設</t>
  </si>
  <si>
    <t>積替保管場</t>
  </si>
  <si>
    <t>業区分</t>
  </si>
  <si>
    <t>処分業</t>
  </si>
  <si>
    <t>年度</t>
  </si>
  <si>
    <t>収集運搬のみ</t>
  </si>
  <si>
    <t>小計</t>
  </si>
  <si>
    <t>収運＋中間　</t>
  </si>
  <si>
    <t>収運＋最終</t>
  </si>
  <si>
    <t>中間＋最終</t>
  </si>
  <si>
    <t>収運＋中間＋最終</t>
  </si>
  <si>
    <t>産廃</t>
  </si>
  <si>
    <t>特管</t>
  </si>
  <si>
    <t>収集運搬業</t>
    <phoneticPr fontId="1"/>
  </si>
  <si>
    <t>中間処理</t>
    <phoneticPr fontId="1"/>
  </si>
  <si>
    <t>最終処分</t>
    <phoneticPr fontId="1"/>
  </si>
  <si>
    <t>注1：政令市（千葉市、船橋市、柏市）の許可は含まない</t>
    <phoneticPr fontId="1"/>
  </si>
  <si>
    <t>注2：産廃、特管両方の許可を持っている業者がいるため、産廃、特管の合計と必ずしも一致しない</t>
    <phoneticPr fontId="1"/>
  </si>
  <si>
    <t>保管量</t>
  </si>
  <si>
    <t>使用量</t>
  </si>
  <si>
    <t>変圧器（台）</t>
  </si>
  <si>
    <t>コンデンサー（3kg以上）（台）</t>
  </si>
  <si>
    <t>柱上変圧器（台）（注２）</t>
  </si>
  <si>
    <t>電気事業者の柱上変圧器（台）（注３）</t>
  </si>
  <si>
    <t>コンデンサー（3kg未満）（台）</t>
  </si>
  <si>
    <t>安定器（台）</t>
  </si>
  <si>
    <t>その他の機器等（台）（注４）</t>
  </si>
  <si>
    <t>感圧複写紙（kg）</t>
  </si>
  <si>
    <t>ウエス（kg）</t>
  </si>
  <si>
    <t>ＯＦケーブル（kg）</t>
  </si>
  <si>
    <t>汚泥（kg）</t>
  </si>
  <si>
    <t>塗膜（kg）</t>
  </si>
  <si>
    <t>その他（kg）（注５）</t>
  </si>
  <si>
    <t>安定器及び
汚染物等</t>
    <phoneticPr fontId="1"/>
  </si>
  <si>
    <t>注２：電気事業者の柱上変圧器を除く。</t>
    <phoneticPr fontId="1"/>
  </si>
  <si>
    <t>注３：東京電力パワーグリッド株式会社が所有するもの。</t>
    <phoneticPr fontId="1"/>
  </si>
  <si>
    <t>注６：千葉市、船橋市、柏市分を含む。</t>
    <phoneticPr fontId="1"/>
  </si>
  <si>
    <t>業　種</t>
  </si>
  <si>
    <t>引取業者</t>
  </si>
  <si>
    <t>解体業者</t>
  </si>
  <si>
    <t>破砕業者</t>
  </si>
  <si>
    <t>県内（下記を除く）</t>
  </si>
  <si>
    <t>千葉市</t>
  </si>
  <si>
    <t>船橋市</t>
  </si>
  <si>
    <t>柏　市</t>
  </si>
  <si>
    <t>フロン類回収業者</t>
    <phoneticPr fontId="1"/>
  </si>
  <si>
    <t>料金徴収・指定袋</t>
  </si>
  <si>
    <t>共になし</t>
  </si>
  <si>
    <t>袋代のみ</t>
  </si>
  <si>
    <t>有料化あり</t>
  </si>
  <si>
    <t>有料化なし</t>
  </si>
  <si>
    <t>3.3　産業廃棄物の種類</t>
    <phoneticPr fontId="1"/>
  </si>
  <si>
    <t>種　　類</t>
  </si>
  <si>
    <t>適　　　　用</t>
  </si>
  <si>
    <t>燃　　え　　殻</t>
  </si>
  <si>
    <t>石炭灰、重油灰、焼却炉の残灰、炉清掃排出物、その他の焼却残さ</t>
  </si>
  <si>
    <t>汚      　　泥</t>
  </si>
  <si>
    <t>排水処理後及び各種製造業の製造工程で排出された泥状のもの、活性汚泥法による余剰汚泥、凝集沈殿汚泥、建設工事汚泥等</t>
  </si>
  <si>
    <t>廃     　　 油</t>
  </si>
  <si>
    <t>鉱物性油、動植物性油、潤滑油、絶縁油、洗浄用油、切削油、溶剤、タールピッチ等</t>
  </si>
  <si>
    <t>廃     　　 酸</t>
  </si>
  <si>
    <t>廃硫酸、廃塩酸、各種の有機廃酸類など、すべての酸性廃液</t>
  </si>
  <si>
    <t>廃 ア ル カ リ</t>
  </si>
  <si>
    <t>廃ソーダ液等、すべてのアルカリ廃液</t>
  </si>
  <si>
    <t>合成樹脂くず、合成繊維くず、合成ゴムくず（廃タイヤを含む）など固形状及び液状のすべての合成高分子化合物</t>
  </si>
  <si>
    <t>紙    く    ず</t>
  </si>
  <si>
    <t>建設業に係るもの（工作物の新築、改築又は除去により生じたもの）、パルプ、紙又は紙加工品の製造業、新聞巻取紙を使用して印刷発行を行う新聞業、印刷出版を行う出版業、製本業、印刷物加工業から生ずる紙くず</t>
  </si>
  <si>
    <t>有</t>
  </si>
  <si>
    <t>木    く    ず</t>
  </si>
  <si>
    <t>建設業に係るもの（工作物の新築、改築又は除去により生じたもの）、木材又は木製品の製造業（家具製造業を含む。）、パルプ製造業、輸入木材の卸売業及び物品賃貸業から生ずる木材片等、貨物の流通のために使用したパレット等</t>
  </si>
  <si>
    <t>繊  維  く  ず</t>
  </si>
  <si>
    <t>建設業に係るもの（工作物の新築、改築又は除去により生じたもの）、繊維工業（衣服、その他の繊維製品製造業を除く。）から生ずる木綿くず、羊毛くず等の天然繊維くず　　</t>
  </si>
  <si>
    <t>食料品、医薬品、香料製造業において原料として使用した動物又は植物に係る固形状の不要物</t>
  </si>
  <si>
    <t>と畜場において処分した獣畜及び食鳥処理場において処理した食鳥に係る固形状の不要物</t>
  </si>
  <si>
    <t xml:space="preserve">ゴ　ム　く　ず </t>
  </si>
  <si>
    <t>天然ゴムくずのみ</t>
  </si>
  <si>
    <t>金　属　く　ず</t>
  </si>
  <si>
    <t>鉄鋼又は非鉄金属の研磨くず、切削くず等</t>
  </si>
  <si>
    <t>ガラスくず・ｺﾝｸﾘｰﾄくず及び陶磁器くず</t>
  </si>
  <si>
    <t>ガラスくず、コンクリートくず（工作物の新築、改築又は除去に伴って生じたものを除く。）、レンガくず、廃石膏等</t>
  </si>
  <si>
    <t>鉱　　さ　　い</t>
  </si>
  <si>
    <t>高炉、転炉、電気炉などの残さ、キューポラのノロ、ボタ、不良鉱石、粉炭かす、鋳物砂等</t>
  </si>
  <si>
    <t>が　れ　き　類</t>
  </si>
  <si>
    <t>工作物の新築、改築又は除去に伴って生じたコンクリート片、アスファルト片、レンガ等</t>
  </si>
  <si>
    <t>動物のふん尿</t>
  </si>
  <si>
    <t>自家用を除くすべての畜産農業に係るもの</t>
  </si>
  <si>
    <t>大気汚染防止法第２条第２項に規定するばい煙発生施設、ダイオキシン類対策特別措置法第2条第2項に規定する特定施設又は汚泥、廃油、廃酸、廃アルカリ、廃プラスチック類の焼却施設からのばいじんで、集じん施設によって集められたもの</t>
  </si>
  <si>
    <t>上記に掲げる産業廃棄物を処分するために処理したもので、上記の産業廃棄物に該当しないもの</t>
  </si>
  <si>
    <t>輸入された廃棄物</t>
  </si>
  <si>
    <t>航行廃棄物及び携帯廃棄物を除く廃棄物</t>
  </si>
  <si>
    <t>廃　　　      油</t>
  </si>
  <si>
    <t>廃油のうち揮発油類、灯油類、軽油類</t>
  </si>
  <si>
    <t>廃　　　      酸</t>
  </si>
  <si>
    <t>水素イオン濃度指数（pH）2.0以下の廃酸</t>
  </si>
  <si>
    <t>水素イオン濃度指数（pH）12.5以上の廃アルカリ</t>
  </si>
  <si>
    <t>医療機関等から発生する注射針、注射筒、廃血液等</t>
  </si>
  <si>
    <t>特定有害産業廃棄物</t>
  </si>
  <si>
    <t>廃ポリ塩化ビフェニル等、ポリ塩化ビフェニル汚染物</t>
  </si>
  <si>
    <t>廃ポリ塩化ビフェニル、ポリ塩化ビフェニルを含む廃油、ポリ塩化ビフェニルが塗布され又は染み込んだ紙くず、木くず、繊維くず、ポリ塩化ビフェニルが付着し又は封入された又は廃プラスチック類若しくは金属くず、ポリ塩化ビフェニルが付着した陶磁器くず又はがれき類</t>
  </si>
  <si>
    <t>ポリ塩化ビフェニル処理物</t>
  </si>
  <si>
    <t>廃ポリ塩化ビフェニル等又はポリ塩化ビフェニル汚染物を処分するために処理したもので環境省令で定める基準に適合しないもの</t>
  </si>
  <si>
    <t>廃水銀等</t>
  </si>
  <si>
    <t>建築物その他工作物から除去した石綿、石綿含有保温材、作業に用いたプラスチックシート、防じんマスク、発じん機又は集じん機で集められた石綿等</t>
  </si>
  <si>
    <t>その他の有害産業　廃棄物</t>
  </si>
  <si>
    <t>特定の施設等から発生した燃え殻、汚泥、廃油、廃酸、廃アルカリ、鉱さい、ばいじん等のうち、有害物質が環境省令で定める判定基準に適合しないもの</t>
  </si>
  <si>
    <t>業種
指定</t>
    <phoneticPr fontId="1"/>
  </si>
  <si>
    <t>産業廃棄物</t>
    <rPh sb="0" eb="2">
      <t>サンギョウ</t>
    </rPh>
    <rPh sb="2" eb="5">
      <t>ハイキブツ</t>
    </rPh>
    <phoneticPr fontId="1"/>
  </si>
  <si>
    <t>特別管理産業廃棄物</t>
    <rPh sb="8" eb="9">
      <t>ブツ</t>
    </rPh>
    <phoneticPr fontId="1"/>
  </si>
  <si>
    <t>「廃棄物の処理及び清掃に関する法律（廃棄物処理法）」では、次のように産業廃棄物の種類を定めています。</t>
    <phoneticPr fontId="1"/>
  </si>
  <si>
    <t>注１：水銀使用製品産業廃棄物とは、水銀使用製品（水銀電池、水銀圧力計、蛍光ランプ等及びこれらが組込まれた製品）が産業廃棄物となったもの。</t>
    <phoneticPr fontId="1"/>
  </si>
  <si>
    <t>注２：水銀含有ばいじん等とは、特別管理産業廃棄物に該当しない廃棄物のうち、水銀を一定以上含む燃え殻、鉱さい、汚泥、ばいじん、廃酸、廃アルカリをいう。</t>
    <phoneticPr fontId="1"/>
  </si>
  <si>
    <t>注３：アスベストを含む廃棄物は、特別管理産業廃棄物の廃石綿等の他に石綿含有産業廃棄物がある。石綿含有産業廃棄物とは、工作物の新築、改築又は除去に伴って生じた産業廃棄物であって、石綿をその重量の0.1%を超えて含有するもの。（ただし、廃石綿等を除く。）</t>
    <phoneticPr fontId="1"/>
  </si>
  <si>
    <r>
      <t>特定の施設等から発生した廃水銀及び廃水銀化合物（水銀使用製品産業廃棄物</t>
    </r>
    <r>
      <rPr>
        <vertAlign val="superscript"/>
        <sz val="9"/>
        <color theme="1"/>
        <rFont val="ＭＳ 明朝"/>
        <family val="1"/>
        <charset val="128"/>
      </rPr>
      <t>注１</t>
    </r>
    <r>
      <rPr>
        <sz val="9"/>
        <color theme="1"/>
        <rFont val="ＭＳ 明朝"/>
        <family val="1"/>
        <charset val="128"/>
      </rPr>
      <t>及び水銀含有ばいじん等</t>
    </r>
    <r>
      <rPr>
        <vertAlign val="superscript"/>
        <sz val="9"/>
        <color theme="1"/>
        <rFont val="ＭＳ 明朝"/>
        <family val="1"/>
        <charset val="128"/>
      </rPr>
      <t>注２</t>
    </r>
    <r>
      <rPr>
        <sz val="9"/>
        <color theme="1"/>
        <rFont val="ＭＳ 明朝"/>
        <family val="1"/>
        <charset val="128"/>
      </rPr>
      <t>を除く。）、廃棄物処理施設等で回収した廃水銀、廃水銀等を処分するために処理したものであり環境省令で定める基準に適合しないもの</t>
    </r>
  </si>
  <si>
    <r>
      <t>廃石綿等</t>
    </r>
    <r>
      <rPr>
        <vertAlign val="superscript"/>
        <sz val="9"/>
        <color theme="1"/>
        <rFont val="ＭＳ 明朝"/>
        <family val="1"/>
        <charset val="128"/>
      </rPr>
      <t>注３</t>
    </r>
  </si>
  <si>
    <t>汚泥、廃酸又は廃アルカリに含まれるシアン化合物の分解施設</t>
    <phoneticPr fontId="1"/>
  </si>
  <si>
    <t>PCB廃棄物の種類（単位）</t>
  </si>
  <si>
    <t>PCB濃度5,000mg/kg超
（高濃度PCB廃棄物）
（注１）</t>
  </si>
  <si>
    <t>PCB濃度5,000mg/kg以下
（低濃度PCB廃棄物）
（注１）</t>
  </si>
  <si>
    <t>変圧器、
コンデンサー、
PCB油等</t>
  </si>
  <si>
    <t>PCBを含む油（kg）</t>
  </si>
  <si>
    <t>注１：PCB特別措置法第８条第１項の規定に基づき保管事業者から届出された保管量及び使用量。
ドラム缶等の各種容器にまとめて保管している場合等、台数（個数）や重量で計上できないものがある。PCBを含む油、感圧複写紙、ウエス、汚泥、塗膜及びその他の数量について、体積で届出がなされたものについては、1L=1kgとして重量に換算し計上している。なお、低濃度PCB廃棄物には、濃度不明（低濃度疑い物）も含む。</t>
  </si>
  <si>
    <t>注４：「その他の機器等」とは、開閉器、遮断器、リアクトル、放電コイル等をいう。</t>
    <phoneticPr fontId="1"/>
  </si>
  <si>
    <t>我孫子市</t>
    <phoneticPr fontId="1"/>
  </si>
  <si>
    <t>市川市、船橋市、松戸市、      成田市、佐倉市、習志野市、    柏市、市原市、流山市、        鎌ケ谷市、浦安市、八街市、    印西市、白井市、富里市、    酒々井町</t>
    <phoneticPr fontId="1"/>
  </si>
  <si>
    <t>2022年度</t>
    <phoneticPr fontId="1"/>
  </si>
  <si>
    <r>
      <t>許可業者数</t>
    </r>
    <r>
      <rPr>
        <vertAlign val="superscript"/>
        <sz val="10"/>
        <rFont val="ＭＳ 明朝"/>
        <family val="1"/>
        <charset val="128"/>
      </rPr>
      <t>注2</t>
    </r>
  </si>
  <si>
    <t>2023年度</t>
    <phoneticPr fontId="1"/>
  </si>
  <si>
    <t>注５：「その他」とは、がれき類、分析時の採油用具、保管容器等のPCB汚染物、コンサベーター等の機器のうちPCBに汚染されたものをいう。</t>
    <phoneticPr fontId="1"/>
  </si>
  <si>
    <t xml:space="preserve"> </t>
    <phoneticPr fontId="1"/>
  </si>
  <si>
    <t>野田市</t>
    <rPh sb="0" eb="3">
      <t>ノダシ</t>
    </rPh>
    <phoneticPr fontId="1"/>
  </si>
  <si>
    <t>千葉市、銚子市、館山市、木更津市、茂原市、東金市、旭市、勝浦市、八千代市、鴨川市、君津市、富津市、四街道市、袖ケ浦市、南房総市、匝瑳市、香取市、山武市、いすみ市、大網白里市、栄町、神崎町、多古町、東庄町、九十九里町、芝山町、横芝光町、一宮町、睦沢町、長生村、白子町、長柄町、長南町、大多喜町、御宿町、鋸南町</t>
    <phoneticPr fontId="1"/>
  </si>
  <si>
    <t>超過有料制</t>
    <rPh sb="0" eb="5">
      <t>チョウカユウリョウセイ</t>
    </rPh>
    <phoneticPr fontId="1"/>
  </si>
  <si>
    <t>処理料金上乗せ</t>
    <phoneticPr fontId="1"/>
  </si>
  <si>
    <t>指定袋制</t>
    <rPh sb="0" eb="3">
      <t>シテイブクロ</t>
    </rPh>
    <phoneticPr fontId="1"/>
  </si>
  <si>
    <t>3.1　生活系可燃収集ごみの有料化の状況(2023年度実績)</t>
    <phoneticPr fontId="1"/>
  </si>
  <si>
    <t>3.4.1　産業廃棄物処理業による中間処理の実績（2022・2023年度）</t>
    <phoneticPr fontId="1"/>
  </si>
  <si>
    <t>3.4.2　産業廃棄物処理業による最終処分の実績（2022・2023年度）</t>
    <phoneticPr fontId="1"/>
  </si>
  <si>
    <t>廃油の焼却施設</t>
    <phoneticPr fontId="1"/>
  </si>
  <si>
    <t>3.5　廃棄物処理法第15条に規定する許可施設の設置状況(2025年3月末現在)</t>
    <phoneticPr fontId="1"/>
  </si>
  <si>
    <t>3.6　県廃棄物条例に基づく許可施設の設置状況(2025年3月末現在)</t>
    <phoneticPr fontId="1"/>
  </si>
  <si>
    <t>2024年度</t>
    <phoneticPr fontId="1"/>
  </si>
  <si>
    <t>3.7　産業廃棄物処理業者に係る許可業者数 (2025年3月末現在)</t>
    <phoneticPr fontId="1"/>
  </si>
  <si>
    <t>3.8　県内のPCB廃棄物の保管量、PCB使用製品の使用量（2024年3月末現在）</t>
    <phoneticPr fontId="1"/>
  </si>
  <si>
    <t>3.9　自動車リサイクル法に基づく県内事業者の登録・許可状況（2025年3月末現在）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</si>
</sst>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14">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1"/>
      <color theme="1"/>
      <name val="ＭＳ ゴシック"/>
      <family val="3"/>
      <charset val="128"/>
    </font>
    <font>
      <sz val="8"/>
      <color theme="1"/>
      <name val="游ゴシック"/>
      <family val="2"/>
      <charset val="128"/>
      <scheme val="minor"/>
    </font>
    <font>
      <vertAlign val="superscript"/>
      <sz val="9"/>
      <color theme="1"/>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ゴシック"/>
      <family val="3"/>
      <charset val="128"/>
    </font>
    <font>
      <sz val="11"/>
      <name val="游ゴシック"/>
      <family val="2"/>
      <charset val="128"/>
      <scheme val="minor"/>
    </font>
    <font>
      <vertAlign val="superscript"/>
      <sz val="10"/>
      <name val="ＭＳ 明朝"/>
      <family val="1"/>
      <charset val="128"/>
    </font>
  </fonts>
  <fills count="3">
    <fill>
      <patternFill patternType="none"/>
    </fill>
    <fill>
      <patternFill patternType="gray125"/>
    </fill>
    <fill>
      <patternFill patternType="solid">
        <fgColor rgb="FFD9D9D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style="double">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right style="medium">
        <color indexed="64"/>
      </right>
      <top/>
      <bottom/>
      <diagonal/>
    </border>
    <border>
      <left style="thick">
        <color indexed="64"/>
      </left>
      <right style="thin">
        <color indexed="64"/>
      </right>
      <top/>
      <bottom/>
      <diagonal/>
    </border>
    <border>
      <left/>
      <right style="thick">
        <color indexed="64"/>
      </right>
      <top/>
      <bottom/>
      <diagonal/>
    </border>
    <border>
      <left style="medium">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ck">
        <color indexed="64"/>
      </top>
      <bottom style="thin">
        <color indexed="64"/>
      </bottom>
      <diagonal/>
    </border>
    <border>
      <left style="thick">
        <color indexed="64"/>
      </left>
      <right style="thick">
        <color indexed="64"/>
      </right>
      <top style="double">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ck">
        <color indexed="64"/>
      </left>
      <right style="thick">
        <color indexed="64"/>
      </right>
      <top style="double">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style="thick">
        <color indexed="64"/>
      </right>
      <top/>
      <bottom style="thin">
        <color indexed="64"/>
      </bottom>
      <diagonal/>
    </border>
    <border>
      <left/>
      <right style="thick">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ck">
        <color indexed="64"/>
      </bottom>
      <diagonal/>
    </border>
    <border>
      <left/>
      <right style="thick">
        <color indexed="64"/>
      </right>
      <top style="thin">
        <color indexed="64"/>
      </top>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3" fontId="2" fillId="0" borderId="0" xfId="0" applyNumberFormat="1" applyFont="1">
      <alignment vertical="center"/>
    </xf>
    <xf numFmtId="0" fontId="8" fillId="2" borderId="1" xfId="0" applyFont="1" applyFill="1" applyBorder="1" applyAlignment="1">
      <alignment horizontal="center" vertical="center" wrapText="1"/>
    </xf>
    <xf numFmtId="0" fontId="10" fillId="0" borderId="0" xfId="0" applyFont="1">
      <alignment vertical="center"/>
    </xf>
    <xf numFmtId="0" fontId="8" fillId="0" borderId="1" xfId="0" applyFont="1" applyBorder="1" applyAlignment="1">
      <alignment horizontal="justify" vertical="center" wrapText="1"/>
    </xf>
    <xf numFmtId="0" fontId="8" fillId="0" borderId="10" xfId="0" applyFont="1" applyBorder="1" applyAlignment="1">
      <alignment horizontal="right" vertical="center" wrapText="1"/>
    </xf>
    <xf numFmtId="0" fontId="8" fillId="0" borderId="14" xfId="0" applyFont="1" applyBorder="1" applyAlignment="1">
      <alignment horizontal="right" vertical="center" wrapText="1"/>
    </xf>
    <xf numFmtId="0" fontId="10" fillId="0" borderId="0" xfId="0" applyFont="1" applyAlignment="1">
      <alignmen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3" fontId="10" fillId="0" borderId="15" xfId="0" applyNumberFormat="1" applyFont="1" applyBorder="1" applyAlignment="1">
      <alignment horizontal="right" vertical="center" wrapText="1"/>
    </xf>
    <xf numFmtId="0" fontId="10" fillId="0" borderId="16" xfId="0" applyFont="1" applyBorder="1" applyAlignment="1">
      <alignment horizontal="right" vertical="center" wrapText="1"/>
    </xf>
    <xf numFmtId="0" fontId="10" fillId="0" borderId="8" xfId="0" applyFont="1" applyBorder="1" applyAlignment="1">
      <alignment horizontal="right" vertical="center" wrapText="1"/>
    </xf>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14" xfId="0" applyFont="1" applyBorder="1" applyAlignment="1">
      <alignment horizontal="right" vertical="center" wrapText="1"/>
    </xf>
    <xf numFmtId="3" fontId="10" fillId="0" borderId="8" xfId="0" applyNumberFormat="1" applyFont="1" applyBorder="1" applyAlignment="1">
      <alignment horizontal="right" vertical="center" wrapText="1"/>
    </xf>
    <xf numFmtId="0" fontId="11" fillId="0" borderId="0" xfId="0" applyFont="1">
      <alignment vertical="center"/>
    </xf>
    <xf numFmtId="0" fontId="12" fillId="0" borderId="0" xfId="0" applyFont="1">
      <alignment vertical="center"/>
    </xf>
    <xf numFmtId="0" fontId="10" fillId="0" borderId="1" xfId="0" applyFont="1" applyBorder="1" applyAlignment="1">
      <alignment horizontal="left" vertical="top" wrapText="1"/>
    </xf>
    <xf numFmtId="0" fontId="10" fillId="0" borderId="1" xfId="0" applyFont="1" applyBorder="1" applyAlignment="1">
      <alignment horizontal="justify" vertical="top"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0" fillId="0" borderId="0" xfId="0" applyFont="1" applyAlignment="1">
      <alignment horizontal="right" vertical="center"/>
    </xf>
    <xf numFmtId="0" fontId="8" fillId="0" borderId="1" xfId="0" applyFont="1" applyBorder="1" applyAlignment="1">
      <alignment horizontal="center" vertical="center" wrapText="1"/>
    </xf>
    <xf numFmtId="3" fontId="8" fillId="0" borderId="10" xfId="0" applyNumberFormat="1" applyFont="1" applyBorder="1" applyAlignment="1">
      <alignment horizontal="right" vertical="center" wrapText="1"/>
    </xf>
    <xf numFmtId="0" fontId="8" fillId="0" borderId="4" xfId="0" applyFont="1" applyBorder="1" applyAlignment="1">
      <alignment horizontal="right" vertical="center" wrapText="1"/>
    </xf>
    <xf numFmtId="3" fontId="8" fillId="0" borderId="11" xfId="0" applyNumberFormat="1" applyFont="1" applyBorder="1" applyAlignment="1">
      <alignment horizontal="right" vertical="center" wrapText="1"/>
    </xf>
    <xf numFmtId="3" fontId="8" fillId="0" borderId="13" xfId="0" applyNumberFormat="1" applyFont="1" applyBorder="1" applyAlignment="1">
      <alignment horizontal="right" vertical="center" wrapText="1"/>
    </xf>
    <xf numFmtId="3" fontId="8" fillId="0" borderId="14" xfId="0" applyNumberFormat="1" applyFont="1" applyBorder="1" applyAlignment="1">
      <alignment horizontal="right" vertical="center" wrapText="1"/>
    </xf>
    <xf numFmtId="176" fontId="8" fillId="0" borderId="11" xfId="0" applyNumberFormat="1" applyFont="1" applyBorder="1" applyAlignment="1">
      <alignment horizontal="right" vertical="center" wrapText="1"/>
    </xf>
    <xf numFmtId="176" fontId="8" fillId="0" borderId="9" xfId="0" applyNumberFormat="1" applyFont="1" applyBorder="1" applyAlignment="1">
      <alignment horizontal="right" vertical="center" wrapText="1"/>
    </xf>
    <xf numFmtId="176" fontId="8" fillId="0" borderId="10" xfId="0" applyNumberFormat="1" applyFont="1" applyBorder="1" applyAlignment="1">
      <alignment horizontal="right" vertical="center" wrapText="1"/>
    </xf>
    <xf numFmtId="0" fontId="8" fillId="0" borderId="5" xfId="0" applyFont="1" applyBorder="1" applyAlignment="1">
      <alignment horizontal="center" vertical="center" wrapText="1"/>
    </xf>
    <xf numFmtId="0" fontId="10" fillId="0" borderId="15" xfId="0" applyFont="1" applyBorder="1" applyAlignment="1">
      <alignment horizontal="right" vertical="center" wrapText="1"/>
    </xf>
    <xf numFmtId="0" fontId="8" fillId="0" borderId="17" xfId="0" applyFont="1" applyBorder="1" applyAlignment="1">
      <alignment horizontal="right" vertical="center" wrapText="1"/>
    </xf>
    <xf numFmtId="3" fontId="8" fillId="0" borderId="16" xfId="0" applyNumberFormat="1" applyFont="1" applyBorder="1" applyAlignment="1">
      <alignment horizontal="right" vertical="center" wrapText="1"/>
    </xf>
    <xf numFmtId="0" fontId="8" fillId="0" borderId="9" xfId="0" applyFont="1" applyBorder="1" applyAlignment="1">
      <alignment horizontal="right" vertical="center" wrapText="1"/>
    </xf>
    <xf numFmtId="0" fontId="8" fillId="0" borderId="18" xfId="0" applyFont="1" applyBorder="1" applyAlignment="1">
      <alignment horizontal="right" vertical="center" wrapText="1"/>
    </xf>
    <xf numFmtId="3" fontId="8" fillId="0" borderId="18" xfId="0" applyNumberFormat="1" applyFont="1" applyBorder="1" applyAlignment="1">
      <alignment horizontal="right" vertical="center" wrapText="1"/>
    </xf>
    <xf numFmtId="0" fontId="8" fillId="0" borderId="11" xfId="0" applyFont="1" applyBorder="1" applyAlignment="1">
      <alignment horizontal="right" vertical="center" wrapText="1"/>
    </xf>
    <xf numFmtId="178" fontId="8" fillId="0" borderId="11" xfId="0" applyNumberFormat="1" applyFont="1" applyBorder="1" applyAlignment="1">
      <alignment horizontal="right" vertical="center" wrapText="1"/>
    </xf>
    <xf numFmtId="0" fontId="9" fillId="0" borderId="1" xfId="0" applyFont="1" applyBorder="1" applyAlignment="1">
      <alignment horizontal="justify" vertical="center" wrapText="1"/>
    </xf>
    <xf numFmtId="0" fontId="8" fillId="0" borderId="19" xfId="0" applyFont="1" applyBorder="1" applyAlignment="1">
      <alignment horizontal="right" vertical="center" wrapText="1"/>
    </xf>
    <xf numFmtId="0" fontId="8" fillId="0" borderId="13" xfId="0" applyFont="1" applyBorder="1" applyAlignment="1">
      <alignment horizontal="right" vertical="center" wrapText="1"/>
    </xf>
    <xf numFmtId="3" fontId="8" fillId="0" borderId="19" xfId="0" applyNumberFormat="1" applyFont="1" applyBorder="1" applyAlignment="1">
      <alignment horizontal="right" vertical="center" wrapText="1"/>
    </xf>
    <xf numFmtId="178" fontId="8" fillId="0" borderId="10" xfId="0" applyNumberFormat="1" applyFont="1" applyBorder="1" applyAlignment="1">
      <alignment horizontal="right" vertical="center" wrapText="1"/>
    </xf>
    <xf numFmtId="0" fontId="10" fillId="2" borderId="7" xfId="0" applyFont="1" applyFill="1" applyBorder="1" applyAlignment="1">
      <alignment horizontal="center" vertical="center" wrapText="1"/>
    </xf>
    <xf numFmtId="177" fontId="8" fillId="0" borderId="20" xfId="0" applyNumberFormat="1" applyFont="1" applyBorder="1" applyAlignment="1">
      <alignment horizontal="right" vertical="center" wrapText="1"/>
    </xf>
    <xf numFmtId="177" fontId="8" fillId="0" borderId="21" xfId="0" applyNumberFormat="1" applyFont="1" applyBorder="1" applyAlignment="1">
      <alignment horizontal="right" vertical="center" wrapText="1"/>
    </xf>
    <xf numFmtId="176" fontId="8" fillId="0" borderId="20" xfId="0" applyNumberFormat="1" applyFont="1" applyBorder="1" applyAlignment="1">
      <alignment horizontal="right" vertical="center" wrapText="1"/>
    </xf>
    <xf numFmtId="176" fontId="8" fillId="0" borderId="22" xfId="0" applyNumberFormat="1" applyFont="1" applyBorder="1" applyAlignment="1">
      <alignment horizontal="right" vertical="center" wrapText="1"/>
    </xf>
    <xf numFmtId="176" fontId="8" fillId="0" borderId="23" xfId="0" applyNumberFormat="1" applyFont="1" applyBorder="1" applyAlignment="1">
      <alignment horizontal="right" vertical="center" wrapText="1"/>
    </xf>
    <xf numFmtId="3" fontId="8" fillId="0" borderId="20" xfId="0" applyNumberFormat="1" applyFont="1" applyBorder="1" applyAlignment="1">
      <alignment horizontal="right" vertical="center" wrapText="1"/>
    </xf>
    <xf numFmtId="3" fontId="8" fillId="0" borderId="22" xfId="0" applyNumberFormat="1" applyFont="1" applyBorder="1" applyAlignment="1">
      <alignment horizontal="right" vertical="center" wrapText="1"/>
    </xf>
    <xf numFmtId="3" fontId="8" fillId="0" borderId="24" xfId="0" applyNumberFormat="1" applyFont="1" applyBorder="1" applyAlignment="1">
      <alignment horizontal="right" vertical="center" wrapText="1"/>
    </xf>
    <xf numFmtId="3" fontId="8" fillId="0" borderId="25" xfId="0" applyNumberFormat="1" applyFont="1" applyBorder="1" applyAlignment="1">
      <alignment horizontal="right" vertical="center" wrapText="1"/>
    </xf>
    <xf numFmtId="3" fontId="8" fillId="0" borderId="26" xfId="0" applyNumberFormat="1" applyFont="1" applyBorder="1" applyAlignment="1">
      <alignment horizontal="right" vertical="center" wrapText="1"/>
    </xf>
    <xf numFmtId="3" fontId="8" fillId="0" borderId="27" xfId="0" applyNumberFormat="1" applyFont="1" applyBorder="1" applyAlignment="1">
      <alignment horizontal="right" vertical="center" wrapText="1"/>
    </xf>
    <xf numFmtId="0" fontId="8" fillId="0" borderId="5" xfId="0" applyFont="1" applyBorder="1" applyAlignment="1">
      <alignment horizontal="left" vertical="center" wrapText="1"/>
    </xf>
    <xf numFmtId="3" fontId="8" fillId="0" borderId="28" xfId="0" applyNumberFormat="1" applyFont="1" applyBorder="1" applyAlignment="1">
      <alignment horizontal="right" vertical="center" wrapText="1"/>
    </xf>
    <xf numFmtId="3" fontId="8" fillId="0" borderId="29" xfId="0" applyNumberFormat="1" applyFont="1" applyBorder="1" applyAlignment="1">
      <alignment horizontal="right" vertical="center" wrapText="1"/>
    </xf>
    <xf numFmtId="3" fontId="8" fillId="0" borderId="30" xfId="0" applyNumberFormat="1" applyFont="1" applyBorder="1" applyAlignment="1">
      <alignment horizontal="right" vertical="center" wrapText="1"/>
    </xf>
    <xf numFmtId="3" fontId="8" fillId="0" borderId="31" xfId="0" applyNumberFormat="1" applyFont="1" applyBorder="1" applyAlignment="1">
      <alignment horizontal="right" vertical="center" wrapText="1"/>
    </xf>
    <xf numFmtId="0" fontId="8" fillId="0" borderId="5" xfId="0" applyFont="1" applyBorder="1" applyAlignment="1">
      <alignment horizontal="justify"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7" fontId="8" fillId="0" borderId="16" xfId="0" applyNumberFormat="1" applyFont="1" applyBorder="1" applyAlignment="1">
      <alignment horizontal="right" vertical="center" wrapText="1"/>
    </xf>
    <xf numFmtId="177" fontId="8" fillId="0" borderId="33" xfId="0" applyNumberFormat="1" applyFont="1" applyBorder="1" applyAlignment="1">
      <alignment horizontal="right" vertical="center" wrapText="1"/>
    </xf>
    <xf numFmtId="176" fontId="8" fillId="0" borderId="17" xfId="0" applyNumberFormat="1" applyFont="1" applyBorder="1" applyAlignment="1">
      <alignment horizontal="right" vertical="center" wrapText="1"/>
    </xf>
    <xf numFmtId="176" fontId="8" fillId="0" borderId="33" xfId="0" applyNumberFormat="1" applyFont="1" applyBorder="1" applyAlignment="1">
      <alignment horizontal="right" vertical="center" wrapText="1"/>
    </xf>
    <xf numFmtId="176" fontId="8" fillId="0" borderId="34" xfId="0" applyNumberFormat="1" applyFont="1" applyBorder="1" applyAlignment="1">
      <alignment horizontal="right" vertical="center" wrapText="1"/>
    </xf>
    <xf numFmtId="3" fontId="8" fillId="0" borderId="35" xfId="0" applyNumberFormat="1" applyFont="1" applyBorder="1" applyAlignment="1">
      <alignment horizontal="right" vertical="center" wrapText="1"/>
    </xf>
    <xf numFmtId="3" fontId="8" fillId="0" borderId="36" xfId="0" applyNumberFormat="1" applyFont="1" applyBorder="1" applyAlignment="1">
      <alignment horizontal="right" vertical="center" wrapText="1"/>
    </xf>
    <xf numFmtId="3" fontId="8" fillId="0" borderId="37" xfId="0" applyNumberFormat="1" applyFont="1" applyBorder="1" applyAlignment="1">
      <alignment horizontal="right" vertical="center" wrapText="1"/>
    </xf>
    <xf numFmtId="3" fontId="8" fillId="0" borderId="38" xfId="0" applyNumberFormat="1" applyFont="1" applyBorder="1" applyAlignment="1">
      <alignment horizontal="right" vertical="center" wrapText="1"/>
    </xf>
    <xf numFmtId="3" fontId="8" fillId="0" borderId="39" xfId="0" applyNumberFormat="1" applyFont="1" applyBorder="1" applyAlignment="1">
      <alignment horizontal="right" vertical="center" wrapText="1"/>
    </xf>
    <xf numFmtId="3" fontId="8" fillId="0" borderId="40" xfId="0" applyNumberFormat="1" applyFont="1" applyBorder="1" applyAlignment="1">
      <alignment horizontal="right" vertical="center" wrapText="1"/>
    </xf>
    <xf numFmtId="3" fontId="8" fillId="0" borderId="41" xfId="0" applyNumberFormat="1" applyFont="1" applyBorder="1" applyAlignment="1">
      <alignment horizontal="right" vertical="center" wrapText="1"/>
    </xf>
    <xf numFmtId="3" fontId="8" fillId="0" borderId="42" xfId="0" applyNumberFormat="1" applyFont="1" applyBorder="1" applyAlignment="1">
      <alignment horizontal="right" vertical="center" wrapText="1"/>
    </xf>
    <xf numFmtId="3" fontId="8" fillId="0" borderId="5" xfId="0" applyNumberFormat="1" applyFont="1" applyBorder="1" applyAlignment="1">
      <alignment horizontal="right" vertical="center" wrapText="1"/>
    </xf>
    <xf numFmtId="3" fontId="8" fillId="0" borderId="43" xfId="0" applyNumberFormat="1" applyFont="1" applyBorder="1" applyAlignment="1">
      <alignment horizontal="right" vertical="center" wrapText="1"/>
    </xf>
    <xf numFmtId="0" fontId="8" fillId="0" borderId="1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4" xfId="0" applyFont="1" applyBorder="1" applyAlignment="1">
      <alignment horizontal="right" vertical="center" wrapText="1"/>
    </xf>
    <xf numFmtId="0" fontId="8" fillId="0" borderId="45" xfId="0" applyFont="1" applyBorder="1" applyAlignment="1">
      <alignment horizontal="right" vertical="center" wrapText="1"/>
    </xf>
    <xf numFmtId="0" fontId="8" fillId="0" borderId="46" xfId="0" applyFont="1" applyBorder="1" applyAlignment="1">
      <alignment horizontal="right" vertical="center" wrapText="1"/>
    </xf>
    <xf numFmtId="0" fontId="8" fillId="0" borderId="47" xfId="0" applyFont="1" applyBorder="1" applyAlignment="1">
      <alignment horizontal="right" vertical="center" wrapText="1"/>
    </xf>
    <xf numFmtId="0" fontId="8" fillId="0" borderId="48" xfId="0" applyFont="1" applyBorder="1" applyAlignment="1">
      <alignment horizontal="right" vertical="center" wrapText="1"/>
    </xf>
    <xf numFmtId="0" fontId="8" fillId="2" borderId="32"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0" borderId="49" xfId="0" applyNumberFormat="1" applyFont="1" applyBorder="1" applyAlignment="1">
      <alignment horizontal="right" vertical="center" wrapText="1"/>
    </xf>
    <xf numFmtId="0" fontId="8" fillId="0" borderId="50" xfId="0" applyFont="1" applyBorder="1" applyAlignment="1">
      <alignment horizontal="right" vertical="center" wrapText="1"/>
    </xf>
    <xf numFmtId="0" fontId="8" fillId="0" borderId="51" xfId="0" applyFont="1" applyBorder="1" applyAlignment="1">
      <alignment horizontal="right" vertical="center" wrapText="1"/>
    </xf>
    <xf numFmtId="0" fontId="8" fillId="0" borderId="52" xfId="0" applyFont="1" applyBorder="1" applyAlignment="1">
      <alignment horizontal="right" vertical="center" wrapText="1"/>
    </xf>
    <xf numFmtId="3" fontId="8" fillId="0" borderId="53" xfId="0" applyNumberFormat="1" applyFont="1" applyBorder="1" applyAlignment="1">
      <alignment horizontal="right" vertical="center" wrapText="1"/>
    </xf>
    <xf numFmtId="0" fontId="8" fillId="0" borderId="54" xfId="0" applyFont="1" applyBorder="1" applyAlignment="1">
      <alignment horizontal="right" vertical="center" wrapText="1"/>
    </xf>
    <xf numFmtId="0" fontId="8" fillId="0" borderId="26" xfId="0" applyFont="1" applyBorder="1" applyAlignment="1">
      <alignment horizontal="right" vertical="center" wrapText="1"/>
    </xf>
    <xf numFmtId="0" fontId="8" fillId="0" borderId="2" xfId="0" applyFont="1" applyBorder="1" applyAlignment="1">
      <alignment horizontal="right" vertical="center" wrapText="1"/>
    </xf>
    <xf numFmtId="0" fontId="8" fillId="0" borderId="55" xfId="0" applyFont="1" applyBorder="1" applyAlignment="1">
      <alignment horizontal="right" vertical="center" wrapText="1"/>
    </xf>
    <xf numFmtId="3" fontId="8" fillId="0" borderId="56" xfId="0" applyNumberFormat="1" applyFont="1" applyBorder="1" applyAlignment="1">
      <alignment horizontal="right" vertical="center" wrapText="1"/>
    </xf>
    <xf numFmtId="0" fontId="8" fillId="0" borderId="57" xfId="0" applyFont="1" applyBorder="1" applyAlignment="1">
      <alignment horizontal="right" vertical="center" wrapText="1"/>
    </xf>
    <xf numFmtId="0" fontId="8" fillId="0" borderId="58" xfId="0" applyFont="1" applyBorder="1" applyAlignment="1">
      <alignment horizontal="right" vertical="center" wrapText="1"/>
    </xf>
    <xf numFmtId="3" fontId="8" fillId="0" borderId="59" xfId="0" applyNumberFormat="1" applyFont="1" applyBorder="1" applyAlignment="1">
      <alignment horizontal="right" vertical="center" wrapText="1"/>
    </xf>
    <xf numFmtId="3" fontId="8" fillId="0" borderId="60" xfId="0" applyNumberFormat="1" applyFont="1" applyBorder="1" applyAlignment="1">
      <alignment horizontal="right" vertical="center" wrapText="1"/>
    </xf>
    <xf numFmtId="0" fontId="8" fillId="0" borderId="24" xfId="0" applyFont="1" applyBorder="1" applyAlignment="1">
      <alignment horizontal="right" vertical="center" wrapText="1"/>
    </xf>
    <xf numFmtId="0" fontId="8" fillId="0" borderId="61" xfId="0" applyFont="1" applyBorder="1" applyAlignment="1">
      <alignment horizontal="right" vertical="center" wrapText="1"/>
    </xf>
    <xf numFmtId="0" fontId="8" fillId="0" borderId="62" xfId="0" applyFont="1" applyBorder="1" applyAlignment="1">
      <alignment horizontal="right" vertical="center" wrapText="1"/>
    </xf>
    <xf numFmtId="3" fontId="8" fillId="0" borderId="44" xfId="0" applyNumberFormat="1" applyFont="1" applyBorder="1" applyAlignment="1">
      <alignment horizontal="right" vertical="center" wrapText="1"/>
    </xf>
    <xf numFmtId="0" fontId="8" fillId="0" borderId="63" xfId="0" applyFont="1" applyBorder="1" applyAlignment="1">
      <alignment horizontal="right" vertical="center" wrapText="1"/>
    </xf>
    <xf numFmtId="3" fontId="8" fillId="0" borderId="64" xfId="0" applyNumberFormat="1" applyFont="1" applyBorder="1" applyAlignment="1">
      <alignment horizontal="right" vertical="center" wrapText="1"/>
    </xf>
    <xf numFmtId="0" fontId="8" fillId="0" borderId="30" xfId="0" applyFont="1" applyBorder="1" applyAlignment="1">
      <alignment horizontal="right" vertical="center" wrapText="1"/>
    </xf>
    <xf numFmtId="0" fontId="8" fillId="0" borderId="65" xfId="0" applyFont="1" applyBorder="1" applyAlignment="1">
      <alignment horizontal="right" vertical="center" wrapText="1"/>
    </xf>
    <xf numFmtId="0" fontId="8" fillId="0" borderId="66" xfId="0" applyFont="1" applyBorder="1" applyAlignment="1">
      <alignment horizontal="right" vertical="center" wrapText="1"/>
    </xf>
    <xf numFmtId="3" fontId="8" fillId="0" borderId="47" xfId="0" applyNumberFormat="1" applyFont="1" applyBorder="1" applyAlignment="1">
      <alignment horizontal="right" vertical="center" wrapText="1"/>
    </xf>
    <xf numFmtId="4" fontId="8" fillId="0" borderId="11" xfId="0" applyNumberFormat="1" applyFont="1" applyBorder="1" applyAlignment="1">
      <alignment horizontal="right" vertical="center" wrapText="1"/>
    </xf>
    <xf numFmtId="0" fontId="10" fillId="2" borderId="1" xfId="0" applyFont="1" applyFill="1" applyBorder="1" applyAlignment="1">
      <alignment horizontal="center" vertical="center" wrapText="1"/>
    </xf>
    <xf numFmtId="0" fontId="11" fillId="0" borderId="0" xfId="0" applyFont="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 fillId="0" borderId="1" xfId="0" applyFont="1" applyBorder="1" applyAlignment="1">
      <alignment horizontal="justify"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 xfId="0" applyFont="1" applyBorder="1" applyAlignment="1">
      <alignment horizontal="center" vertical="center" textRotation="255" wrapText="1"/>
    </xf>
    <xf numFmtId="0" fontId="8" fillId="0" borderId="2" xfId="0" applyFont="1" applyBorder="1" applyAlignment="1">
      <alignment horizontal="left" vertical="center" wrapText="1"/>
    </xf>
    <xf numFmtId="0" fontId="8" fillId="0" borderId="1"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0" xfId="0" applyFont="1" applyAlignment="1">
      <alignment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9"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239781</xdr:colOff>
      <xdr:row>2</xdr:row>
      <xdr:rowOff>7869</xdr:rowOff>
    </xdr:from>
    <xdr:to>
      <xdr:col>5</xdr:col>
      <xdr:colOff>385142</xdr:colOff>
      <xdr:row>5</xdr:row>
      <xdr:rowOff>141219</xdr:rowOff>
    </xdr:to>
    <xdr:sp macro="" textlink="">
      <xdr:nvSpPr>
        <xdr:cNvPr id="2" name="大かっこ 1">
          <a:extLst>
            <a:ext uri="{FF2B5EF4-FFF2-40B4-BE49-F238E27FC236}">
              <a16:creationId xmlns:a16="http://schemas.microsoft.com/office/drawing/2014/main" id="{9C613D8C-ABBA-4279-9EB8-65D49DE6E090}"/>
            </a:ext>
          </a:extLst>
        </xdr:cNvPr>
        <xdr:cNvSpPr/>
      </xdr:nvSpPr>
      <xdr:spPr>
        <a:xfrm>
          <a:off x="239781" y="484119"/>
          <a:ext cx="3574361" cy="847725"/>
        </a:xfrm>
        <a:prstGeom prst="bracketPair">
          <a:avLst>
            <a:gd name="adj" fmla="val 11659"/>
          </a:avLst>
        </a:prstGeom>
        <a:noFill/>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900">
              <a:solidFill>
                <a:schemeClr val="tx1"/>
              </a:solidFill>
              <a:effectLst/>
              <a:latin typeface="ＭＳ 明朝" panose="02020609040205080304" pitchFamily="17" charset="-128"/>
              <a:ea typeface="ＭＳ 明朝" panose="02020609040205080304" pitchFamily="17" charset="-128"/>
              <a:cs typeface="+mn-cs"/>
            </a:rPr>
            <a:t>廃棄物処理法では、産業廃棄物に該当しないものを一般廃棄物としています。なお、有価物及び次の①</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900">
              <a:solidFill>
                <a:schemeClr val="tx1"/>
              </a:solidFill>
              <a:effectLst/>
              <a:latin typeface="ＭＳ 明朝" panose="02020609040205080304" pitchFamily="17" charset="-128"/>
              <a:ea typeface="ＭＳ 明朝" panose="02020609040205080304" pitchFamily="17" charset="-128"/>
              <a:cs typeface="+mn-cs"/>
            </a:rPr>
            <a:t>⑤のものは、廃棄物処理法の対象となりません。</a:t>
          </a:r>
        </a:p>
        <a:p>
          <a:r>
            <a:rPr lang="ja-JP" altLang="ja-JP" sz="900">
              <a:solidFill>
                <a:schemeClr val="tx1"/>
              </a:solidFill>
              <a:effectLst/>
              <a:latin typeface="ＭＳ 明朝" panose="02020609040205080304" pitchFamily="17" charset="-128"/>
              <a:ea typeface="ＭＳ 明朝" panose="02020609040205080304" pitchFamily="17" charset="-128"/>
              <a:cs typeface="+mn-cs"/>
            </a:rPr>
            <a:t>①気体状のもの、②放射性物質及びこれによって汚染されたもの、③港湾、河川等のしゅんせつに伴って生ずる土砂その他これに類するもの、④漁業活動に伴って漁網にかかった水産動植物等であって、当該漁業活動を行った現場付近において排出したもの、⑤土砂及び専ら土地造成の目的となる土砂に準ずる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29BB4-4122-46CB-A59A-13A9C652A3E9}">
  <dimension ref="A1:E11"/>
  <sheetViews>
    <sheetView tabSelected="1" view="pageBreakPreview" zoomScaleNormal="100" zoomScaleSheetLayoutView="100" workbookViewId="0">
      <selection activeCell="C11" sqref="C11"/>
    </sheetView>
  </sheetViews>
  <sheetFormatPr defaultRowHeight="18.75"/>
  <cols>
    <col min="1" max="1" width="3.5" customWidth="1"/>
    <col min="2" max="2" width="37" customWidth="1"/>
    <col min="3" max="3" width="22.75" customWidth="1"/>
    <col min="4" max="4" width="29" customWidth="1"/>
    <col min="5" max="5" width="20" customWidth="1"/>
  </cols>
  <sheetData>
    <row r="1" spans="1:5">
      <c r="A1" s="120" t="s">
        <v>200</v>
      </c>
      <c r="B1" s="120"/>
      <c r="C1" s="120"/>
      <c r="D1" s="21"/>
      <c r="E1" s="21"/>
    </row>
    <row r="2" spans="1:5">
      <c r="A2" s="21"/>
      <c r="B2" s="121" t="s">
        <v>199</v>
      </c>
      <c r="C2" s="122"/>
      <c r="D2" s="123"/>
      <c r="E2" s="11" t="s">
        <v>112</v>
      </c>
    </row>
    <row r="3" spans="1:5" ht="18" customHeight="1">
      <c r="A3" s="21"/>
      <c r="B3" s="11" t="s">
        <v>198</v>
      </c>
      <c r="C3" s="50" t="s">
        <v>197</v>
      </c>
      <c r="D3" s="11" t="s">
        <v>114</v>
      </c>
      <c r="E3" s="11" t="s">
        <v>113</v>
      </c>
    </row>
    <row r="4" spans="1:5">
      <c r="A4" s="21"/>
      <c r="B4" s="119" t="s">
        <v>115</v>
      </c>
      <c r="C4" s="119"/>
      <c r="D4" s="119" t="s">
        <v>116</v>
      </c>
      <c r="E4" s="119"/>
    </row>
    <row r="5" spans="1:5" ht="159" customHeight="1">
      <c r="A5" s="21"/>
      <c r="B5" s="22" t="s">
        <v>196</v>
      </c>
      <c r="C5" s="23" t="s">
        <v>195</v>
      </c>
      <c r="D5" s="23" t="s">
        <v>189</v>
      </c>
      <c r="E5" s="23" t="s">
        <v>188</v>
      </c>
    </row>
    <row r="11" spans="1:5">
      <c r="C11" t="s">
        <v>194</v>
      </c>
    </row>
  </sheetData>
  <mergeCells count="4">
    <mergeCell ref="B4:C4"/>
    <mergeCell ref="D4:E4"/>
    <mergeCell ref="A1:C1"/>
    <mergeCell ref="B2:D2"/>
  </mergeCells>
  <phoneticPr fontId="1"/>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D695-AB5E-4170-964E-720E0E1C8733}">
  <dimension ref="A1:F47"/>
  <sheetViews>
    <sheetView view="pageBreakPreview" zoomScale="115" zoomScaleNormal="100" zoomScaleSheetLayoutView="115" workbookViewId="0">
      <selection activeCell="H8" sqref="H8"/>
    </sheetView>
  </sheetViews>
  <sheetFormatPr defaultRowHeight="18.75"/>
  <cols>
    <col min="1" max="1" width="3.25" customWidth="1"/>
    <col min="2" max="2" width="3.125" customWidth="1"/>
    <col min="3" max="3" width="3.375" customWidth="1"/>
    <col min="4" max="4" width="14.75" customWidth="1"/>
    <col min="5" max="5" width="56.125" customWidth="1"/>
    <col min="6" max="6" width="6.25" customWidth="1"/>
  </cols>
  <sheetData>
    <row r="1" spans="1:6">
      <c r="A1" s="1" t="s">
        <v>117</v>
      </c>
    </row>
    <row r="2" spans="1:6" ht="29.25" customHeight="1">
      <c r="C2" s="127" t="s">
        <v>174</v>
      </c>
      <c r="D2" s="127"/>
      <c r="E2" s="127"/>
      <c r="F2" s="127"/>
    </row>
    <row r="7" spans="1:6" ht="22.5">
      <c r="B7" s="24"/>
      <c r="C7" s="126" t="s">
        <v>118</v>
      </c>
      <c r="D7" s="126"/>
      <c r="E7" s="24" t="s">
        <v>119</v>
      </c>
      <c r="F7" s="24" t="s">
        <v>171</v>
      </c>
    </row>
    <row r="8" spans="1:6" ht="18" customHeight="1">
      <c r="B8" s="126" t="s">
        <v>172</v>
      </c>
      <c r="C8" s="24">
        <v>1</v>
      </c>
      <c r="D8" s="25" t="s">
        <v>120</v>
      </c>
      <c r="E8" s="25" t="s">
        <v>121</v>
      </c>
      <c r="F8" s="24"/>
    </row>
    <row r="9" spans="1:6" ht="22.5">
      <c r="B9" s="126"/>
      <c r="C9" s="24">
        <v>2</v>
      </c>
      <c r="D9" s="25" t="s">
        <v>122</v>
      </c>
      <c r="E9" s="25" t="s">
        <v>123</v>
      </c>
      <c r="F9" s="24"/>
    </row>
    <row r="10" spans="1:6" ht="22.5">
      <c r="B10" s="126"/>
      <c r="C10" s="24">
        <v>3</v>
      </c>
      <c r="D10" s="25" t="s">
        <v>124</v>
      </c>
      <c r="E10" s="25" t="s">
        <v>125</v>
      </c>
      <c r="F10" s="24"/>
    </row>
    <row r="11" spans="1:6">
      <c r="B11" s="126"/>
      <c r="C11" s="24">
        <v>4</v>
      </c>
      <c r="D11" s="25" t="s">
        <v>126</v>
      </c>
      <c r="E11" s="25" t="s">
        <v>127</v>
      </c>
      <c r="F11" s="24"/>
    </row>
    <row r="12" spans="1:6">
      <c r="B12" s="126"/>
      <c r="C12" s="24">
        <v>5</v>
      </c>
      <c r="D12" s="25" t="s">
        <v>128</v>
      </c>
      <c r="E12" s="25" t="s">
        <v>129</v>
      </c>
      <c r="F12" s="24"/>
    </row>
    <row r="13" spans="1:6" ht="22.5">
      <c r="B13" s="126"/>
      <c r="C13" s="24">
        <v>6</v>
      </c>
      <c r="D13" s="25" t="s">
        <v>11</v>
      </c>
      <c r="E13" s="25" t="s">
        <v>130</v>
      </c>
      <c r="F13" s="24"/>
    </row>
    <row r="14" spans="1:6" ht="33.75">
      <c r="B14" s="126"/>
      <c r="C14" s="24">
        <v>7</v>
      </c>
      <c r="D14" s="25" t="s">
        <v>131</v>
      </c>
      <c r="E14" s="25" t="s">
        <v>132</v>
      </c>
      <c r="F14" s="24" t="s">
        <v>133</v>
      </c>
    </row>
    <row r="15" spans="1:6" ht="33.75">
      <c r="B15" s="126"/>
      <c r="C15" s="24">
        <v>8</v>
      </c>
      <c r="D15" s="25" t="s">
        <v>134</v>
      </c>
      <c r="E15" s="25" t="s">
        <v>135</v>
      </c>
      <c r="F15" s="24" t="s">
        <v>133</v>
      </c>
    </row>
    <row r="16" spans="1:6" ht="33.75">
      <c r="B16" s="126"/>
      <c r="C16" s="24">
        <v>9</v>
      </c>
      <c r="D16" s="25" t="s">
        <v>136</v>
      </c>
      <c r="E16" s="25" t="s">
        <v>137</v>
      </c>
      <c r="F16" s="24" t="s">
        <v>133</v>
      </c>
    </row>
    <row r="17" spans="2:6" ht="22.5">
      <c r="B17" s="126"/>
      <c r="C17" s="24">
        <v>10</v>
      </c>
      <c r="D17" s="25" t="s">
        <v>15</v>
      </c>
      <c r="E17" s="25" t="s">
        <v>138</v>
      </c>
      <c r="F17" s="24" t="s">
        <v>133</v>
      </c>
    </row>
    <row r="18" spans="2:6" ht="22.5">
      <c r="B18" s="126"/>
      <c r="C18" s="24">
        <v>11</v>
      </c>
      <c r="D18" s="25" t="s">
        <v>23</v>
      </c>
      <c r="E18" s="25" t="s">
        <v>139</v>
      </c>
      <c r="F18" s="24" t="s">
        <v>133</v>
      </c>
    </row>
    <row r="19" spans="2:6">
      <c r="B19" s="126"/>
      <c r="C19" s="24">
        <v>12</v>
      </c>
      <c r="D19" s="25" t="s">
        <v>140</v>
      </c>
      <c r="E19" s="25" t="s">
        <v>141</v>
      </c>
      <c r="F19" s="24"/>
    </row>
    <row r="20" spans="2:6">
      <c r="B20" s="126"/>
      <c r="C20" s="24">
        <v>13</v>
      </c>
      <c r="D20" s="25" t="s">
        <v>142</v>
      </c>
      <c r="E20" s="25" t="s">
        <v>143</v>
      </c>
      <c r="F20" s="24"/>
    </row>
    <row r="21" spans="2:6" ht="22.5">
      <c r="B21" s="126"/>
      <c r="C21" s="24">
        <v>14</v>
      </c>
      <c r="D21" s="25" t="s">
        <v>144</v>
      </c>
      <c r="E21" s="25" t="s">
        <v>145</v>
      </c>
      <c r="F21" s="24"/>
    </row>
    <row r="22" spans="2:6" ht="22.5">
      <c r="B22" s="126"/>
      <c r="C22" s="24">
        <v>15</v>
      </c>
      <c r="D22" s="25" t="s">
        <v>146</v>
      </c>
      <c r="E22" s="25" t="s">
        <v>147</v>
      </c>
      <c r="F22" s="24"/>
    </row>
    <row r="23" spans="2:6" ht="22.5">
      <c r="B23" s="126"/>
      <c r="C23" s="24">
        <v>16</v>
      </c>
      <c r="D23" s="25" t="s">
        <v>148</v>
      </c>
      <c r="E23" s="25" t="s">
        <v>149</v>
      </c>
      <c r="F23" s="24"/>
    </row>
    <row r="24" spans="2:6">
      <c r="B24" s="126"/>
      <c r="C24" s="24">
        <v>17</v>
      </c>
      <c r="D24" s="25" t="s">
        <v>150</v>
      </c>
      <c r="E24" s="25" t="s">
        <v>151</v>
      </c>
      <c r="F24" s="24" t="s">
        <v>133</v>
      </c>
    </row>
    <row r="25" spans="2:6">
      <c r="B25" s="126"/>
      <c r="C25" s="24">
        <v>18</v>
      </c>
      <c r="D25" s="25" t="s">
        <v>22</v>
      </c>
      <c r="E25" s="25" t="s">
        <v>151</v>
      </c>
      <c r="F25" s="24" t="s">
        <v>133</v>
      </c>
    </row>
    <row r="26" spans="2:6" ht="33.75">
      <c r="B26" s="126"/>
      <c r="C26" s="24">
        <v>19</v>
      </c>
      <c r="D26" s="25" t="s">
        <v>21</v>
      </c>
      <c r="E26" s="25" t="s">
        <v>152</v>
      </c>
      <c r="F26" s="24"/>
    </row>
    <row r="27" spans="2:6" ht="18" customHeight="1">
      <c r="B27" s="126"/>
      <c r="C27" s="24">
        <v>20</v>
      </c>
      <c r="D27" s="128" t="s">
        <v>153</v>
      </c>
      <c r="E27" s="128"/>
      <c r="F27" s="24"/>
    </row>
    <row r="28" spans="2:6" ht="18" customHeight="1">
      <c r="B28" s="126"/>
      <c r="C28" s="124" t="s">
        <v>154</v>
      </c>
      <c r="D28" s="124"/>
      <c r="E28" s="124" t="s">
        <v>155</v>
      </c>
      <c r="F28" s="124"/>
    </row>
    <row r="29" spans="2:6" ht="18" customHeight="1">
      <c r="B29" s="126" t="s">
        <v>173</v>
      </c>
      <c r="C29" s="124" t="s">
        <v>156</v>
      </c>
      <c r="D29" s="124"/>
      <c r="E29" s="124" t="s">
        <v>157</v>
      </c>
      <c r="F29" s="124"/>
    </row>
    <row r="30" spans="2:6" ht="18" customHeight="1">
      <c r="B30" s="126"/>
      <c r="C30" s="124" t="s">
        <v>158</v>
      </c>
      <c r="D30" s="124"/>
      <c r="E30" s="124" t="s">
        <v>159</v>
      </c>
      <c r="F30" s="124"/>
    </row>
    <row r="31" spans="2:6" ht="18" customHeight="1">
      <c r="B31" s="126"/>
      <c r="C31" s="124" t="s">
        <v>10</v>
      </c>
      <c r="D31" s="124"/>
      <c r="E31" s="124" t="s">
        <v>160</v>
      </c>
      <c r="F31" s="124"/>
    </row>
    <row r="32" spans="2:6" ht="18" customHeight="1">
      <c r="B32" s="126"/>
      <c r="C32" s="124" t="s">
        <v>27</v>
      </c>
      <c r="D32" s="124"/>
      <c r="E32" s="124" t="s">
        <v>161</v>
      </c>
      <c r="F32" s="124"/>
    </row>
    <row r="33" spans="2:6" ht="46.5" customHeight="1">
      <c r="B33" s="126"/>
      <c r="C33" s="126" t="s">
        <v>162</v>
      </c>
      <c r="D33" s="25" t="s">
        <v>163</v>
      </c>
      <c r="E33" s="124" t="s">
        <v>164</v>
      </c>
      <c r="F33" s="124"/>
    </row>
    <row r="34" spans="2:6" ht="25.5" customHeight="1">
      <c r="B34" s="126"/>
      <c r="C34" s="126"/>
      <c r="D34" s="25" t="s">
        <v>165</v>
      </c>
      <c r="E34" s="124" t="s">
        <v>166</v>
      </c>
      <c r="F34" s="124"/>
    </row>
    <row r="35" spans="2:6" ht="45.75" customHeight="1">
      <c r="B35" s="126"/>
      <c r="C35" s="126"/>
      <c r="D35" s="25" t="s">
        <v>167</v>
      </c>
      <c r="E35" s="124" t="s">
        <v>178</v>
      </c>
      <c r="F35" s="124"/>
    </row>
    <row r="36" spans="2:6" ht="25.5" customHeight="1">
      <c r="B36" s="126"/>
      <c r="C36" s="126"/>
      <c r="D36" s="25" t="s">
        <v>179</v>
      </c>
      <c r="E36" s="124" t="s">
        <v>168</v>
      </c>
      <c r="F36" s="124"/>
    </row>
    <row r="37" spans="2:6" ht="27" customHeight="1">
      <c r="B37" s="126"/>
      <c r="C37" s="126"/>
      <c r="D37" s="25" t="s">
        <v>169</v>
      </c>
      <c r="E37" s="124" t="s">
        <v>170</v>
      </c>
      <c r="F37" s="124"/>
    </row>
    <row r="38" spans="2:6" ht="26.25" customHeight="1">
      <c r="B38" s="125" t="s">
        <v>175</v>
      </c>
      <c r="C38" s="125"/>
      <c r="D38" s="125"/>
      <c r="E38" s="125"/>
      <c r="F38" s="125"/>
    </row>
    <row r="39" spans="2:6" ht="21.75" customHeight="1">
      <c r="B39" s="125" t="s">
        <v>176</v>
      </c>
      <c r="C39" s="125"/>
      <c r="D39" s="125"/>
      <c r="E39" s="125"/>
      <c r="F39" s="125"/>
    </row>
    <row r="40" spans="2:6" ht="34.5" customHeight="1">
      <c r="B40" s="125" t="s">
        <v>177</v>
      </c>
      <c r="C40" s="125"/>
      <c r="D40" s="125"/>
      <c r="E40" s="125"/>
      <c r="F40" s="125"/>
    </row>
    <row r="41" spans="2:6">
      <c r="B41" s="3"/>
      <c r="C41" s="3"/>
      <c r="D41" s="3"/>
      <c r="E41" s="3"/>
      <c r="F41" s="3"/>
    </row>
    <row r="42" spans="2:6">
      <c r="B42" s="3"/>
      <c r="C42" s="3"/>
      <c r="D42" s="3"/>
      <c r="E42" s="3"/>
      <c r="F42" s="3"/>
    </row>
    <row r="43" spans="2:6">
      <c r="B43" s="3"/>
      <c r="C43" s="3"/>
      <c r="D43" s="3"/>
      <c r="E43" s="3"/>
      <c r="F43" s="3"/>
    </row>
    <row r="44" spans="2:6">
      <c r="B44" s="3"/>
      <c r="C44" s="3"/>
      <c r="D44" s="3"/>
      <c r="E44" s="3"/>
      <c r="F44" s="3"/>
    </row>
    <row r="45" spans="2:6">
      <c r="B45" s="3"/>
      <c r="C45" s="3"/>
      <c r="D45" s="3"/>
      <c r="E45" s="3"/>
      <c r="F45" s="3"/>
    </row>
    <row r="46" spans="2:6">
      <c r="B46" s="3"/>
      <c r="C46" s="3"/>
      <c r="D46" s="3"/>
      <c r="E46" s="3"/>
      <c r="F46" s="3"/>
    </row>
    <row r="47" spans="2:6">
      <c r="B47" s="3"/>
      <c r="C47" s="3"/>
      <c r="D47" s="3"/>
      <c r="E47" s="3"/>
      <c r="F47" s="3"/>
    </row>
  </sheetData>
  <mergeCells count="24">
    <mergeCell ref="C2:F2"/>
    <mergeCell ref="C7:D7"/>
    <mergeCell ref="B8:B28"/>
    <mergeCell ref="D27:E27"/>
    <mergeCell ref="C28:D28"/>
    <mergeCell ref="E28:F28"/>
    <mergeCell ref="B40:F40"/>
    <mergeCell ref="E33:F33"/>
    <mergeCell ref="E34:F34"/>
    <mergeCell ref="E35:F35"/>
    <mergeCell ref="E36:F36"/>
    <mergeCell ref="E37:F37"/>
    <mergeCell ref="B38:F38"/>
    <mergeCell ref="B29:B37"/>
    <mergeCell ref="C29:D29"/>
    <mergeCell ref="E32:F32"/>
    <mergeCell ref="C33:C37"/>
    <mergeCell ref="E29:F29"/>
    <mergeCell ref="C30:D30"/>
    <mergeCell ref="E30:F30"/>
    <mergeCell ref="C31:D31"/>
    <mergeCell ref="E31:F31"/>
    <mergeCell ref="C32:D32"/>
    <mergeCell ref="B39:F39"/>
  </mergeCells>
  <phoneticPr fontId="1"/>
  <pageMargins left="0.7" right="0.7" top="0.75" bottom="0.75" header="0.3" footer="0.3"/>
  <pageSetup paperSize="9" scale="92" orientation="portrait" r:id="rId1"/>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9A1B1-40DC-46A2-B9EA-444220B65D0A}">
  <dimension ref="A1:J35"/>
  <sheetViews>
    <sheetView view="pageBreakPreview" zoomScaleNormal="100" zoomScaleSheetLayoutView="100" workbookViewId="0">
      <selection activeCell="H8" sqref="H8"/>
    </sheetView>
  </sheetViews>
  <sheetFormatPr defaultColWidth="9" defaultRowHeight="13.5"/>
  <cols>
    <col min="1" max="1" width="3.625" style="2" customWidth="1"/>
    <col min="2" max="2" width="5.625" style="2" customWidth="1"/>
    <col min="3" max="3" width="12.25" style="2" customWidth="1"/>
    <col min="4" max="4" width="11.375" style="2" bestFit="1" customWidth="1"/>
    <col min="5" max="10" width="9.375" style="2" bestFit="1" customWidth="1"/>
    <col min="11" max="16384" width="9" style="2"/>
  </cols>
  <sheetData>
    <row r="1" spans="1:10">
      <c r="A1" s="20" t="s">
        <v>34</v>
      </c>
      <c r="B1" s="6"/>
      <c r="C1" s="6"/>
      <c r="D1" s="6"/>
      <c r="E1" s="6"/>
      <c r="F1" s="6"/>
      <c r="G1" s="6"/>
      <c r="H1" s="6"/>
      <c r="I1" s="6"/>
      <c r="J1" s="6"/>
    </row>
    <row r="2" spans="1:10" s="6" customFormat="1" ht="14.25" thickBot="1">
      <c r="A2" s="20" t="s">
        <v>201</v>
      </c>
      <c r="J2" s="26" t="s">
        <v>35</v>
      </c>
    </row>
    <row r="3" spans="1:10" ht="13.9" customHeight="1" thickTop="1" thickBot="1">
      <c r="A3" s="6"/>
      <c r="B3" s="131" t="s">
        <v>0</v>
      </c>
      <c r="C3" s="131"/>
      <c r="D3" s="132"/>
      <c r="E3" s="133" t="s">
        <v>1</v>
      </c>
      <c r="F3" s="133"/>
      <c r="G3" s="133" t="s">
        <v>2</v>
      </c>
      <c r="H3" s="133"/>
      <c r="I3" s="133" t="s">
        <v>3</v>
      </c>
      <c r="J3" s="133"/>
    </row>
    <row r="4" spans="1:10" ht="14.25" thickTop="1">
      <c r="A4" s="6"/>
      <c r="B4" s="131"/>
      <c r="C4" s="131"/>
      <c r="D4" s="132"/>
      <c r="E4" s="69" t="s">
        <v>190</v>
      </c>
      <c r="F4" s="68" t="s">
        <v>192</v>
      </c>
      <c r="G4" s="69" t="s">
        <v>190</v>
      </c>
      <c r="H4" s="68" t="s">
        <v>192</v>
      </c>
      <c r="I4" s="69" t="s">
        <v>190</v>
      </c>
      <c r="J4" s="68" t="s">
        <v>192</v>
      </c>
    </row>
    <row r="5" spans="1:10" ht="14.45" customHeight="1">
      <c r="A5" s="6"/>
      <c r="B5" s="134" t="s">
        <v>4</v>
      </c>
      <c r="C5" s="129" t="s">
        <v>5</v>
      </c>
      <c r="D5" s="130"/>
      <c r="E5" s="64">
        <v>578.89199999999994</v>
      </c>
      <c r="F5" s="63">
        <v>2232.0700000000002</v>
      </c>
      <c r="G5" s="64">
        <v>13450.042599999997</v>
      </c>
      <c r="H5" s="63">
        <v>13178.9244</v>
      </c>
      <c r="I5" s="64">
        <f t="shared" ref="I5:I25" si="0">E5+G5</f>
        <v>14028.934599999997</v>
      </c>
      <c r="J5" s="63">
        <f t="shared" ref="J5:J25" si="1">F5+H5</f>
        <v>15410.9944</v>
      </c>
    </row>
    <row r="6" spans="1:10">
      <c r="A6" s="6"/>
      <c r="B6" s="134"/>
      <c r="C6" s="135" t="s">
        <v>6</v>
      </c>
      <c r="D6" s="130"/>
      <c r="E6" s="64">
        <v>839304.35123201611</v>
      </c>
      <c r="F6" s="63">
        <v>656142.62982498389</v>
      </c>
      <c r="G6" s="64">
        <v>810385.2688928867</v>
      </c>
      <c r="H6" s="63">
        <v>960178.33067809907</v>
      </c>
      <c r="I6" s="64">
        <f t="shared" si="0"/>
        <v>1649689.6201249028</v>
      </c>
      <c r="J6" s="63">
        <f t="shared" si="1"/>
        <v>1616320.960503083</v>
      </c>
    </row>
    <row r="7" spans="1:10">
      <c r="A7" s="6"/>
      <c r="B7" s="134"/>
      <c r="C7" s="29"/>
      <c r="D7" s="62" t="s">
        <v>7</v>
      </c>
      <c r="E7" s="64">
        <v>473957.56000000011</v>
      </c>
      <c r="F7" s="63">
        <v>309763.21000000002</v>
      </c>
      <c r="G7" s="64">
        <v>653943.7340000018</v>
      </c>
      <c r="H7" s="63">
        <v>807708.86200000171</v>
      </c>
      <c r="I7" s="64">
        <f t="shared" si="0"/>
        <v>1127901.2940000019</v>
      </c>
      <c r="J7" s="63">
        <f t="shared" si="1"/>
        <v>1117472.0720000018</v>
      </c>
    </row>
    <row r="8" spans="1:10">
      <c r="A8" s="6"/>
      <c r="B8" s="134"/>
      <c r="C8" s="129" t="s">
        <v>8</v>
      </c>
      <c r="D8" s="130"/>
      <c r="E8" s="64">
        <v>63238.550265720085</v>
      </c>
      <c r="F8" s="63">
        <v>59745.114459739998</v>
      </c>
      <c r="G8" s="64">
        <v>48974.572191785963</v>
      </c>
      <c r="H8" s="63">
        <v>48886.399299434663</v>
      </c>
      <c r="I8" s="64">
        <f t="shared" si="0"/>
        <v>112213.12245750605</v>
      </c>
      <c r="J8" s="63">
        <f t="shared" si="1"/>
        <v>108631.51375917466</v>
      </c>
    </row>
    <row r="9" spans="1:10">
      <c r="A9" s="6"/>
      <c r="B9" s="134"/>
      <c r="C9" s="129" t="s">
        <v>9</v>
      </c>
      <c r="D9" s="130"/>
      <c r="E9" s="64">
        <v>7413.1667027000012</v>
      </c>
      <c r="F9" s="63">
        <v>3415.8675019999987</v>
      </c>
      <c r="G9" s="64">
        <v>19732.442797999996</v>
      </c>
      <c r="H9" s="63">
        <v>13082.5269635</v>
      </c>
      <c r="I9" s="64">
        <f t="shared" si="0"/>
        <v>27145.609500699997</v>
      </c>
      <c r="J9" s="63">
        <f t="shared" si="1"/>
        <v>16498.394465499998</v>
      </c>
    </row>
    <row r="10" spans="1:10">
      <c r="A10" s="6"/>
      <c r="B10" s="134"/>
      <c r="C10" s="136" t="s">
        <v>10</v>
      </c>
      <c r="D10" s="137"/>
      <c r="E10" s="64">
        <v>39202.02235959992</v>
      </c>
      <c r="F10" s="63">
        <v>40141.483545499912</v>
      </c>
      <c r="G10" s="64">
        <v>39456.01922100001</v>
      </c>
      <c r="H10" s="63">
        <v>38287.142417450013</v>
      </c>
      <c r="I10" s="64">
        <f t="shared" si="0"/>
        <v>78658.041580599936</v>
      </c>
      <c r="J10" s="63">
        <f t="shared" si="1"/>
        <v>78428.625962949925</v>
      </c>
    </row>
    <row r="11" spans="1:10" ht="13.9" customHeight="1">
      <c r="A11" s="6"/>
      <c r="B11" s="134"/>
      <c r="C11" s="129" t="s">
        <v>11</v>
      </c>
      <c r="D11" s="130"/>
      <c r="E11" s="64">
        <v>326837.2698212259</v>
      </c>
      <c r="F11" s="63">
        <v>297231.83421764337</v>
      </c>
      <c r="G11" s="64">
        <v>201920.3643174</v>
      </c>
      <c r="H11" s="63">
        <v>203882.44180705576</v>
      </c>
      <c r="I11" s="64">
        <f t="shared" si="0"/>
        <v>528757.63413862593</v>
      </c>
      <c r="J11" s="63">
        <f t="shared" si="1"/>
        <v>501114.27602469909</v>
      </c>
    </row>
    <row r="12" spans="1:10">
      <c r="A12" s="6"/>
      <c r="B12" s="134"/>
      <c r="C12" s="129" t="s">
        <v>12</v>
      </c>
      <c r="D12" s="130"/>
      <c r="E12" s="64">
        <v>43890.122730003197</v>
      </c>
      <c r="F12" s="63">
        <v>44446.958083332393</v>
      </c>
      <c r="G12" s="64">
        <v>31765.112427692453</v>
      </c>
      <c r="H12" s="63">
        <v>29548.226815182243</v>
      </c>
      <c r="I12" s="64">
        <f t="shared" si="0"/>
        <v>75655.235157695657</v>
      </c>
      <c r="J12" s="63">
        <f t="shared" si="1"/>
        <v>73995.184898514635</v>
      </c>
    </row>
    <row r="13" spans="1:10">
      <c r="A13" s="6"/>
      <c r="B13" s="134"/>
      <c r="C13" s="129" t="s">
        <v>13</v>
      </c>
      <c r="D13" s="130"/>
      <c r="E13" s="64">
        <v>389419.00086633943</v>
      </c>
      <c r="F13" s="63">
        <v>355307.35066781502</v>
      </c>
      <c r="G13" s="64">
        <v>184860.63897189786</v>
      </c>
      <c r="H13" s="63">
        <v>148899.39910937223</v>
      </c>
      <c r="I13" s="64">
        <f t="shared" si="0"/>
        <v>574279.63983823732</v>
      </c>
      <c r="J13" s="63">
        <f t="shared" si="1"/>
        <v>504206.74977718724</v>
      </c>
    </row>
    <row r="14" spans="1:10">
      <c r="A14" s="6"/>
      <c r="B14" s="134"/>
      <c r="C14" s="129" t="s">
        <v>14</v>
      </c>
      <c r="D14" s="130"/>
      <c r="E14" s="64">
        <v>8133.3536470000263</v>
      </c>
      <c r="F14" s="63">
        <v>8461.8314870477461</v>
      </c>
      <c r="G14" s="64">
        <v>12109.86268</v>
      </c>
      <c r="H14" s="63">
        <v>11169.392390374122</v>
      </c>
      <c r="I14" s="64">
        <f t="shared" si="0"/>
        <v>20243.216327000027</v>
      </c>
      <c r="J14" s="63">
        <f t="shared" si="1"/>
        <v>19631.223877421868</v>
      </c>
    </row>
    <row r="15" spans="1:10">
      <c r="A15" s="6"/>
      <c r="B15" s="134"/>
      <c r="C15" s="129" t="s">
        <v>15</v>
      </c>
      <c r="D15" s="130"/>
      <c r="E15" s="64">
        <v>45092.810999999987</v>
      </c>
      <c r="F15" s="63">
        <v>43380.136500000022</v>
      </c>
      <c r="G15" s="64">
        <v>53405.457691000003</v>
      </c>
      <c r="H15" s="63">
        <v>48087.264194000003</v>
      </c>
      <c r="I15" s="64">
        <f t="shared" si="0"/>
        <v>98498.26869099999</v>
      </c>
      <c r="J15" s="63">
        <f t="shared" si="1"/>
        <v>91467.400694000025</v>
      </c>
    </row>
    <row r="16" spans="1:10">
      <c r="A16" s="6"/>
      <c r="B16" s="134"/>
      <c r="C16" s="129" t="s">
        <v>16</v>
      </c>
      <c r="D16" s="130"/>
      <c r="E16" s="64">
        <v>3657840.8216999923</v>
      </c>
      <c r="F16" s="63">
        <v>3273025.7192801954</v>
      </c>
      <c r="G16" s="64">
        <v>1662216.4552000007</v>
      </c>
      <c r="H16" s="63">
        <v>1616321.0260276075</v>
      </c>
      <c r="I16" s="64">
        <f t="shared" si="0"/>
        <v>5320057.2768999934</v>
      </c>
      <c r="J16" s="63">
        <f t="shared" si="1"/>
        <v>4889346.7453078032</v>
      </c>
    </row>
    <row r="17" spans="1:10">
      <c r="A17" s="6"/>
      <c r="B17" s="134"/>
      <c r="C17" s="129" t="s">
        <v>17</v>
      </c>
      <c r="D17" s="130"/>
      <c r="E17" s="64">
        <v>87628.445095361298</v>
      </c>
      <c r="F17" s="63">
        <v>86689.413177176481</v>
      </c>
      <c r="G17" s="64">
        <v>60683.609071076855</v>
      </c>
      <c r="H17" s="63">
        <v>60011.0915668421</v>
      </c>
      <c r="I17" s="64">
        <f t="shared" si="0"/>
        <v>148312.05416643815</v>
      </c>
      <c r="J17" s="63">
        <f t="shared" si="1"/>
        <v>146700.50474401857</v>
      </c>
    </row>
    <row r="18" spans="1:10" ht="37.5" customHeight="1">
      <c r="A18" s="6"/>
      <c r="B18" s="134"/>
      <c r="C18" s="138" t="s">
        <v>32</v>
      </c>
      <c r="D18" s="139"/>
      <c r="E18" s="64">
        <v>253331.15310400119</v>
      </c>
      <c r="F18" s="63">
        <v>251248.69275366547</v>
      </c>
      <c r="G18" s="64">
        <v>308795.73687530746</v>
      </c>
      <c r="H18" s="63">
        <v>315566.50593607576</v>
      </c>
      <c r="I18" s="64">
        <f t="shared" si="0"/>
        <v>562126.8899793087</v>
      </c>
      <c r="J18" s="63">
        <f t="shared" si="1"/>
        <v>566815.1986897412</v>
      </c>
    </row>
    <row r="19" spans="1:10">
      <c r="A19" s="6"/>
      <c r="B19" s="134"/>
      <c r="C19" s="129" t="s">
        <v>19</v>
      </c>
      <c r="D19" s="130"/>
      <c r="E19" s="64">
        <v>8768.9599999999991</v>
      </c>
      <c r="F19" s="63">
        <v>5114.96</v>
      </c>
      <c r="G19" s="64">
        <v>48846.41</v>
      </c>
      <c r="H19" s="63">
        <v>48615.97</v>
      </c>
      <c r="I19" s="64">
        <f t="shared" si="0"/>
        <v>57615.37</v>
      </c>
      <c r="J19" s="63">
        <f t="shared" si="1"/>
        <v>53730.93</v>
      </c>
    </row>
    <row r="20" spans="1:10">
      <c r="A20" s="6"/>
      <c r="B20" s="134"/>
      <c r="C20" s="129" t="s">
        <v>20</v>
      </c>
      <c r="D20" s="130"/>
      <c r="E20" s="64">
        <v>48.084999999999994</v>
      </c>
      <c r="F20" s="63">
        <v>55.823999999999998</v>
      </c>
      <c r="G20" s="64">
        <v>154.875</v>
      </c>
      <c r="H20" s="63">
        <v>85.3</v>
      </c>
      <c r="I20" s="64">
        <f t="shared" si="0"/>
        <v>202.95999999999998</v>
      </c>
      <c r="J20" s="63">
        <f t="shared" si="1"/>
        <v>141.124</v>
      </c>
    </row>
    <row r="21" spans="1:10">
      <c r="A21" s="6"/>
      <c r="B21" s="134"/>
      <c r="C21" s="129" t="s">
        <v>21</v>
      </c>
      <c r="D21" s="130"/>
      <c r="E21" s="64">
        <v>36737.42</v>
      </c>
      <c r="F21" s="63">
        <v>32134.6</v>
      </c>
      <c r="G21" s="64">
        <v>68291.490000000005</v>
      </c>
      <c r="H21" s="63">
        <v>80531.969999999987</v>
      </c>
      <c r="I21" s="64">
        <f t="shared" si="0"/>
        <v>105028.91</v>
      </c>
      <c r="J21" s="63">
        <f t="shared" si="1"/>
        <v>112666.56999999998</v>
      </c>
    </row>
    <row r="22" spans="1:10">
      <c r="A22" s="6"/>
      <c r="B22" s="134"/>
      <c r="C22" s="129" t="s">
        <v>22</v>
      </c>
      <c r="D22" s="130"/>
      <c r="E22" s="64">
        <v>0.2</v>
      </c>
      <c r="F22" s="63">
        <v>0.7</v>
      </c>
      <c r="G22" s="64">
        <v>0.28999999999999998</v>
      </c>
      <c r="H22" s="63">
        <v>0</v>
      </c>
      <c r="I22" s="64">
        <f t="shared" si="0"/>
        <v>0.49</v>
      </c>
      <c r="J22" s="63">
        <f t="shared" si="1"/>
        <v>0.7</v>
      </c>
    </row>
    <row r="23" spans="1:10" ht="13.9" customHeight="1">
      <c r="A23" s="6"/>
      <c r="B23" s="134"/>
      <c r="C23" s="129" t="s">
        <v>23</v>
      </c>
      <c r="D23" s="130"/>
      <c r="E23" s="64">
        <v>2.56</v>
      </c>
      <c r="F23" s="63">
        <v>0.2</v>
      </c>
      <c r="G23" s="64">
        <v>14.7</v>
      </c>
      <c r="H23" s="63">
        <v>7.99</v>
      </c>
      <c r="I23" s="64">
        <f t="shared" si="0"/>
        <v>17.259999999999998</v>
      </c>
      <c r="J23" s="63">
        <f t="shared" si="1"/>
        <v>8.19</v>
      </c>
    </row>
    <row r="24" spans="1:10" ht="13.9" customHeight="1">
      <c r="A24" s="6"/>
      <c r="B24" s="134"/>
      <c r="C24" s="129" t="s">
        <v>24</v>
      </c>
      <c r="D24" s="130"/>
      <c r="E24" s="64">
        <v>2745</v>
      </c>
      <c r="F24" s="63">
        <v>2736</v>
      </c>
      <c r="G24" s="64">
        <v>0</v>
      </c>
      <c r="H24" s="63">
        <v>0</v>
      </c>
      <c r="I24" s="64">
        <f t="shared" si="0"/>
        <v>2745</v>
      </c>
      <c r="J24" s="63">
        <f t="shared" si="1"/>
        <v>2736</v>
      </c>
    </row>
    <row r="25" spans="1:10" ht="14.25" thickBot="1">
      <c r="A25" s="6"/>
      <c r="B25" s="134"/>
      <c r="C25" s="129" t="s">
        <v>25</v>
      </c>
      <c r="D25" s="130"/>
      <c r="E25" s="61">
        <v>0</v>
      </c>
      <c r="F25" s="60">
        <v>0</v>
      </c>
      <c r="G25" s="61">
        <v>0</v>
      </c>
      <c r="H25" s="60">
        <v>0</v>
      </c>
      <c r="I25" s="61">
        <f t="shared" si="0"/>
        <v>0</v>
      </c>
      <c r="J25" s="60">
        <f t="shared" si="1"/>
        <v>0</v>
      </c>
    </row>
    <row r="26" spans="1:10" ht="15" thickTop="1" thickBot="1">
      <c r="A26" s="6"/>
      <c r="B26" s="134"/>
      <c r="C26" s="131" t="s">
        <v>26</v>
      </c>
      <c r="D26" s="132"/>
      <c r="E26" s="59">
        <f t="shared" ref="E26:J26" si="2">SUM(E5:E6,E8:E25)</f>
        <v>5810212.1855239589</v>
      </c>
      <c r="F26" s="58">
        <f t="shared" si="2"/>
        <v>5161511.3854990993</v>
      </c>
      <c r="G26" s="59">
        <f t="shared" si="2"/>
        <v>3565063.3479380482</v>
      </c>
      <c r="H26" s="58">
        <f t="shared" si="2"/>
        <v>3636339.9016049942</v>
      </c>
      <c r="I26" s="59">
        <f t="shared" si="2"/>
        <v>9375275.5334620085</v>
      </c>
      <c r="J26" s="58">
        <f t="shared" si="2"/>
        <v>8797851.2871040925</v>
      </c>
    </row>
    <row r="27" spans="1:10" ht="14.45" customHeight="1" thickTop="1">
      <c r="A27" s="6"/>
      <c r="B27" s="140" t="s">
        <v>31</v>
      </c>
      <c r="C27" s="129" t="s">
        <v>8</v>
      </c>
      <c r="D27" s="130"/>
      <c r="E27" s="66">
        <v>17776.379474444024</v>
      </c>
      <c r="F27" s="65">
        <v>16937.039840980007</v>
      </c>
      <c r="G27" s="66">
        <v>21454.831361493503</v>
      </c>
      <c r="H27" s="65">
        <v>19109.350536440001</v>
      </c>
      <c r="I27" s="66">
        <f t="shared" ref="I27:J31" si="3">E27+G27</f>
        <v>39231.210835937527</v>
      </c>
      <c r="J27" s="65">
        <f t="shared" si="3"/>
        <v>36046.390377420008</v>
      </c>
    </row>
    <row r="28" spans="1:10">
      <c r="A28" s="6"/>
      <c r="B28" s="141"/>
      <c r="C28" s="129" t="s">
        <v>9</v>
      </c>
      <c r="D28" s="130"/>
      <c r="E28" s="64">
        <v>50022.751284000005</v>
      </c>
      <c r="F28" s="63">
        <v>48666.013721000003</v>
      </c>
      <c r="G28" s="64">
        <v>20707.632249999995</v>
      </c>
      <c r="H28" s="63">
        <v>18039.333036999997</v>
      </c>
      <c r="I28" s="64">
        <f t="shared" si="3"/>
        <v>70730.383533999993</v>
      </c>
      <c r="J28" s="63">
        <f t="shared" si="3"/>
        <v>66705.346758</v>
      </c>
    </row>
    <row r="29" spans="1:10">
      <c r="A29" s="6"/>
      <c r="B29" s="141"/>
      <c r="C29" s="129" t="s">
        <v>10</v>
      </c>
      <c r="D29" s="130"/>
      <c r="E29" s="64">
        <v>12986.886441000002</v>
      </c>
      <c r="F29" s="63">
        <v>11934.699501000003</v>
      </c>
      <c r="G29" s="64">
        <v>12219.118756</v>
      </c>
      <c r="H29" s="63">
        <v>9532.0888798000051</v>
      </c>
      <c r="I29" s="64">
        <f t="shared" si="3"/>
        <v>25206.005197000002</v>
      </c>
      <c r="J29" s="63">
        <f t="shared" si="3"/>
        <v>21466.788380800008</v>
      </c>
    </row>
    <row r="30" spans="1:10" ht="13.9" customHeight="1">
      <c r="A30" s="6"/>
      <c r="B30" s="141"/>
      <c r="C30" s="129" t="s">
        <v>27</v>
      </c>
      <c r="D30" s="130"/>
      <c r="E30" s="64">
        <v>19567.592259999969</v>
      </c>
      <c r="F30" s="63">
        <v>18167.093850000027</v>
      </c>
      <c r="G30" s="64">
        <v>10706.19623</v>
      </c>
      <c r="H30" s="63">
        <v>10235.62306</v>
      </c>
      <c r="I30" s="64">
        <f t="shared" si="3"/>
        <v>30273.78848999997</v>
      </c>
      <c r="J30" s="63">
        <f t="shared" si="3"/>
        <v>28402.716910000025</v>
      </c>
    </row>
    <row r="31" spans="1:10" ht="13.9" customHeight="1" thickBot="1">
      <c r="A31" s="6"/>
      <c r="B31" s="141"/>
      <c r="C31" s="129" t="s">
        <v>28</v>
      </c>
      <c r="D31" s="130"/>
      <c r="E31" s="61">
        <v>18186.705972589996</v>
      </c>
      <c r="F31" s="60">
        <v>19751.4296865</v>
      </c>
      <c r="G31" s="61">
        <v>18586.269299240001</v>
      </c>
      <c r="H31" s="60">
        <v>18079.389604480002</v>
      </c>
      <c r="I31" s="61">
        <f t="shared" si="3"/>
        <v>36772.975271830001</v>
      </c>
      <c r="J31" s="60">
        <f t="shared" si="3"/>
        <v>37830.819290979998</v>
      </c>
    </row>
    <row r="32" spans="1:10" ht="15" thickTop="1" thickBot="1">
      <c r="A32" s="6"/>
      <c r="B32" s="142"/>
      <c r="C32" s="131" t="s">
        <v>26</v>
      </c>
      <c r="D32" s="132"/>
      <c r="E32" s="59">
        <f t="shared" ref="E32:J32" si="4">SUM(E27:E31)</f>
        <v>118540.315432034</v>
      </c>
      <c r="F32" s="58">
        <f t="shared" si="4"/>
        <v>115456.27659948004</v>
      </c>
      <c r="G32" s="59">
        <f t="shared" si="4"/>
        <v>83674.047896733493</v>
      </c>
      <c r="H32" s="58">
        <f t="shared" si="4"/>
        <v>74995.785117720006</v>
      </c>
      <c r="I32" s="59">
        <f t="shared" si="4"/>
        <v>202214.36332876747</v>
      </c>
      <c r="J32" s="58">
        <f t="shared" si="4"/>
        <v>190452.06171720003</v>
      </c>
    </row>
    <row r="33" spans="1:10" ht="14.45" customHeight="1" thickTop="1" thickBot="1">
      <c r="A33" s="6"/>
      <c r="B33" s="131" t="s">
        <v>29</v>
      </c>
      <c r="C33" s="131"/>
      <c r="D33" s="132"/>
      <c r="E33" s="57">
        <f t="shared" ref="E33:J33" si="5">SUM(E26,E32)</f>
        <v>5928752.5009559933</v>
      </c>
      <c r="F33" s="56">
        <f t="shared" si="5"/>
        <v>5276967.6620985791</v>
      </c>
      <c r="G33" s="57">
        <f t="shared" si="5"/>
        <v>3648737.3958347817</v>
      </c>
      <c r="H33" s="56">
        <f t="shared" si="5"/>
        <v>3711335.686722714</v>
      </c>
      <c r="I33" s="57">
        <f t="shared" si="5"/>
        <v>9577489.8967907764</v>
      </c>
      <c r="J33" s="56">
        <f t="shared" si="5"/>
        <v>8988303.3488212917</v>
      </c>
    </row>
    <row r="34" spans="1:10" ht="13.9" customHeight="1" thickTop="1" thickBot="1">
      <c r="A34" s="6"/>
      <c r="B34" s="131" t="s">
        <v>30</v>
      </c>
      <c r="C34" s="131"/>
      <c r="D34" s="132"/>
      <c r="E34" s="54">
        <f>E33/I33*100</f>
        <v>61.902988829490688</v>
      </c>
      <c r="F34" s="55">
        <f>F33/J33*100</f>
        <v>58.709274234615037</v>
      </c>
      <c r="G34" s="54">
        <f>G33/I33*100</f>
        <v>38.097011170509298</v>
      </c>
      <c r="H34" s="53">
        <f>H33/J33*100</f>
        <v>41.290725765384977</v>
      </c>
      <c r="I34" s="52">
        <f>E34+G34</f>
        <v>99.999999999999986</v>
      </c>
      <c r="J34" s="51">
        <f>F34+H34</f>
        <v>100.00000000000001</v>
      </c>
    </row>
    <row r="35" spans="1:10" ht="14.25" thickTop="1">
      <c r="A35" s="6"/>
      <c r="B35" s="6" t="s">
        <v>33</v>
      </c>
      <c r="C35" s="6"/>
      <c r="D35" s="6"/>
      <c r="E35" s="6"/>
      <c r="F35" s="6"/>
      <c r="G35" s="6"/>
      <c r="H35" s="6"/>
      <c r="I35" s="6"/>
      <c r="J35" s="6"/>
    </row>
  </sheetData>
  <mergeCells count="35">
    <mergeCell ref="B34:D34"/>
    <mergeCell ref="B27:B32"/>
    <mergeCell ref="C23:D23"/>
    <mergeCell ref="C24:D24"/>
    <mergeCell ref="C25:D25"/>
    <mergeCell ref="C26:D26"/>
    <mergeCell ref="C27:D27"/>
    <mergeCell ref="C28:D28"/>
    <mergeCell ref="C29:D29"/>
    <mergeCell ref="C30:D30"/>
    <mergeCell ref="C31:D31"/>
    <mergeCell ref="C32:D32"/>
    <mergeCell ref="B33:D33"/>
    <mergeCell ref="C16:D16"/>
    <mergeCell ref="C17:D17"/>
    <mergeCell ref="C18:D18"/>
    <mergeCell ref="C19:D19"/>
    <mergeCell ref="C20:D20"/>
    <mergeCell ref="C22:D22"/>
    <mergeCell ref="C21:D21"/>
    <mergeCell ref="B3:D4"/>
    <mergeCell ref="E3:F3"/>
    <mergeCell ref="G3:H3"/>
    <mergeCell ref="I3:J3"/>
    <mergeCell ref="B5:B26"/>
    <mergeCell ref="C5:D5"/>
    <mergeCell ref="C6:D6"/>
    <mergeCell ref="C8:D8"/>
    <mergeCell ref="C9:D9"/>
    <mergeCell ref="C10:D10"/>
    <mergeCell ref="C11:D11"/>
    <mergeCell ref="C12:D12"/>
    <mergeCell ref="C13:D13"/>
    <mergeCell ref="C14:D14"/>
    <mergeCell ref="C15:D15"/>
  </mergeCells>
  <phoneticPr fontId="1"/>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C48C-C431-48C8-9002-CCDF68EDFE78}">
  <dimension ref="A1:J23"/>
  <sheetViews>
    <sheetView view="pageBreakPreview" topLeftCell="B1" zoomScale="115" zoomScaleNormal="100" zoomScaleSheetLayoutView="115" workbookViewId="0">
      <selection activeCell="H8" sqref="H8"/>
    </sheetView>
  </sheetViews>
  <sheetFormatPr defaultColWidth="9" defaultRowHeight="13.5"/>
  <cols>
    <col min="1" max="1" width="3.625" style="6" customWidth="1"/>
    <col min="2" max="2" width="5.625" style="6" customWidth="1"/>
    <col min="3" max="3" width="9.5" style="6" customWidth="1"/>
    <col min="4" max="4" width="12.875" style="6" customWidth="1"/>
    <col min="5" max="16384" width="9" style="6"/>
  </cols>
  <sheetData>
    <row r="1" spans="1:10" ht="14.25" thickBot="1">
      <c r="A1" s="20" t="s">
        <v>202</v>
      </c>
      <c r="J1" s="26" t="s">
        <v>35</v>
      </c>
    </row>
    <row r="2" spans="1:10" ht="13.9" customHeight="1" thickTop="1" thickBot="1">
      <c r="B2" s="131" t="s">
        <v>0</v>
      </c>
      <c r="C2" s="131"/>
      <c r="D2" s="132"/>
      <c r="E2" s="133" t="s">
        <v>1</v>
      </c>
      <c r="F2" s="133"/>
      <c r="G2" s="133" t="s">
        <v>2</v>
      </c>
      <c r="H2" s="133"/>
      <c r="I2" s="133" t="s">
        <v>3</v>
      </c>
      <c r="J2" s="133"/>
    </row>
    <row r="3" spans="1:10" ht="15" thickTop="1" thickBot="1">
      <c r="B3" s="131"/>
      <c r="C3" s="131"/>
      <c r="D3" s="131"/>
      <c r="E3" s="86" t="s">
        <v>190</v>
      </c>
      <c r="F3" s="85" t="s">
        <v>192</v>
      </c>
      <c r="G3" s="86" t="s">
        <v>190</v>
      </c>
      <c r="H3" s="85" t="s">
        <v>192</v>
      </c>
      <c r="I3" s="86" t="s">
        <v>190</v>
      </c>
      <c r="J3" s="85" t="s">
        <v>192</v>
      </c>
    </row>
    <row r="4" spans="1:10" ht="14.45" customHeight="1" thickTop="1">
      <c r="B4" s="134" t="s">
        <v>4</v>
      </c>
      <c r="C4" s="129" t="s">
        <v>5</v>
      </c>
      <c r="D4" s="130"/>
      <c r="E4" s="66">
        <v>30464.450000000008</v>
      </c>
      <c r="F4" s="65">
        <v>40550.1</v>
      </c>
      <c r="G4" s="66">
        <v>844.26760000000002</v>
      </c>
      <c r="H4" s="84">
        <v>2574.46</v>
      </c>
      <c r="I4" s="66">
        <f t="shared" ref="I4:I18" si="0">E4+G4</f>
        <v>31308.717600000007</v>
      </c>
      <c r="J4" s="65">
        <f t="shared" ref="J4:J18" si="1">F4+H4</f>
        <v>43124.56</v>
      </c>
    </row>
    <row r="5" spans="1:10">
      <c r="B5" s="134"/>
      <c r="C5" s="135" t="s">
        <v>6</v>
      </c>
      <c r="D5" s="130"/>
      <c r="E5" s="64">
        <v>45854.762999999992</v>
      </c>
      <c r="F5" s="63">
        <v>55671.840000000004</v>
      </c>
      <c r="G5" s="64">
        <v>11872.452099999999</v>
      </c>
      <c r="H5" s="83">
        <v>40246.580000000009</v>
      </c>
      <c r="I5" s="64">
        <f t="shared" si="0"/>
        <v>57727.215099999987</v>
      </c>
      <c r="J5" s="63">
        <f t="shared" si="1"/>
        <v>95918.420000000013</v>
      </c>
    </row>
    <row r="6" spans="1:10">
      <c r="B6" s="134"/>
      <c r="C6" s="29"/>
      <c r="D6" s="62" t="s">
        <v>7</v>
      </c>
      <c r="E6" s="64">
        <v>0</v>
      </c>
      <c r="F6" s="63">
        <v>0</v>
      </c>
      <c r="G6" s="64">
        <v>0</v>
      </c>
      <c r="H6" s="83">
        <v>0</v>
      </c>
      <c r="I6" s="64">
        <f t="shared" si="0"/>
        <v>0</v>
      </c>
      <c r="J6" s="63">
        <f t="shared" si="1"/>
        <v>0</v>
      </c>
    </row>
    <row r="7" spans="1:10" ht="13.9" customHeight="1">
      <c r="B7" s="134"/>
      <c r="C7" s="129" t="s">
        <v>11</v>
      </c>
      <c r="D7" s="130"/>
      <c r="E7" s="64">
        <v>17250.732</v>
      </c>
      <c r="F7" s="63">
        <v>17488.311700000002</v>
      </c>
      <c r="G7" s="64">
        <v>21530.431999999997</v>
      </c>
      <c r="H7" s="83">
        <v>27954.617000000013</v>
      </c>
      <c r="I7" s="64">
        <f t="shared" si="0"/>
        <v>38781.163999999997</v>
      </c>
      <c r="J7" s="63">
        <f t="shared" si="1"/>
        <v>45442.928700000019</v>
      </c>
    </row>
    <row r="8" spans="1:10">
      <c r="B8" s="134"/>
      <c r="C8" s="129" t="s">
        <v>12</v>
      </c>
      <c r="D8" s="130"/>
      <c r="E8" s="64">
        <v>222.68</v>
      </c>
      <c r="F8" s="63">
        <v>353.51</v>
      </c>
      <c r="G8" s="64">
        <v>359.67</v>
      </c>
      <c r="H8" s="83">
        <v>2429.63</v>
      </c>
      <c r="I8" s="64">
        <f t="shared" si="0"/>
        <v>582.35</v>
      </c>
      <c r="J8" s="63">
        <f t="shared" si="1"/>
        <v>2783.1400000000003</v>
      </c>
    </row>
    <row r="9" spans="1:10">
      <c r="B9" s="134"/>
      <c r="C9" s="129" t="s">
        <v>13</v>
      </c>
      <c r="D9" s="130"/>
      <c r="E9" s="64">
        <v>2590.7099999999991</v>
      </c>
      <c r="F9" s="63">
        <v>1641.2999999999993</v>
      </c>
      <c r="G9" s="64">
        <v>359.29999999999995</v>
      </c>
      <c r="H9" s="83">
        <v>1647.9699999999998</v>
      </c>
      <c r="I9" s="64">
        <f t="shared" si="0"/>
        <v>2950.0099999999993</v>
      </c>
      <c r="J9" s="63">
        <f t="shared" si="1"/>
        <v>3289.2699999999991</v>
      </c>
    </row>
    <row r="10" spans="1:10">
      <c r="B10" s="134"/>
      <c r="C10" s="129" t="s">
        <v>14</v>
      </c>
      <c r="D10" s="130"/>
      <c r="E10" s="64">
        <v>185.33999999999997</v>
      </c>
      <c r="F10" s="63">
        <v>228.41</v>
      </c>
      <c r="G10" s="64">
        <v>265.5</v>
      </c>
      <c r="H10" s="83">
        <v>1383.9299999999998</v>
      </c>
      <c r="I10" s="64">
        <f t="shared" si="0"/>
        <v>450.84</v>
      </c>
      <c r="J10" s="63">
        <f t="shared" si="1"/>
        <v>1612.34</v>
      </c>
    </row>
    <row r="11" spans="1:10" ht="13.9" customHeight="1">
      <c r="B11" s="134"/>
      <c r="C11" s="129" t="s">
        <v>15</v>
      </c>
      <c r="D11" s="130"/>
      <c r="E11" s="64">
        <v>0.81</v>
      </c>
      <c r="F11" s="63">
        <v>1.76</v>
      </c>
      <c r="G11" s="64">
        <v>0</v>
      </c>
      <c r="H11" s="83">
        <v>0</v>
      </c>
      <c r="I11" s="64">
        <f t="shared" si="0"/>
        <v>0.81</v>
      </c>
      <c r="J11" s="63">
        <f t="shared" si="1"/>
        <v>1.76</v>
      </c>
    </row>
    <row r="12" spans="1:10">
      <c r="B12" s="134"/>
      <c r="C12" s="129" t="s">
        <v>20</v>
      </c>
      <c r="D12" s="130"/>
      <c r="E12" s="64">
        <v>71.08</v>
      </c>
      <c r="F12" s="63">
        <v>33.159999999999997</v>
      </c>
      <c r="G12" s="64">
        <v>24.15</v>
      </c>
      <c r="H12" s="83">
        <v>40.440000000000005</v>
      </c>
      <c r="I12" s="64">
        <f t="shared" si="0"/>
        <v>95.22999999999999</v>
      </c>
      <c r="J12" s="63">
        <f t="shared" si="1"/>
        <v>73.599999999999994</v>
      </c>
    </row>
    <row r="13" spans="1:10">
      <c r="B13" s="134"/>
      <c r="C13" s="129" t="s">
        <v>17</v>
      </c>
      <c r="D13" s="130"/>
      <c r="E13" s="64">
        <v>2306.058</v>
      </c>
      <c r="F13" s="63">
        <v>2443.3670000000002</v>
      </c>
      <c r="G13" s="64">
        <v>1867.2259999999999</v>
      </c>
      <c r="H13" s="83">
        <v>3673.5419999999999</v>
      </c>
      <c r="I13" s="64">
        <f t="shared" si="0"/>
        <v>4173.2839999999997</v>
      </c>
      <c r="J13" s="63">
        <f t="shared" si="1"/>
        <v>6116.9089999999997</v>
      </c>
    </row>
    <row r="14" spans="1:10" ht="30.75" customHeight="1">
      <c r="B14" s="134"/>
      <c r="C14" s="129" t="s">
        <v>18</v>
      </c>
      <c r="D14" s="130"/>
      <c r="E14" s="64">
        <v>36199.970000000008</v>
      </c>
      <c r="F14" s="63">
        <v>44514.629999999976</v>
      </c>
      <c r="G14" s="64">
        <v>42547.61</v>
      </c>
      <c r="H14" s="83">
        <v>60958.106000000007</v>
      </c>
      <c r="I14" s="64">
        <f t="shared" si="0"/>
        <v>78747.580000000016</v>
      </c>
      <c r="J14" s="63">
        <f t="shared" si="1"/>
        <v>105472.73599999998</v>
      </c>
    </row>
    <row r="15" spans="1:10">
      <c r="B15" s="134"/>
      <c r="C15" s="129" t="s">
        <v>16</v>
      </c>
      <c r="D15" s="130"/>
      <c r="E15" s="64">
        <v>49545.68</v>
      </c>
      <c r="F15" s="63">
        <v>64618.357999999964</v>
      </c>
      <c r="G15" s="64">
        <v>41622.072000000007</v>
      </c>
      <c r="H15" s="83">
        <v>47134.483999999997</v>
      </c>
      <c r="I15" s="64">
        <f t="shared" si="0"/>
        <v>91167.752000000008</v>
      </c>
      <c r="J15" s="63">
        <f t="shared" si="1"/>
        <v>111752.84199999996</v>
      </c>
    </row>
    <row r="16" spans="1:10">
      <c r="B16" s="134"/>
      <c r="C16" s="129" t="s">
        <v>19</v>
      </c>
      <c r="D16" s="130"/>
      <c r="E16" s="64">
        <v>1059.68</v>
      </c>
      <c r="F16" s="63">
        <v>5611.7200000000012</v>
      </c>
      <c r="G16" s="64">
        <v>243.47</v>
      </c>
      <c r="H16" s="83">
        <v>531.20000000000005</v>
      </c>
      <c r="I16" s="64">
        <f t="shared" si="0"/>
        <v>1303.1500000000001</v>
      </c>
      <c r="J16" s="63">
        <f t="shared" si="1"/>
        <v>6142.920000000001</v>
      </c>
    </row>
    <row r="17" spans="2:10">
      <c r="B17" s="134"/>
      <c r="C17" s="129" t="s">
        <v>21</v>
      </c>
      <c r="D17" s="130"/>
      <c r="E17" s="64">
        <v>8781.4700000000012</v>
      </c>
      <c r="F17" s="63">
        <v>11402.27</v>
      </c>
      <c r="G17" s="64">
        <v>0</v>
      </c>
      <c r="H17" s="83">
        <v>384.61</v>
      </c>
      <c r="I17" s="64">
        <f t="shared" si="0"/>
        <v>8781.4700000000012</v>
      </c>
      <c r="J17" s="63">
        <f t="shared" si="1"/>
        <v>11786.880000000001</v>
      </c>
    </row>
    <row r="18" spans="2:10" ht="14.25" thickBot="1">
      <c r="B18" s="134"/>
      <c r="C18" s="129" t="s">
        <v>25</v>
      </c>
      <c r="D18" s="130"/>
      <c r="E18" s="81">
        <v>353.11</v>
      </c>
      <c r="F18" s="80">
        <v>422.65</v>
      </c>
      <c r="G18" s="81">
        <v>217</v>
      </c>
      <c r="H18" s="82">
        <v>216.61</v>
      </c>
      <c r="I18" s="81">
        <f t="shared" si="0"/>
        <v>570.11</v>
      </c>
      <c r="J18" s="80">
        <f t="shared" si="1"/>
        <v>639.26</v>
      </c>
    </row>
    <row r="19" spans="2:10" ht="15" thickTop="1" thickBot="1">
      <c r="B19" s="134"/>
      <c r="C19" s="131" t="s">
        <v>26</v>
      </c>
      <c r="D19" s="132"/>
      <c r="E19" s="79">
        <f t="shared" ref="E19:J19" si="2">SUM(E4:E5,E7:E18)</f>
        <v>194886.53299999997</v>
      </c>
      <c r="F19" s="31">
        <f t="shared" si="2"/>
        <v>244981.38669999994</v>
      </c>
      <c r="G19" s="79">
        <f t="shared" si="2"/>
        <v>121753.14970000001</v>
      </c>
      <c r="H19" s="31">
        <f t="shared" si="2"/>
        <v>189176.179</v>
      </c>
      <c r="I19" s="79">
        <f t="shared" si="2"/>
        <v>316639.6827</v>
      </c>
      <c r="J19" s="32">
        <f t="shared" si="2"/>
        <v>434157.56569999998</v>
      </c>
    </row>
    <row r="20" spans="2:10" ht="14.45" customHeight="1" thickTop="1" thickBot="1">
      <c r="B20" s="129" t="s">
        <v>36</v>
      </c>
      <c r="C20" s="129"/>
      <c r="D20" s="130"/>
      <c r="E20" s="57">
        <v>4.84</v>
      </c>
      <c r="F20" s="31">
        <v>2.2400000000000002</v>
      </c>
      <c r="G20" s="79">
        <v>0</v>
      </c>
      <c r="H20" s="31">
        <v>0</v>
      </c>
      <c r="I20" s="79">
        <f>E20+G20</f>
        <v>4.84</v>
      </c>
      <c r="J20" s="32">
        <f>F20+H20</f>
        <v>2.2400000000000002</v>
      </c>
    </row>
    <row r="21" spans="2:10" ht="14.45" customHeight="1" thickTop="1" thickBot="1">
      <c r="B21" s="131" t="s">
        <v>29</v>
      </c>
      <c r="C21" s="131"/>
      <c r="D21" s="131"/>
      <c r="E21" s="78">
        <f t="shared" ref="E21:J21" si="3">SUM(E19:E20)</f>
        <v>194891.37299999996</v>
      </c>
      <c r="F21" s="77">
        <f t="shared" si="3"/>
        <v>244983.62669999994</v>
      </c>
      <c r="G21" s="76">
        <f t="shared" si="3"/>
        <v>121753.14970000001</v>
      </c>
      <c r="H21" s="77">
        <f t="shared" si="3"/>
        <v>189176.179</v>
      </c>
      <c r="I21" s="76">
        <f t="shared" si="3"/>
        <v>316644.52270000003</v>
      </c>
      <c r="J21" s="75">
        <f t="shared" si="3"/>
        <v>434159.80569999997</v>
      </c>
    </row>
    <row r="22" spans="2:10" ht="13.9" customHeight="1" thickTop="1" thickBot="1">
      <c r="B22" s="131" t="s">
        <v>30</v>
      </c>
      <c r="C22" s="131"/>
      <c r="D22" s="131"/>
      <c r="E22" s="74">
        <f>E21/I21*100</f>
        <v>61.548948119543759</v>
      </c>
      <c r="F22" s="72">
        <f>F21/J21*100</f>
        <v>56.427062911779799</v>
      </c>
      <c r="G22" s="73">
        <f>G21/I21*100</f>
        <v>38.451051880456227</v>
      </c>
      <c r="H22" s="72">
        <f>H21/J21*100</f>
        <v>43.572937088220193</v>
      </c>
      <c r="I22" s="71">
        <f>E22+G22</f>
        <v>99.999999999999986</v>
      </c>
      <c r="J22" s="70">
        <f>F22+H22</f>
        <v>100</v>
      </c>
    </row>
    <row r="23" spans="2:10">
      <c r="B23" s="6" t="s">
        <v>33</v>
      </c>
    </row>
  </sheetData>
  <mergeCells count="23">
    <mergeCell ref="B22:D22"/>
    <mergeCell ref="C16:D16"/>
    <mergeCell ref="C17:D17"/>
    <mergeCell ref="C18:D18"/>
    <mergeCell ref="C19:D19"/>
    <mergeCell ref="B20:D20"/>
    <mergeCell ref="B21:D21"/>
    <mergeCell ref="I2:J2"/>
    <mergeCell ref="B4:B19"/>
    <mergeCell ref="C4:D4"/>
    <mergeCell ref="C5:D5"/>
    <mergeCell ref="C7:D7"/>
    <mergeCell ref="C8:D8"/>
    <mergeCell ref="C14:D14"/>
    <mergeCell ref="C15:D15"/>
    <mergeCell ref="B2:D3"/>
    <mergeCell ref="E2:F2"/>
    <mergeCell ref="G2:H2"/>
    <mergeCell ref="C9:D9"/>
    <mergeCell ref="C10:D10"/>
    <mergeCell ref="C11:D11"/>
    <mergeCell ref="C12:D12"/>
    <mergeCell ref="C13:D13"/>
  </mergeCells>
  <phoneticPr fontId="1"/>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A178-D259-4BEE-A383-0BB542023BEC}">
  <dimension ref="A1:F27"/>
  <sheetViews>
    <sheetView view="pageBreakPreview" zoomScale="115" zoomScaleNormal="100" zoomScaleSheetLayoutView="115" workbookViewId="0">
      <selection activeCell="H8" sqref="H8"/>
    </sheetView>
  </sheetViews>
  <sheetFormatPr defaultColWidth="9" defaultRowHeight="13.5"/>
  <cols>
    <col min="1" max="1" width="3.625" style="6" customWidth="1"/>
    <col min="2" max="2" width="5.625" style="6" customWidth="1"/>
    <col min="3" max="3" width="39.375" style="6" bestFit="1" customWidth="1"/>
    <col min="4" max="4" width="10.25" style="6" bestFit="1" customWidth="1"/>
    <col min="5" max="16384" width="9" style="6"/>
  </cols>
  <sheetData>
    <row r="1" spans="1:6" ht="14.25" thickBot="1">
      <c r="A1" s="6" t="s">
        <v>204</v>
      </c>
    </row>
    <row r="2" spans="1:6" ht="15" thickTop="1" thickBot="1">
      <c r="B2" s="5" t="s">
        <v>37</v>
      </c>
      <c r="C2" s="93" t="s">
        <v>38</v>
      </c>
      <c r="D2" s="92" t="s">
        <v>39</v>
      </c>
      <c r="E2" s="92" t="s">
        <v>40</v>
      </c>
      <c r="F2" s="92" t="s">
        <v>3</v>
      </c>
    </row>
    <row r="3" spans="1:6" ht="14.45" customHeight="1" thickTop="1">
      <c r="B3" s="134" t="s">
        <v>41</v>
      </c>
      <c r="C3" s="67" t="s">
        <v>42</v>
      </c>
      <c r="D3" s="90">
        <v>43</v>
      </c>
      <c r="E3" s="90">
        <v>17</v>
      </c>
      <c r="F3" s="90">
        <f t="shared" ref="F3:F19" si="0">SUM(D3:E3)</f>
        <v>60</v>
      </c>
    </row>
    <row r="4" spans="1:6">
      <c r="B4" s="134"/>
      <c r="C4" s="67" t="s">
        <v>43</v>
      </c>
      <c r="D4" s="89">
        <v>5</v>
      </c>
      <c r="E4" s="89">
        <v>6</v>
      </c>
      <c r="F4" s="89">
        <f t="shared" si="0"/>
        <v>11</v>
      </c>
    </row>
    <row r="5" spans="1:6">
      <c r="B5" s="134"/>
      <c r="C5" s="67" t="s">
        <v>44</v>
      </c>
      <c r="D5" s="89">
        <v>2</v>
      </c>
      <c r="E5" s="89">
        <v>1</v>
      </c>
      <c r="F5" s="89">
        <f t="shared" si="0"/>
        <v>3</v>
      </c>
    </row>
    <row r="6" spans="1:6">
      <c r="B6" s="134"/>
      <c r="C6" s="67" t="s">
        <v>45</v>
      </c>
      <c r="D6" s="89">
        <v>3</v>
      </c>
      <c r="E6" s="89">
        <v>27</v>
      </c>
      <c r="F6" s="89">
        <f t="shared" si="0"/>
        <v>30</v>
      </c>
    </row>
    <row r="7" spans="1:6">
      <c r="B7" s="134"/>
      <c r="C7" s="67" t="s">
        <v>46</v>
      </c>
      <c r="D7" s="89">
        <v>3</v>
      </c>
      <c r="E7" s="89">
        <v>16</v>
      </c>
      <c r="F7" s="89">
        <f t="shared" si="0"/>
        <v>19</v>
      </c>
    </row>
    <row r="8" spans="1:6">
      <c r="B8" s="134"/>
      <c r="C8" s="67" t="s">
        <v>203</v>
      </c>
      <c r="D8" s="89">
        <v>8</v>
      </c>
      <c r="E8" s="89">
        <v>22</v>
      </c>
      <c r="F8" s="89">
        <f t="shared" si="0"/>
        <v>30</v>
      </c>
    </row>
    <row r="9" spans="1:6">
      <c r="B9" s="134"/>
      <c r="C9" s="67" t="s">
        <v>47</v>
      </c>
      <c r="D9" s="89">
        <v>1</v>
      </c>
      <c r="E9" s="89">
        <v>4</v>
      </c>
      <c r="F9" s="89">
        <f t="shared" si="0"/>
        <v>5</v>
      </c>
    </row>
    <row r="10" spans="1:6">
      <c r="B10" s="134"/>
      <c r="C10" s="67" t="s">
        <v>48</v>
      </c>
      <c r="D10" s="89">
        <v>1</v>
      </c>
      <c r="E10" s="89">
        <v>107</v>
      </c>
      <c r="F10" s="89">
        <f t="shared" si="0"/>
        <v>108</v>
      </c>
    </row>
    <row r="11" spans="1:6">
      <c r="B11" s="134"/>
      <c r="C11" s="67" t="s">
        <v>49</v>
      </c>
      <c r="D11" s="89">
        <v>1</v>
      </c>
      <c r="E11" s="89">
        <v>29</v>
      </c>
      <c r="F11" s="89">
        <f t="shared" si="0"/>
        <v>30</v>
      </c>
    </row>
    <row r="12" spans="1:6">
      <c r="B12" s="134"/>
      <c r="C12" s="67" t="s">
        <v>50</v>
      </c>
      <c r="D12" s="89">
        <v>16</v>
      </c>
      <c r="E12" s="89">
        <v>218</v>
      </c>
      <c r="F12" s="89">
        <f t="shared" si="0"/>
        <v>234</v>
      </c>
    </row>
    <row r="13" spans="1:6">
      <c r="B13" s="134"/>
      <c r="C13" s="67" t="s">
        <v>51</v>
      </c>
      <c r="D13" s="89">
        <v>0</v>
      </c>
      <c r="E13" s="89">
        <v>0</v>
      </c>
      <c r="F13" s="89">
        <f t="shared" si="0"/>
        <v>0</v>
      </c>
    </row>
    <row r="14" spans="1:6">
      <c r="B14" s="134"/>
      <c r="C14" s="67" t="s">
        <v>52</v>
      </c>
      <c r="D14" s="89">
        <v>0</v>
      </c>
      <c r="E14" s="89">
        <v>0</v>
      </c>
      <c r="F14" s="89">
        <f t="shared" si="0"/>
        <v>0</v>
      </c>
    </row>
    <row r="15" spans="1:6" ht="37.5" customHeight="1">
      <c r="B15" s="134"/>
      <c r="C15" s="67" t="s">
        <v>180</v>
      </c>
      <c r="D15" s="89">
        <v>1</v>
      </c>
      <c r="E15" s="89">
        <v>0</v>
      </c>
      <c r="F15" s="89">
        <f t="shared" si="0"/>
        <v>1</v>
      </c>
    </row>
    <row r="16" spans="1:6" ht="37.5" customHeight="1">
      <c r="B16" s="134"/>
      <c r="C16" s="67" t="s">
        <v>53</v>
      </c>
      <c r="D16" s="89">
        <v>0</v>
      </c>
      <c r="E16" s="89">
        <v>0</v>
      </c>
      <c r="F16" s="89">
        <f t="shared" si="0"/>
        <v>0</v>
      </c>
    </row>
    <row r="17" spans="2:6" ht="37.5" customHeight="1">
      <c r="B17" s="134"/>
      <c r="C17" s="67" t="s">
        <v>54</v>
      </c>
      <c r="D17" s="89">
        <v>0</v>
      </c>
      <c r="E17" s="89">
        <v>0</v>
      </c>
      <c r="F17" s="89">
        <f t="shared" si="0"/>
        <v>0</v>
      </c>
    </row>
    <row r="18" spans="2:6" ht="37.5" customHeight="1">
      <c r="B18" s="134"/>
      <c r="C18" s="67" t="s">
        <v>55</v>
      </c>
      <c r="D18" s="89">
        <v>0</v>
      </c>
      <c r="E18" s="89">
        <v>0</v>
      </c>
      <c r="F18" s="89">
        <f t="shared" si="0"/>
        <v>0</v>
      </c>
    </row>
    <row r="19" spans="2:6" ht="14.25" thickBot="1">
      <c r="B19" s="134"/>
      <c r="C19" s="67" t="s">
        <v>56</v>
      </c>
      <c r="D19" s="91">
        <v>6</v>
      </c>
      <c r="E19" s="91">
        <v>33</v>
      </c>
      <c r="F19" s="91">
        <f t="shared" si="0"/>
        <v>39</v>
      </c>
    </row>
    <row r="20" spans="2:6" ht="15" thickTop="1" thickBot="1">
      <c r="B20" s="134"/>
      <c r="C20" s="36" t="s">
        <v>29</v>
      </c>
      <c r="D20" s="87">
        <f>SUM(D3:D19)</f>
        <v>90</v>
      </c>
      <c r="E20" s="87">
        <f>SUM(E3:E19)</f>
        <v>480</v>
      </c>
      <c r="F20" s="87">
        <f>SUM(F3:F19)</f>
        <v>570</v>
      </c>
    </row>
    <row r="21" spans="2:6" ht="14.45" customHeight="1" thickTop="1">
      <c r="B21" s="140" t="s">
        <v>60</v>
      </c>
      <c r="C21" s="67" t="s">
        <v>57</v>
      </c>
      <c r="D21" s="90">
        <v>3</v>
      </c>
      <c r="E21" s="90">
        <v>7</v>
      </c>
      <c r="F21" s="90">
        <f>SUM(D21:E21)</f>
        <v>10</v>
      </c>
    </row>
    <row r="22" spans="2:6">
      <c r="B22" s="141"/>
      <c r="C22" s="67" t="s">
        <v>58</v>
      </c>
      <c r="D22" s="89">
        <v>3</v>
      </c>
      <c r="E22" s="89">
        <v>6</v>
      </c>
      <c r="F22" s="89">
        <f>SUM(D22:E22)</f>
        <v>9</v>
      </c>
    </row>
    <row r="23" spans="2:6" ht="14.25" thickBot="1">
      <c r="B23" s="141"/>
      <c r="C23" s="67" t="s">
        <v>59</v>
      </c>
      <c r="D23" s="88">
        <v>1</v>
      </c>
      <c r="E23" s="88">
        <v>0</v>
      </c>
      <c r="F23" s="88">
        <f>SUM(D23:E23)</f>
        <v>1</v>
      </c>
    </row>
    <row r="24" spans="2:6" ht="15" thickTop="1" thickBot="1">
      <c r="B24" s="142"/>
      <c r="C24" s="36" t="s">
        <v>29</v>
      </c>
      <c r="D24" s="87">
        <f>SUM(D21:D23)</f>
        <v>7</v>
      </c>
      <c r="E24" s="87">
        <f>SUM(E21:E23)</f>
        <v>13</v>
      </c>
      <c r="F24" s="87">
        <f>SUM(F21:F23)</f>
        <v>20</v>
      </c>
    </row>
    <row r="25" spans="2:6" ht="14.25" thickTop="1">
      <c r="B25" s="6" t="s">
        <v>61</v>
      </c>
    </row>
    <row r="26" spans="2:6">
      <c r="B26" s="6" t="s">
        <v>62</v>
      </c>
    </row>
    <row r="27" spans="2:6">
      <c r="B27" s="6" t="s">
        <v>63</v>
      </c>
    </row>
  </sheetData>
  <mergeCells count="2">
    <mergeCell ref="B3:B20"/>
    <mergeCell ref="B21:B24"/>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137A-2B74-43B3-A521-8FEC180D5731}">
  <dimension ref="A1:F6"/>
  <sheetViews>
    <sheetView view="pageBreakPreview" zoomScale="130" zoomScaleNormal="100" zoomScaleSheetLayoutView="130" workbookViewId="0">
      <selection activeCell="H8" sqref="H8"/>
    </sheetView>
  </sheetViews>
  <sheetFormatPr defaultColWidth="9" defaultRowHeight="13.5"/>
  <cols>
    <col min="1" max="1" width="3.625" style="6" customWidth="1"/>
    <col min="2" max="3" width="11.625" style="6" bestFit="1" customWidth="1"/>
    <col min="4" max="16384" width="9" style="6"/>
  </cols>
  <sheetData>
    <row r="1" spans="1:6" s="20" customFormat="1">
      <c r="A1" s="6" t="s">
        <v>205</v>
      </c>
      <c r="B1" s="6"/>
      <c r="C1" s="6"/>
      <c r="D1" s="6"/>
      <c r="E1" s="6"/>
      <c r="F1" s="6"/>
    </row>
    <row r="2" spans="1:6" ht="14.25" thickBot="1">
      <c r="B2" s="12" t="s">
        <v>64</v>
      </c>
      <c r="C2" s="12" t="s">
        <v>39</v>
      </c>
      <c r="D2" s="12" t="s">
        <v>40</v>
      </c>
      <c r="E2" s="12" t="s">
        <v>3</v>
      </c>
    </row>
    <row r="3" spans="1:6" ht="15" thickTop="1" thickBot="1">
      <c r="B3" s="12" t="s">
        <v>65</v>
      </c>
      <c r="C3" s="37">
        <v>16</v>
      </c>
      <c r="D3" s="14">
        <v>2</v>
      </c>
      <c r="E3" s="14">
        <f>SUM(C3:D3)</f>
        <v>18</v>
      </c>
    </row>
    <row r="4" spans="1:6" ht="14.25" thickBot="1">
      <c r="B4" s="12" t="s">
        <v>66</v>
      </c>
      <c r="C4" s="15">
        <v>8</v>
      </c>
      <c r="D4" s="16">
        <v>83</v>
      </c>
      <c r="E4" s="16">
        <f>SUM(C4:D4)</f>
        <v>91</v>
      </c>
    </row>
    <row r="5" spans="1:6" ht="14.25" thickBot="1">
      <c r="B5" s="12" t="s">
        <v>67</v>
      </c>
      <c r="C5" s="17">
        <v>37</v>
      </c>
      <c r="D5" s="18">
        <v>0</v>
      </c>
      <c r="E5" s="18">
        <f>SUM(C5:D5)</f>
        <v>37</v>
      </c>
    </row>
    <row r="6" spans="1:6" ht="15" thickTop="1" thickBot="1">
      <c r="B6" s="12" t="s">
        <v>3</v>
      </c>
      <c r="C6" s="15">
        <f>SUM(C3:C5)</f>
        <v>61</v>
      </c>
      <c r="D6" s="16">
        <f>SUM(D3:D5)</f>
        <v>85</v>
      </c>
      <c r="E6" s="16">
        <f>SUM(E3:E5)</f>
        <v>146</v>
      </c>
    </row>
  </sheetData>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6BB0-262B-47EC-83CE-A2EBC452E94D}">
  <dimension ref="A1:L11"/>
  <sheetViews>
    <sheetView view="pageBreakPreview" zoomScale="115" zoomScaleNormal="100" zoomScaleSheetLayoutView="115" workbookViewId="0">
      <selection activeCell="E15" sqref="E14:E15"/>
    </sheetView>
  </sheetViews>
  <sheetFormatPr defaultColWidth="9" defaultRowHeight="13.5"/>
  <cols>
    <col min="1" max="1" width="3.625" style="6" customWidth="1"/>
    <col min="2" max="2" width="9" style="6"/>
    <col min="3" max="3" width="12.375" style="6" bestFit="1" customWidth="1"/>
    <col min="4" max="4" width="12.25" style="6" bestFit="1" customWidth="1"/>
    <col min="5" max="7" width="9" style="6"/>
    <col min="8" max="10" width="10.25" style="6" bestFit="1" customWidth="1"/>
    <col min="11" max="11" width="16.125" style="6" bestFit="1" customWidth="1"/>
    <col min="12" max="16384" width="9" style="6"/>
  </cols>
  <sheetData>
    <row r="1" spans="1:12">
      <c r="A1" s="20" t="s">
        <v>207</v>
      </c>
    </row>
    <row r="2" spans="1:12">
      <c r="B2" s="132" t="s">
        <v>68</v>
      </c>
      <c r="C2" s="144"/>
      <c r="D2" s="27" t="s">
        <v>79</v>
      </c>
      <c r="E2" s="132" t="s">
        <v>69</v>
      </c>
      <c r="F2" s="143"/>
      <c r="G2" s="143"/>
      <c r="H2" s="143"/>
      <c r="I2" s="143"/>
      <c r="J2" s="143"/>
      <c r="K2" s="144"/>
      <c r="L2" s="131" t="s">
        <v>3</v>
      </c>
    </row>
    <row r="3" spans="1:12" ht="18.75" customHeight="1" thickBot="1">
      <c r="B3" s="27" t="s">
        <v>70</v>
      </c>
      <c r="C3" s="27" t="s">
        <v>64</v>
      </c>
      <c r="D3" s="7" t="s">
        <v>71</v>
      </c>
      <c r="E3" s="27" t="s">
        <v>72</v>
      </c>
      <c r="F3" s="27" t="s">
        <v>80</v>
      </c>
      <c r="G3" s="27" t="s">
        <v>81</v>
      </c>
      <c r="H3" s="7" t="s">
        <v>73</v>
      </c>
      <c r="I3" s="7" t="s">
        <v>74</v>
      </c>
      <c r="J3" s="7" t="s">
        <v>75</v>
      </c>
      <c r="K3" s="7" t="s">
        <v>76</v>
      </c>
      <c r="L3" s="131"/>
    </row>
    <row r="4" spans="1:12" ht="14.25" thickTop="1">
      <c r="B4" s="131" t="s">
        <v>192</v>
      </c>
      <c r="C4" s="27" t="s">
        <v>77</v>
      </c>
      <c r="D4" s="117">
        <v>11452</v>
      </c>
      <c r="E4" s="116">
        <v>288</v>
      </c>
      <c r="F4" s="115">
        <v>70</v>
      </c>
      <c r="G4" s="115">
        <v>3</v>
      </c>
      <c r="H4" s="115">
        <v>209</v>
      </c>
      <c r="I4" s="115">
        <v>4</v>
      </c>
      <c r="J4" s="115">
        <v>0</v>
      </c>
      <c r="K4" s="114">
        <v>2</v>
      </c>
      <c r="L4" s="113">
        <f t="shared" ref="L4:L9" si="0">SUM(D4:E4)</f>
        <v>11740</v>
      </c>
    </row>
    <row r="5" spans="1:12" ht="14.25" thickBot="1">
      <c r="B5" s="131"/>
      <c r="C5" s="27" t="s">
        <v>78</v>
      </c>
      <c r="D5" s="88">
        <v>895</v>
      </c>
      <c r="E5" s="102">
        <v>32</v>
      </c>
      <c r="F5" s="101">
        <v>12</v>
      </c>
      <c r="G5" s="101">
        <v>1</v>
      </c>
      <c r="H5" s="101">
        <v>19</v>
      </c>
      <c r="I5" s="101">
        <v>0</v>
      </c>
      <c r="J5" s="101">
        <v>0</v>
      </c>
      <c r="K5" s="100">
        <v>0</v>
      </c>
      <c r="L5" s="112">
        <f t="shared" si="0"/>
        <v>927</v>
      </c>
    </row>
    <row r="6" spans="1:12" ht="15.75" thickTop="1" thickBot="1">
      <c r="B6" s="131"/>
      <c r="C6" s="27" t="s">
        <v>191</v>
      </c>
      <c r="D6" s="111">
        <v>11524</v>
      </c>
      <c r="E6" s="110">
        <f>SUM(F6:K6)</f>
        <v>290</v>
      </c>
      <c r="F6" s="109">
        <v>72</v>
      </c>
      <c r="G6" s="109">
        <v>3</v>
      </c>
      <c r="H6" s="109">
        <v>209</v>
      </c>
      <c r="I6" s="109">
        <v>4</v>
      </c>
      <c r="J6" s="109">
        <v>0</v>
      </c>
      <c r="K6" s="108">
        <v>2</v>
      </c>
      <c r="L6" s="107">
        <f t="shared" si="0"/>
        <v>11814</v>
      </c>
    </row>
    <row r="7" spans="1:12" ht="14.25" thickTop="1">
      <c r="B7" s="131" t="s">
        <v>206</v>
      </c>
      <c r="C7" s="27" t="s">
        <v>77</v>
      </c>
      <c r="D7" s="106">
        <v>11939</v>
      </c>
      <c r="E7" s="105">
        <f>SUM(F7:K7)</f>
        <v>285</v>
      </c>
      <c r="F7" s="29">
        <v>68</v>
      </c>
      <c r="G7" s="29">
        <v>3</v>
      </c>
      <c r="H7" s="29">
        <v>207</v>
      </c>
      <c r="I7" s="29">
        <v>4</v>
      </c>
      <c r="J7" s="29">
        <v>0</v>
      </c>
      <c r="K7" s="104">
        <v>3</v>
      </c>
      <c r="L7" s="103">
        <f t="shared" si="0"/>
        <v>12224</v>
      </c>
    </row>
    <row r="8" spans="1:12" ht="14.25" thickBot="1">
      <c r="B8" s="131"/>
      <c r="C8" s="27" t="s">
        <v>78</v>
      </c>
      <c r="D8" s="88">
        <v>920</v>
      </c>
      <c r="E8" s="102">
        <f>SUM(F8:K8)</f>
        <v>30</v>
      </c>
      <c r="F8" s="101">
        <v>10</v>
      </c>
      <c r="G8" s="101">
        <v>1</v>
      </c>
      <c r="H8" s="101">
        <v>19</v>
      </c>
      <c r="I8" s="101">
        <v>0</v>
      </c>
      <c r="J8" s="101">
        <v>0</v>
      </c>
      <c r="K8" s="100">
        <v>0</v>
      </c>
      <c r="L8" s="99">
        <f t="shared" si="0"/>
        <v>950</v>
      </c>
    </row>
    <row r="9" spans="1:12" ht="15.75" thickTop="1" thickBot="1">
      <c r="B9" s="131"/>
      <c r="C9" s="27" t="s">
        <v>191</v>
      </c>
      <c r="D9" s="98">
        <v>12010</v>
      </c>
      <c r="E9" s="97">
        <f>SUM(F9:K9)</f>
        <v>287</v>
      </c>
      <c r="F9" s="96">
        <v>70</v>
      </c>
      <c r="G9" s="96">
        <v>3</v>
      </c>
      <c r="H9" s="96">
        <v>207</v>
      </c>
      <c r="I9" s="96">
        <v>4</v>
      </c>
      <c r="J9" s="96">
        <v>0</v>
      </c>
      <c r="K9" s="95">
        <v>3</v>
      </c>
      <c r="L9" s="94">
        <f t="shared" si="0"/>
        <v>12297</v>
      </c>
    </row>
    <row r="10" spans="1:12">
      <c r="B10" s="6" t="s">
        <v>82</v>
      </c>
    </row>
    <row r="11" spans="1:12">
      <c r="B11" s="6" t="s">
        <v>83</v>
      </c>
    </row>
  </sheetData>
  <mergeCells count="5">
    <mergeCell ref="B4:B6"/>
    <mergeCell ref="B7:B9"/>
    <mergeCell ref="E2:K2"/>
    <mergeCell ref="B2:C2"/>
    <mergeCell ref="L2:L3"/>
  </mergeCells>
  <phoneticPr fontI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B3201-2CBC-465B-AD38-2C97EE37D3B1}">
  <dimension ref="A1:L23"/>
  <sheetViews>
    <sheetView view="pageBreakPreview" topLeftCell="A2" zoomScale="115" zoomScaleNormal="100" zoomScaleSheetLayoutView="115" workbookViewId="0">
      <selection activeCell="H8" sqref="H8"/>
    </sheetView>
  </sheetViews>
  <sheetFormatPr defaultColWidth="9" defaultRowHeight="13.5"/>
  <cols>
    <col min="1" max="1" width="3.625" style="6" customWidth="1"/>
    <col min="2" max="2" width="13.125" style="6" bestFit="1" customWidth="1"/>
    <col min="3" max="3" width="30.5" style="6" bestFit="1" customWidth="1"/>
    <col min="4" max="7" width="10.875" style="6" customWidth="1"/>
    <col min="8" max="16384" width="9" style="6"/>
  </cols>
  <sheetData>
    <row r="1" spans="1:7">
      <c r="A1" s="20" t="s">
        <v>208</v>
      </c>
    </row>
    <row r="2" spans="1:7" ht="40.9" customHeight="1">
      <c r="B2" s="129"/>
      <c r="C2" s="131" t="s">
        <v>181</v>
      </c>
      <c r="D2" s="149" t="s">
        <v>182</v>
      </c>
      <c r="E2" s="149"/>
      <c r="F2" s="149" t="s">
        <v>183</v>
      </c>
      <c r="G2" s="149"/>
    </row>
    <row r="3" spans="1:7" ht="14.25" thickBot="1">
      <c r="B3" s="129"/>
      <c r="C3" s="131"/>
      <c r="D3" s="27" t="s">
        <v>84</v>
      </c>
      <c r="E3" s="27" t="s">
        <v>85</v>
      </c>
      <c r="F3" s="27" t="s">
        <v>84</v>
      </c>
      <c r="G3" s="27" t="s">
        <v>85</v>
      </c>
    </row>
    <row r="4" spans="1:7" ht="14.45" customHeight="1" thickTop="1" thickBot="1">
      <c r="B4" s="146" t="s">
        <v>184</v>
      </c>
      <c r="C4" s="7" t="s">
        <v>86</v>
      </c>
      <c r="D4" s="41">
        <v>2</v>
      </c>
      <c r="E4" s="38">
        <v>0</v>
      </c>
      <c r="F4" s="42">
        <v>1067</v>
      </c>
      <c r="G4" s="39">
        <v>1620</v>
      </c>
    </row>
    <row r="5" spans="1:7" ht="14.25" thickBot="1">
      <c r="B5" s="147"/>
      <c r="C5" s="7" t="s">
        <v>87</v>
      </c>
      <c r="D5" s="43">
        <v>121</v>
      </c>
      <c r="E5" s="40">
        <v>0</v>
      </c>
      <c r="F5" s="30">
        <v>1264</v>
      </c>
      <c r="G5" s="28">
        <v>545</v>
      </c>
    </row>
    <row r="6" spans="1:7" ht="14.25" thickBot="1">
      <c r="B6" s="147"/>
      <c r="C6" s="7" t="s">
        <v>185</v>
      </c>
      <c r="D6" s="44">
        <v>305.2</v>
      </c>
      <c r="E6" s="34">
        <v>0</v>
      </c>
      <c r="F6" s="44">
        <v>204040.6</v>
      </c>
      <c r="G6" s="35">
        <v>22189</v>
      </c>
    </row>
    <row r="7" spans="1:7" ht="14.25" thickBot="1">
      <c r="B7" s="147"/>
      <c r="C7" s="7" t="s">
        <v>88</v>
      </c>
      <c r="D7" s="43">
        <v>0</v>
      </c>
      <c r="E7" s="40">
        <v>0</v>
      </c>
      <c r="F7" s="43">
        <v>2</v>
      </c>
      <c r="G7" s="8">
        <v>0</v>
      </c>
    </row>
    <row r="8" spans="1:7" ht="14.25" thickBot="1">
      <c r="B8" s="148"/>
      <c r="C8" s="45" t="s">
        <v>89</v>
      </c>
      <c r="D8" s="46">
        <v>0</v>
      </c>
      <c r="E8" s="47">
        <v>0</v>
      </c>
      <c r="F8" s="48">
        <v>5443</v>
      </c>
      <c r="G8" s="9">
        <v>3</v>
      </c>
    </row>
    <row r="9" spans="1:7" ht="14.45" customHeight="1" thickTop="1" thickBot="1">
      <c r="B9" s="146" t="s">
        <v>99</v>
      </c>
      <c r="C9" s="7" t="s">
        <v>90</v>
      </c>
      <c r="D9" s="30">
        <v>12129</v>
      </c>
      <c r="E9" s="40">
        <v>0</v>
      </c>
      <c r="F9" s="30">
        <v>21121</v>
      </c>
      <c r="G9" s="8">
        <v>109</v>
      </c>
    </row>
    <row r="10" spans="1:7" ht="14.25" thickBot="1">
      <c r="B10" s="147"/>
      <c r="C10" s="7" t="s">
        <v>91</v>
      </c>
      <c r="D10" s="30">
        <v>19106</v>
      </c>
      <c r="E10" s="40">
        <v>916</v>
      </c>
      <c r="F10" s="30">
        <v>4573</v>
      </c>
      <c r="G10" s="8">
        <v>215</v>
      </c>
    </row>
    <row r="11" spans="1:7" ht="14.25" thickBot="1">
      <c r="B11" s="147"/>
      <c r="C11" s="7" t="s">
        <v>92</v>
      </c>
      <c r="D11" s="43">
        <v>8</v>
      </c>
      <c r="E11" s="40">
        <v>3</v>
      </c>
      <c r="F11" s="30">
        <v>1059</v>
      </c>
      <c r="G11" s="8">
        <v>480</v>
      </c>
    </row>
    <row r="12" spans="1:7" ht="14.25" thickBot="1">
      <c r="B12" s="147"/>
      <c r="C12" s="7" t="s">
        <v>93</v>
      </c>
      <c r="D12" s="33">
        <v>0</v>
      </c>
      <c r="E12" s="34">
        <v>0</v>
      </c>
      <c r="F12" s="44">
        <v>0</v>
      </c>
      <c r="G12" s="35">
        <v>0</v>
      </c>
    </row>
    <row r="13" spans="1:7" ht="14.25" thickBot="1">
      <c r="B13" s="147"/>
      <c r="C13" s="7" t="s">
        <v>94</v>
      </c>
      <c r="D13" s="44">
        <v>2071.1</v>
      </c>
      <c r="E13" s="34">
        <v>0</v>
      </c>
      <c r="F13" s="44">
        <v>718.5</v>
      </c>
      <c r="G13" s="35">
        <v>0</v>
      </c>
    </row>
    <row r="14" spans="1:7" ht="14.25" thickBot="1">
      <c r="B14" s="147"/>
      <c r="C14" s="7" t="s">
        <v>95</v>
      </c>
      <c r="D14" s="33">
        <v>0</v>
      </c>
      <c r="E14" s="34">
        <v>0</v>
      </c>
      <c r="F14" s="44">
        <v>645</v>
      </c>
      <c r="G14" s="49">
        <v>87971</v>
      </c>
    </row>
    <row r="15" spans="1:7" ht="14.25" thickBot="1">
      <c r="B15" s="147"/>
      <c r="C15" s="7" t="s">
        <v>96</v>
      </c>
      <c r="D15" s="44">
        <v>1190</v>
      </c>
      <c r="E15" s="34">
        <v>0</v>
      </c>
      <c r="F15" s="44">
        <v>46442.5</v>
      </c>
      <c r="G15" s="35">
        <v>0</v>
      </c>
    </row>
    <row r="16" spans="1:7" ht="14.25" thickBot="1">
      <c r="B16" s="147"/>
      <c r="C16" s="7" t="s">
        <v>97</v>
      </c>
      <c r="D16" s="33">
        <v>0</v>
      </c>
      <c r="E16" s="34">
        <v>0</v>
      </c>
      <c r="F16" s="44">
        <v>8810.9</v>
      </c>
      <c r="G16" s="49">
        <v>0</v>
      </c>
    </row>
    <row r="17" spans="2:12" ht="14.25" thickBot="1">
      <c r="B17" s="148"/>
      <c r="C17" s="7" t="s">
        <v>98</v>
      </c>
      <c r="D17" s="44">
        <v>14075.9</v>
      </c>
      <c r="E17" s="34">
        <v>0</v>
      </c>
      <c r="F17" s="118">
        <v>802469.8</v>
      </c>
      <c r="G17" s="49">
        <v>207154</v>
      </c>
    </row>
    <row r="18" spans="2:12" ht="66.599999999999994" customHeight="1">
      <c r="B18" s="145" t="s">
        <v>186</v>
      </c>
      <c r="C18" s="145"/>
      <c r="D18" s="145"/>
      <c r="E18" s="145"/>
      <c r="F18" s="145"/>
      <c r="G18" s="145"/>
      <c r="H18" s="10"/>
      <c r="I18" s="10"/>
      <c r="J18" s="10"/>
      <c r="K18" s="10"/>
      <c r="L18" s="10"/>
    </row>
    <row r="19" spans="2:12">
      <c r="B19" s="6" t="s">
        <v>100</v>
      </c>
    </row>
    <row r="20" spans="2:12">
      <c r="B20" s="6" t="s">
        <v>101</v>
      </c>
    </row>
    <row r="21" spans="2:12">
      <c r="B21" s="6" t="s">
        <v>187</v>
      </c>
    </row>
    <row r="22" spans="2:12" ht="27" customHeight="1">
      <c r="B22" s="145" t="s">
        <v>193</v>
      </c>
      <c r="C22" s="145"/>
      <c r="D22" s="145"/>
      <c r="E22" s="145"/>
      <c r="F22" s="145"/>
      <c r="G22" s="145"/>
    </row>
    <row r="23" spans="2:12">
      <c r="B23" s="6" t="s">
        <v>102</v>
      </c>
    </row>
  </sheetData>
  <mergeCells count="8">
    <mergeCell ref="B18:G18"/>
    <mergeCell ref="B22:G22"/>
    <mergeCell ref="B9:B17"/>
    <mergeCell ref="B2:B3"/>
    <mergeCell ref="C2:C3"/>
    <mergeCell ref="D2:E2"/>
    <mergeCell ref="F2:G2"/>
    <mergeCell ref="B4:B8"/>
  </mergeCells>
  <phoneticPr fontId="1"/>
  <pageMargins left="0.7" right="0.7" top="0.75" bottom="0.75" header="0.3" footer="0.3"/>
  <pageSetup paperSize="9" scale="88"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8BC5-5199-4946-A1A1-9A0EAA35C30B}">
  <dimension ref="A1:F8"/>
  <sheetViews>
    <sheetView view="pageBreakPreview" zoomScale="130" zoomScaleNormal="100" zoomScaleSheetLayoutView="130" workbookViewId="0">
      <selection activeCell="D15" sqref="D15"/>
    </sheetView>
  </sheetViews>
  <sheetFormatPr defaultColWidth="9" defaultRowHeight="13.5"/>
  <cols>
    <col min="1" max="1" width="3.625" style="2" customWidth="1"/>
    <col min="2" max="2" width="20.5" style="2" bestFit="1" customWidth="1"/>
    <col min="3" max="3" width="9.5" style="2" bestFit="1" customWidth="1"/>
    <col min="4" max="4" width="18.375" style="2" bestFit="1" customWidth="1"/>
    <col min="5" max="16384" width="9" style="2"/>
  </cols>
  <sheetData>
    <row r="1" spans="1:6">
      <c r="A1" s="20" t="s">
        <v>209</v>
      </c>
      <c r="B1" s="6"/>
      <c r="C1" s="6"/>
      <c r="D1" s="6"/>
      <c r="E1" s="6"/>
      <c r="F1" s="6"/>
    </row>
    <row r="2" spans="1:6" ht="14.25" thickBot="1">
      <c r="A2" s="6"/>
      <c r="B2" s="11" t="s">
        <v>103</v>
      </c>
      <c r="C2" s="11" t="s">
        <v>104</v>
      </c>
      <c r="D2" s="11" t="s">
        <v>111</v>
      </c>
      <c r="E2" s="11" t="s">
        <v>105</v>
      </c>
      <c r="F2" s="11" t="s">
        <v>106</v>
      </c>
    </row>
    <row r="3" spans="1:6" ht="15" thickTop="1" thickBot="1">
      <c r="A3" s="6"/>
      <c r="B3" s="12" t="s">
        <v>107</v>
      </c>
      <c r="C3" s="13">
        <v>1026</v>
      </c>
      <c r="D3" s="14">
        <v>506</v>
      </c>
      <c r="E3" s="14">
        <v>337</v>
      </c>
      <c r="F3" s="14">
        <v>33</v>
      </c>
    </row>
    <row r="4" spans="1:6" ht="14.25" thickBot="1">
      <c r="A4" s="6"/>
      <c r="B4" s="12" t="s">
        <v>108</v>
      </c>
      <c r="C4" s="15">
        <v>123</v>
      </c>
      <c r="D4" s="16">
        <v>65</v>
      </c>
      <c r="E4" s="16">
        <v>49</v>
      </c>
      <c r="F4" s="16">
        <v>6</v>
      </c>
    </row>
    <row r="5" spans="1:6" ht="14.25" thickBot="1">
      <c r="A5" s="6"/>
      <c r="B5" s="12" t="s">
        <v>109</v>
      </c>
      <c r="C5" s="15">
        <v>44</v>
      </c>
      <c r="D5" s="16">
        <v>5</v>
      </c>
      <c r="E5" s="16">
        <v>2</v>
      </c>
      <c r="F5" s="16">
        <v>0</v>
      </c>
    </row>
    <row r="6" spans="1:6" ht="14.25" thickBot="1">
      <c r="A6" s="6"/>
      <c r="B6" s="12" t="s">
        <v>110</v>
      </c>
      <c r="C6" s="17">
        <v>76</v>
      </c>
      <c r="D6" s="18">
        <v>34</v>
      </c>
      <c r="E6" s="18">
        <v>24</v>
      </c>
      <c r="F6" s="18">
        <v>3</v>
      </c>
    </row>
    <row r="7" spans="1:6" ht="15" thickTop="1" thickBot="1">
      <c r="A7" s="6"/>
      <c r="B7" s="12" t="s">
        <v>29</v>
      </c>
      <c r="C7" s="19">
        <f>SUM(C3:C6)</f>
        <v>1269</v>
      </c>
      <c r="D7" s="19">
        <f>SUM(D3:D6)</f>
        <v>610</v>
      </c>
      <c r="E7" s="19">
        <f>SUM(E3:E6)</f>
        <v>412</v>
      </c>
      <c r="F7" s="19">
        <f>SUM(F3:F6)</f>
        <v>42</v>
      </c>
    </row>
    <row r="8" spans="1:6">
      <c r="C8" s="4"/>
      <c r="D8" s="4"/>
      <c r="E8" s="4"/>
      <c r="F8"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3.1</vt:lpstr>
      <vt:lpstr>3.3</vt:lpstr>
      <vt:lpstr>3.4.1</vt:lpstr>
      <vt:lpstr>3.4.2</vt:lpstr>
      <vt:lpstr>3.5</vt:lpstr>
      <vt:lpstr>3.6</vt:lpstr>
      <vt:lpstr>3.7</vt:lpstr>
      <vt:lpstr>3.8</vt:lpstr>
      <vt:lpstr>3.9</vt:lpstr>
      <vt:lpstr>'3.1'!Print_Area</vt:lpstr>
      <vt:lpstr>'3.4.1'!Print_Area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2024-02-20T02:33:15Z</cp:lastPrinted>
  <dcterms:created xsi:type="dcterms:W3CDTF">2022-03-28T07:15:05Z</dcterms:created>
  <dcterms:modified xsi:type="dcterms:W3CDTF">2026-03-11T04:45:54Z</dcterms:modified>
</cp:coreProperties>
</file>