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6563CC0A-3BAE-4319-9DC7-E52C00F3F5BC}" xr6:coauthVersionLast="47" xr6:coauthVersionMax="47" xr10:uidLastSave="{00000000-0000-0000-0000-000000000000}"/>
  <bookViews>
    <workbookView xWindow="-120" yWindow="-120" windowWidth="29040" windowHeight="15720" tabRatio="568" xr2:uid="{00000000-000D-0000-FFFF-FFFF00000000}"/>
  </bookViews>
  <sheets>
    <sheet name="1-8-1" sheetId="53" r:id="rId1"/>
    <sheet name="1-8-2" sheetId="52" r:id="rId2"/>
    <sheet name="1-8-3" sheetId="54" r:id="rId3"/>
  </sheets>
  <definedNames>
    <definedName name="_xlnm.Print_Area" localSheetId="1">'1-8-2'!$A$1:$Q$9</definedName>
    <definedName name="_xlnm.Print_Area" localSheetId="2">'1-8-3'!$A$1:$Q$18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2" l="1"/>
  <c r="L6" i="52"/>
  <c r="J6" i="52"/>
  <c r="I6" i="52"/>
  <c r="J4" i="54"/>
  <c r="J15" i="54" s="1"/>
  <c r="P5" i="52" l="1"/>
  <c r="N5" i="52"/>
  <c r="E5" i="52"/>
  <c r="AF7" i="53"/>
  <c r="AF6" i="53"/>
  <c r="D16" i="54" l="1"/>
  <c r="D14" i="54"/>
  <c r="D12" i="54"/>
  <c r="D10" i="54"/>
  <c r="D8" i="54"/>
  <c r="Q4" i="54"/>
  <c r="Q11" i="54" s="1"/>
  <c r="O4" i="54"/>
  <c r="O17" i="54" s="1"/>
  <c r="M4" i="54"/>
  <c r="M13" i="54" s="1"/>
  <c r="K4" i="54"/>
  <c r="J11" i="54"/>
  <c r="H4" i="54"/>
  <c r="H11" i="54" s="1"/>
  <c r="F4" i="54"/>
  <c r="F13" i="54" s="1"/>
  <c r="V8" i="53"/>
  <c r="N8" i="53"/>
  <c r="G8" i="53"/>
  <c r="AC7" i="53"/>
  <c r="AC6" i="53"/>
  <c r="M6" i="52"/>
  <c r="G4" i="52"/>
  <c r="K13" i="54" l="1"/>
  <c r="K15" i="54"/>
  <c r="H9" i="54"/>
  <c r="F11" i="54"/>
  <c r="B4" i="52"/>
  <c r="B5" i="52" s="1"/>
  <c r="G5" i="52"/>
  <c r="D4" i="54"/>
  <c r="H6" i="54" s="1"/>
  <c r="Q17" i="54"/>
  <c r="K17" i="54"/>
  <c r="M11" i="54"/>
  <c r="K11" i="54"/>
  <c r="M9" i="54"/>
  <c r="Q15" i="54"/>
  <c r="Q9" i="54"/>
  <c r="O11" i="54"/>
  <c r="O9" i="54"/>
  <c r="F17" i="54"/>
  <c r="O13" i="54"/>
  <c r="F9" i="54"/>
  <c r="F15" i="54"/>
  <c r="J17" i="54"/>
  <c r="J9" i="54"/>
  <c r="M15" i="54"/>
  <c r="M17" i="54"/>
  <c r="K9" i="54"/>
  <c r="O15" i="54"/>
  <c r="M6" i="54" l="1"/>
  <c r="D11" i="54"/>
  <c r="Q6" i="54"/>
  <c r="F6" i="54"/>
  <c r="K6" i="54"/>
  <c r="D13" i="54"/>
  <c r="O6" i="54"/>
  <c r="D15" i="54"/>
  <c r="D17" i="54"/>
  <c r="D9" i="54"/>
  <c r="J6" i="54"/>
  <c r="D6" i="54" l="1"/>
</calcChain>
</file>

<file path=xl/sharedStrings.xml><?xml version="1.0" encoding="utf-8"?>
<sst xmlns="http://schemas.openxmlformats.org/spreadsheetml/2006/main" count="93" uniqueCount="50">
  <si>
    <t>合計</t>
    <rPh sb="0" eb="2">
      <t>ゴウケイ</t>
    </rPh>
    <phoneticPr fontId="1"/>
  </si>
  <si>
    <t>計</t>
    <rPh sb="0" eb="1">
      <t>ケイ</t>
    </rPh>
    <phoneticPr fontId="1"/>
  </si>
  <si>
    <t>区分</t>
    <rPh sb="0" eb="2">
      <t>クブン</t>
    </rPh>
    <phoneticPr fontId="1"/>
  </si>
  <si>
    <t>千円</t>
    <rPh sb="0" eb="2">
      <t>センエン</t>
    </rPh>
    <phoneticPr fontId="1"/>
  </si>
  <si>
    <t>教育総務費</t>
    <rPh sb="0" eb="2">
      <t>キョウイク</t>
    </rPh>
    <rPh sb="2" eb="5">
      <t>ソウムヒ</t>
    </rPh>
    <phoneticPr fontId="1"/>
  </si>
  <si>
    <t>学　　　　校　　　　教　　　　育　　　　費</t>
    <rPh sb="0" eb="1">
      <t>ガク</t>
    </rPh>
    <rPh sb="5" eb="6">
      <t>コウ</t>
    </rPh>
    <rPh sb="10" eb="11">
      <t>キョウ</t>
    </rPh>
    <rPh sb="15" eb="16">
      <t>イク</t>
    </rPh>
    <rPh sb="20" eb="21">
      <t>ヒ</t>
    </rPh>
    <phoneticPr fontId="1"/>
  </si>
  <si>
    <t>社会教育費</t>
    <rPh sb="0" eb="2">
      <t>シャカイ</t>
    </rPh>
    <rPh sb="2" eb="5">
      <t>キョウイクヒ</t>
    </rPh>
    <phoneticPr fontId="1"/>
  </si>
  <si>
    <t>保健体育費</t>
    <rPh sb="0" eb="2">
      <t>ホケン</t>
    </rPh>
    <rPh sb="2" eb="4">
      <t>タイイク</t>
    </rPh>
    <rPh sb="4" eb="5">
      <t>ヒ</t>
    </rPh>
    <phoneticPr fontId="1"/>
  </si>
  <si>
    <t>小学校費</t>
    <rPh sb="0" eb="3">
      <t>ショウガッコウ</t>
    </rPh>
    <rPh sb="3" eb="4">
      <t>ヒ</t>
    </rPh>
    <phoneticPr fontId="1"/>
  </si>
  <si>
    <t>中学校費</t>
    <rPh sb="0" eb="3">
      <t>チュウガッコウ</t>
    </rPh>
    <rPh sb="3" eb="4">
      <t>ヒ</t>
    </rPh>
    <phoneticPr fontId="1"/>
  </si>
  <si>
    <t>高等学校費</t>
    <rPh sb="0" eb="2">
      <t>コウトウ</t>
    </rPh>
    <rPh sb="2" eb="4">
      <t>ガッコウ</t>
    </rPh>
    <rPh sb="4" eb="5">
      <t>ヒ</t>
    </rPh>
    <phoneticPr fontId="1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</si>
  <si>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1"/>
  </si>
  <si>
    <t>区　　　　　分</t>
    <rPh sb="0" eb="1">
      <t>ク</t>
    </rPh>
    <rPh sb="6" eb="7">
      <t>ブン</t>
    </rPh>
    <phoneticPr fontId="1"/>
  </si>
  <si>
    <t>教　育　費</t>
    <rPh sb="0" eb="1">
      <t>キョウ</t>
    </rPh>
    <rPh sb="2" eb="3">
      <t>イク</t>
    </rPh>
    <rPh sb="4" eb="5">
      <t>ヒ</t>
    </rPh>
    <phoneticPr fontId="1"/>
  </si>
  <si>
    <t>構　　　 成　　　 比</t>
    <rPh sb="0" eb="1">
      <t>カマエ</t>
    </rPh>
    <rPh sb="5" eb="6">
      <t>シゲル</t>
    </rPh>
    <rPh sb="10" eb="11">
      <t>ヒ</t>
    </rPh>
    <phoneticPr fontId="1"/>
  </si>
  <si>
    <t>人件費</t>
    <rPh sb="0" eb="3">
      <t>ジンケンヒ</t>
    </rPh>
    <phoneticPr fontId="1"/>
  </si>
  <si>
    <t>予算額</t>
    <rPh sb="0" eb="3">
      <t>ヨサンガク</t>
    </rPh>
    <phoneticPr fontId="1"/>
  </si>
  <si>
    <t>比　率</t>
    <rPh sb="0" eb="1">
      <t>ヒ</t>
    </rPh>
    <rPh sb="2" eb="3">
      <t>リツ</t>
    </rPh>
    <phoneticPr fontId="1"/>
  </si>
  <si>
    <t>物件費</t>
    <rPh sb="0" eb="3">
      <t>ブッケンヒ</t>
    </rPh>
    <phoneticPr fontId="1"/>
  </si>
  <si>
    <t>維持補修費</t>
    <rPh sb="0" eb="2">
      <t>イジ</t>
    </rPh>
    <rPh sb="2" eb="4">
      <t>ホシュウ</t>
    </rPh>
    <rPh sb="4" eb="5">
      <t>ヒ</t>
    </rPh>
    <phoneticPr fontId="1"/>
  </si>
  <si>
    <t>投資的経費</t>
    <rPh sb="0" eb="3">
      <t>トウシテキ</t>
    </rPh>
    <rPh sb="3" eb="5">
      <t>ケイヒ</t>
    </rPh>
    <phoneticPr fontId="1"/>
  </si>
  <si>
    <t>その他の経費</t>
    <rPh sb="2" eb="3">
      <t>タ</t>
    </rPh>
    <rPh sb="4" eb="6">
      <t>ケイヒ</t>
    </rPh>
    <phoneticPr fontId="1"/>
  </si>
  <si>
    <t>（2） 県民１人当たり及び児童・生徒１人当たり教育予算</t>
    <rPh sb="4" eb="6">
      <t>ケンミン</t>
    </rPh>
    <rPh sb="7" eb="8">
      <t>ニン</t>
    </rPh>
    <rPh sb="8" eb="9">
      <t>ア</t>
    </rPh>
    <rPh sb="11" eb="12">
      <t>オヨ</t>
    </rPh>
    <rPh sb="13" eb="15">
      <t>ジドウ</t>
    </rPh>
    <rPh sb="16" eb="18">
      <t>セイト</t>
    </rPh>
    <rPh sb="19" eb="20">
      <t>ニン</t>
    </rPh>
    <rPh sb="20" eb="21">
      <t>ア</t>
    </rPh>
    <rPh sb="23" eb="25">
      <t>キョウイク</t>
    </rPh>
    <rPh sb="25" eb="27">
      <t>ヨサン</t>
    </rPh>
    <phoneticPr fontId="1"/>
  </si>
  <si>
    <t>（3） 項別・性質別予算</t>
    <rPh sb="4" eb="5">
      <t>コウ</t>
    </rPh>
    <rPh sb="5" eb="6">
      <t>ベツ</t>
    </rPh>
    <rPh sb="7" eb="9">
      <t>セイシツ</t>
    </rPh>
    <rPh sb="9" eb="10">
      <t>ベツ</t>
    </rPh>
    <rPh sb="10" eb="12">
      <t>ヨサン</t>
    </rPh>
    <phoneticPr fontId="1"/>
  </si>
  <si>
    <t>県民１人当たりの額        （円）</t>
    <rPh sb="0" eb="2">
      <t>ケンミン</t>
    </rPh>
    <rPh sb="3" eb="4">
      <t>ニン</t>
    </rPh>
    <rPh sb="4" eb="5">
      <t>ア</t>
    </rPh>
    <rPh sb="8" eb="9">
      <t>ガク</t>
    </rPh>
    <rPh sb="18" eb="19">
      <t>エン</t>
    </rPh>
    <phoneticPr fontId="1"/>
  </si>
  <si>
    <t>-</t>
    <phoneticPr fontId="1"/>
  </si>
  <si>
    <t>※端数の関係から各項目の比率の合計が100%にならない箇所がある。</t>
    <phoneticPr fontId="1"/>
  </si>
  <si>
    <t>児童・生徒１人当たりの額  （円）</t>
  </si>
  <si>
    <t>-</t>
  </si>
  <si>
    <t>８　県教育委員会所管教育予算</t>
    <phoneticPr fontId="1"/>
  </si>
  <si>
    <t>（1） 予算総額（一般会計）</t>
  </si>
  <si>
    <r>
      <t xml:space="preserve">伸長率
</t>
    </r>
    <r>
      <rPr>
        <sz val="5"/>
        <color indexed="8"/>
        <rFont val="ＭＳ 明朝"/>
        <family val="1"/>
        <charset val="128"/>
      </rPr>
      <t>(A-B)/B</t>
    </r>
    <phoneticPr fontId="1"/>
  </si>
  <si>
    <t>当初予算額(B)</t>
    <rPh sb="0" eb="2">
      <t>トウショ</t>
    </rPh>
    <rPh sb="2" eb="5">
      <t>ヨサンガク</t>
    </rPh>
    <phoneticPr fontId="1"/>
  </si>
  <si>
    <t>最終予算額</t>
  </si>
  <si>
    <t>県予算総額</t>
  </si>
  <si>
    <t>千円</t>
  </si>
  <si>
    <t>(%)</t>
    <phoneticPr fontId="1"/>
  </si>
  <si>
    <t>円</t>
  </si>
  <si>
    <t>教育委員会
所管教育費</t>
  </si>
  <si>
    <t>県予算総額
に対する  
割合   (%)</t>
    <phoneticPr fontId="1"/>
  </si>
  <si>
    <t>－</t>
  </si>
  <si>
    <t>　注・義務教育学校にかかる費用については、小学校相当分・中学校相当分に分けて計上。</t>
    <rPh sb="1" eb="2">
      <t>チュウ</t>
    </rPh>
    <rPh sb="3" eb="5">
      <t>ギム</t>
    </rPh>
    <rPh sb="5" eb="7">
      <t>キョウイク</t>
    </rPh>
    <rPh sb="7" eb="9">
      <t>ガッコウ</t>
    </rPh>
    <rPh sb="13" eb="15">
      <t>ヒヨウ</t>
    </rPh>
    <rPh sb="21" eb="24">
      <t>ショウガッコウ</t>
    </rPh>
    <rPh sb="24" eb="27">
      <t>ソウトウブン</t>
    </rPh>
    <rPh sb="28" eb="31">
      <t>チュウガッコウ</t>
    </rPh>
    <phoneticPr fontId="1"/>
  </si>
  <si>
    <t>令和7年度
6月現計予算額(A)</t>
    <rPh sb="0" eb="2">
      <t>レイワ</t>
    </rPh>
    <rPh sb="3" eb="4">
      <t>ネン</t>
    </rPh>
    <rPh sb="7" eb="8">
      <t>ガツ</t>
    </rPh>
    <rPh sb="8" eb="10">
      <t>ゲンケイ</t>
    </rPh>
    <rPh sb="10" eb="13">
      <t>ヨサンガク</t>
    </rPh>
    <phoneticPr fontId="11"/>
  </si>
  <si>
    <t>令　和　6　年　度</t>
    <rPh sb="0" eb="1">
      <t>レイ</t>
    </rPh>
    <rPh sb="2" eb="3">
      <t>カズ</t>
    </rPh>
    <phoneticPr fontId="11"/>
  </si>
  <si>
    <t>(R7.6.25財務課調)</t>
    <phoneticPr fontId="1"/>
  </si>
  <si>
    <t>令和7年度
予算県民
１人当たり</t>
    <rPh sb="0" eb="2">
      <t>レイワ</t>
    </rPh>
    <phoneticPr fontId="11"/>
  </si>
  <si>
    <t>令和7年度6月現計予算額（千円）</t>
    <rPh sb="0" eb="2">
      <t>レイワ</t>
    </rPh>
    <rPh sb="3" eb="4">
      <t>ネン</t>
    </rPh>
    <rPh sb="4" eb="5">
      <t>ド</t>
    </rPh>
    <rPh sb="6" eb="7">
      <t>ガツ</t>
    </rPh>
    <rPh sb="7" eb="9">
      <t>ゲンケイ</t>
    </rPh>
    <rPh sb="9" eb="12">
      <t>ヨサンガク</t>
    </rPh>
    <rPh sb="13" eb="15">
      <t>センエン</t>
    </rPh>
    <phoneticPr fontId="1"/>
  </si>
  <si>
    <t>令和7年度6月現計予算額</t>
    <rPh sb="0" eb="2">
      <t>レイワ</t>
    </rPh>
    <rPh sb="3" eb="4">
      <t>ネン</t>
    </rPh>
    <rPh sb="4" eb="5">
      <t>ド</t>
    </rPh>
    <rPh sb="6" eb="7">
      <t>ガツ</t>
    </rPh>
    <rPh sb="7" eb="9">
      <t>ゲンケイ</t>
    </rPh>
    <rPh sb="9" eb="11">
      <t>ヨサン</t>
    </rPh>
    <rPh sb="11" eb="12">
      <t>ガク</t>
    </rPh>
    <phoneticPr fontId="1"/>
  </si>
  <si>
    <t>　　・県民１人当たりの額はR7.5.1現在の人口総数で､児童･生徒１人当たりの額は、R7.5.1現在の児童生徒数（小・中・義務教育学校は</t>
    <rPh sb="3" eb="5">
      <t>ケンミン</t>
    </rPh>
    <rPh sb="6" eb="7">
      <t>ニン</t>
    </rPh>
    <rPh sb="7" eb="8">
      <t>ア</t>
    </rPh>
    <rPh sb="11" eb="12">
      <t>ガク</t>
    </rPh>
    <rPh sb="19" eb="21">
      <t>ゲンザイ</t>
    </rPh>
    <rPh sb="22" eb="24">
      <t>ジンコウ</t>
    </rPh>
    <rPh sb="24" eb="26">
      <t>ソウスウ</t>
    </rPh>
    <rPh sb="28" eb="30">
      <t>ジドウ</t>
    </rPh>
    <rPh sb="31" eb="33">
      <t>セイト</t>
    </rPh>
    <rPh sb="34" eb="35">
      <t>リ</t>
    </rPh>
    <phoneticPr fontId="1"/>
  </si>
  <si>
    <t>　　　公立学校、高等学校は県立学校、特別支援学校は公立学校。）で、令和7年度6月現計予算額をそれぞれ除したものである。</t>
    <rPh sb="13" eb="15">
      <t>ケンリツ</t>
    </rPh>
    <rPh sb="15" eb="17">
      <t>ガッコウ</t>
    </rPh>
    <rPh sb="18" eb="20">
      <t>トクベツ</t>
    </rPh>
    <rPh sb="20" eb="22">
      <t>シエン</t>
    </rPh>
    <rPh sb="25" eb="27">
      <t>コウリツ</t>
    </rPh>
    <rPh sb="27" eb="29">
      <t>ガッコウ</t>
    </rPh>
    <rPh sb="39" eb="40">
      <t>ガツ</t>
    </rPh>
    <rPh sb="40" eb="42">
      <t>ゲンケイ</t>
    </rPh>
    <rPh sb="42" eb="44">
      <t>ヨサン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</si>
</sst>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;[Red]0.00"/>
    <numFmt numFmtId="177" formatCode="#,##0;[Red]#,##0"/>
    <numFmt numFmtId="178" formatCode="0.0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5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3" fontId="4" fillId="2" borderId="1" xfId="0" applyNumberFormat="1" applyFont="1" applyFill="1" applyBorder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3" fontId="4" fillId="2" borderId="12" xfId="0" applyNumberFormat="1" applyFont="1" applyFill="1" applyBorder="1">
      <alignment vertical="center"/>
    </xf>
    <xf numFmtId="3" fontId="4" fillId="2" borderId="13" xfId="0" applyNumberFormat="1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10" fontId="4" fillId="2" borderId="2" xfId="0" applyNumberFormat="1" applyFont="1" applyFill="1" applyBorder="1">
      <alignment vertical="center"/>
    </xf>
    <xf numFmtId="10" fontId="4" fillId="2" borderId="16" xfId="0" applyNumberFormat="1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1" xfId="0" applyFont="1" applyFill="1" applyBorder="1">
      <alignment vertical="center"/>
    </xf>
    <xf numFmtId="4" fontId="4" fillId="2" borderId="2" xfId="0" applyNumberFormat="1" applyFont="1" applyFill="1" applyBorder="1">
      <alignment vertical="center"/>
    </xf>
    <xf numFmtId="4" fontId="4" fillId="2" borderId="1" xfId="0" applyNumberFormat="1" applyFont="1" applyFill="1" applyBorder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3" fontId="4" fillId="2" borderId="2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3" fontId="4" fillId="2" borderId="4" xfId="0" applyNumberFormat="1" applyFont="1" applyFill="1" applyBorder="1">
      <alignment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15" xfId="0" applyNumberFormat="1" applyFont="1" applyBorder="1" applyAlignment="1">
      <alignment vertical="top"/>
    </xf>
    <xf numFmtId="177" fontId="6" fillId="0" borderId="19" xfId="0" applyNumberFormat="1" applyFont="1" applyBorder="1" applyAlignment="1">
      <alignment vertical="top"/>
    </xf>
    <xf numFmtId="177" fontId="6" fillId="0" borderId="14" xfId="0" applyNumberFormat="1" applyFont="1" applyBorder="1" applyAlignment="1">
      <alignment vertical="top"/>
    </xf>
    <xf numFmtId="10" fontId="6" fillId="0" borderId="15" xfId="1" applyNumberFormat="1" applyFont="1" applyFill="1" applyBorder="1" applyAlignment="1">
      <alignment horizontal="right" vertical="center" shrinkToFit="1"/>
    </xf>
    <xf numFmtId="10" fontId="6" fillId="0" borderId="19" xfId="1" applyNumberFormat="1" applyFont="1" applyFill="1" applyBorder="1" applyAlignment="1">
      <alignment horizontal="right" vertical="center" shrinkToFit="1"/>
    </xf>
    <xf numFmtId="10" fontId="6" fillId="0" borderId="14" xfId="1" applyNumberFormat="1" applyFont="1" applyFill="1" applyBorder="1" applyAlignment="1">
      <alignment horizontal="right" vertical="center" shrinkToFit="1"/>
    </xf>
    <xf numFmtId="178" fontId="6" fillId="0" borderId="11" xfId="0" applyNumberFormat="1" applyFont="1" applyBorder="1" applyAlignment="1">
      <alignment horizontal="right" vertical="top"/>
    </xf>
    <xf numFmtId="178" fontId="6" fillId="0" borderId="18" xfId="0" applyNumberFormat="1" applyFont="1" applyBorder="1" applyAlignment="1">
      <alignment horizontal="right" vertical="top"/>
    </xf>
    <xf numFmtId="178" fontId="6" fillId="0" borderId="10" xfId="0" applyNumberFormat="1" applyFont="1" applyBorder="1" applyAlignment="1">
      <alignment horizontal="right" vertical="top"/>
    </xf>
    <xf numFmtId="177" fontId="6" fillId="0" borderId="11" xfId="0" applyNumberFormat="1" applyFont="1" applyBorder="1" applyAlignment="1">
      <alignment horizontal="right" vertical="top"/>
    </xf>
    <xf numFmtId="177" fontId="6" fillId="0" borderId="18" xfId="0" applyNumberFormat="1" applyFont="1" applyBorder="1" applyAlignment="1">
      <alignment horizontal="right" vertical="top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177" fontId="6" fillId="0" borderId="15" xfId="0" applyNumberFormat="1" applyFont="1" applyBorder="1">
      <alignment vertical="center"/>
    </xf>
    <xf numFmtId="177" fontId="6" fillId="0" borderId="19" xfId="0" applyNumberFormat="1" applyFont="1" applyBorder="1">
      <alignment vertical="center"/>
    </xf>
    <xf numFmtId="0" fontId="6" fillId="0" borderId="1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77" fontId="6" fillId="0" borderId="1" xfId="0" applyNumberFormat="1" applyFont="1" applyBorder="1">
      <alignment vertical="center"/>
    </xf>
    <xf numFmtId="177" fontId="6" fillId="0" borderId="16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77" fontId="6" fillId="0" borderId="10" xfId="0" applyNumberFormat="1" applyFont="1" applyBorder="1" applyAlignment="1">
      <alignment horizontal="right" vertical="top"/>
    </xf>
    <xf numFmtId="10" fontId="6" fillId="0" borderId="6" xfId="0" applyNumberFormat="1" applyFont="1" applyBorder="1">
      <alignment vertical="center"/>
    </xf>
    <xf numFmtId="10" fontId="6" fillId="0" borderId="20" xfId="0" applyNumberFormat="1" applyFont="1" applyBorder="1">
      <alignment vertical="center"/>
    </xf>
    <xf numFmtId="10" fontId="6" fillId="0" borderId="7" xfId="0" applyNumberFormat="1" applyFont="1" applyBorder="1">
      <alignment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3" fontId="4" fillId="0" borderId="17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3" fontId="4" fillId="0" borderId="16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4" fillId="2" borderId="1" xfId="0" applyNumberFormat="1" applyFont="1" applyFill="1" applyBorder="1">
      <alignment vertical="center"/>
    </xf>
    <xf numFmtId="3" fontId="4" fillId="2" borderId="2" xfId="0" applyNumberFormat="1" applyFont="1" applyFill="1" applyBorder="1">
      <alignment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20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3" fontId="4" fillId="2" borderId="16" xfId="0" applyNumberFormat="1" applyFont="1" applyFill="1" applyBorder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3" fontId="4" fillId="2" borderId="13" xfId="0" applyNumberFormat="1" applyFont="1" applyFill="1" applyBorder="1">
      <alignment vertical="center"/>
    </xf>
    <xf numFmtId="3" fontId="4" fillId="2" borderId="12" xfId="0" applyNumberFormat="1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0" fontId="4" fillId="2" borderId="1" xfId="0" applyNumberFormat="1" applyFont="1" applyFill="1" applyBorder="1">
      <alignment vertical="center"/>
    </xf>
    <xf numFmtId="10" fontId="4" fillId="2" borderId="2" xfId="0" applyNumberFormat="1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9" fontId="4" fillId="2" borderId="1" xfId="0" applyNumberFormat="1" applyFont="1" applyFill="1" applyBorder="1">
      <alignment vertical="center"/>
    </xf>
    <xf numFmtId="9" fontId="4" fillId="2" borderId="2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2" borderId="2" xfId="0" applyNumberFormat="1" applyFont="1" applyFill="1" applyBorder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>
      <alignment vertical="center"/>
    </xf>
    <xf numFmtId="4" fontId="4" fillId="2" borderId="2" xfId="0" applyNumberFormat="1" applyFont="1" applyFill="1" applyBorder="1">
      <alignment vertical="center"/>
    </xf>
    <xf numFmtId="0" fontId="4" fillId="2" borderId="18" xfId="0" applyFont="1" applyFill="1" applyBorder="1" applyAlignment="1">
      <alignment horizontal="distributed" vertical="center"/>
    </xf>
    <xf numFmtId="0" fontId="4" fillId="2" borderId="10" xfId="0" applyFont="1" applyFill="1" applyBorder="1" applyAlignment="1">
      <alignment horizontal="distributed" vertical="center"/>
    </xf>
    <xf numFmtId="0" fontId="4" fillId="2" borderId="19" xfId="0" applyFont="1" applyFill="1" applyBorder="1" applyAlignment="1">
      <alignment horizontal="distributed" vertical="center"/>
    </xf>
    <xf numFmtId="0" fontId="4" fillId="2" borderId="14" xfId="0" applyFont="1" applyFill="1" applyBorder="1" applyAlignment="1">
      <alignment horizontal="distributed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4" fontId="4" fillId="2" borderId="6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>
      <alignment vertical="center"/>
    </xf>
    <xf numFmtId="4" fontId="4" fillId="2" borderId="7" xfId="0" applyNumberFormat="1" applyFont="1" applyFill="1" applyBorder="1">
      <alignment vertical="center"/>
    </xf>
    <xf numFmtId="0" fontId="4" fillId="2" borderId="2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BAC3-B2D4-47EC-BD1C-306763AA9F5B}">
  <dimension ref="A1:AM577"/>
  <sheetViews>
    <sheetView tabSelected="1" view="pageBreakPreview" zoomScale="160" zoomScaleNormal="160" zoomScaleSheetLayoutView="160" zoomScalePageLayoutView="106" workbookViewId="0"/>
  </sheetViews>
  <sheetFormatPr defaultRowHeight="13.5" x14ac:dyDescent="0.15"/>
  <cols>
    <col min="1" max="1" width="1.375" style="47" customWidth="1"/>
    <col min="2" max="7" width="1.25" style="47" customWidth="1"/>
    <col min="8" max="8" width="3" style="47" customWidth="1"/>
    <col min="9" max="27" width="1.25" style="47" customWidth="1"/>
    <col min="28" max="28" width="1.75" style="47" customWidth="1"/>
    <col min="29" max="36" width="1.25" style="47" customWidth="1"/>
    <col min="37" max="256" width="9" style="47"/>
    <col min="257" max="257" width="1.375" style="47" customWidth="1"/>
    <col min="258" max="263" width="1.25" style="47" customWidth="1"/>
    <col min="264" max="264" width="3" style="47" customWidth="1"/>
    <col min="265" max="283" width="1.25" style="47" customWidth="1"/>
    <col min="284" max="284" width="1.75" style="47" customWidth="1"/>
    <col min="285" max="292" width="1.25" style="47" customWidth="1"/>
    <col min="293" max="512" width="9" style="47"/>
    <col min="513" max="513" width="1.375" style="47" customWidth="1"/>
    <col min="514" max="519" width="1.25" style="47" customWidth="1"/>
    <col min="520" max="520" width="3" style="47" customWidth="1"/>
    <col min="521" max="539" width="1.25" style="47" customWidth="1"/>
    <col min="540" max="540" width="1.75" style="47" customWidth="1"/>
    <col min="541" max="548" width="1.25" style="47" customWidth="1"/>
    <col min="549" max="768" width="9" style="47"/>
    <col min="769" max="769" width="1.375" style="47" customWidth="1"/>
    <col min="770" max="775" width="1.25" style="47" customWidth="1"/>
    <col min="776" max="776" width="3" style="47" customWidth="1"/>
    <col min="777" max="795" width="1.25" style="47" customWidth="1"/>
    <col min="796" max="796" width="1.75" style="47" customWidth="1"/>
    <col min="797" max="804" width="1.25" style="47" customWidth="1"/>
    <col min="805" max="1024" width="9" style="47"/>
    <col min="1025" max="1025" width="1.375" style="47" customWidth="1"/>
    <col min="1026" max="1031" width="1.25" style="47" customWidth="1"/>
    <col min="1032" max="1032" width="3" style="47" customWidth="1"/>
    <col min="1033" max="1051" width="1.25" style="47" customWidth="1"/>
    <col min="1052" max="1052" width="1.75" style="47" customWidth="1"/>
    <col min="1053" max="1060" width="1.25" style="47" customWidth="1"/>
    <col min="1061" max="1280" width="9" style="47"/>
    <col min="1281" max="1281" width="1.375" style="47" customWidth="1"/>
    <col min="1282" max="1287" width="1.25" style="47" customWidth="1"/>
    <col min="1288" max="1288" width="3" style="47" customWidth="1"/>
    <col min="1289" max="1307" width="1.25" style="47" customWidth="1"/>
    <col min="1308" max="1308" width="1.75" style="47" customWidth="1"/>
    <col min="1309" max="1316" width="1.25" style="47" customWidth="1"/>
    <col min="1317" max="1536" width="9" style="47"/>
    <col min="1537" max="1537" width="1.375" style="47" customWidth="1"/>
    <col min="1538" max="1543" width="1.25" style="47" customWidth="1"/>
    <col min="1544" max="1544" width="3" style="47" customWidth="1"/>
    <col min="1545" max="1563" width="1.25" style="47" customWidth="1"/>
    <col min="1564" max="1564" width="1.75" style="47" customWidth="1"/>
    <col min="1565" max="1572" width="1.25" style="47" customWidth="1"/>
    <col min="1573" max="1792" width="9" style="47"/>
    <col min="1793" max="1793" width="1.375" style="47" customWidth="1"/>
    <col min="1794" max="1799" width="1.25" style="47" customWidth="1"/>
    <col min="1800" max="1800" width="3" style="47" customWidth="1"/>
    <col min="1801" max="1819" width="1.25" style="47" customWidth="1"/>
    <col min="1820" max="1820" width="1.75" style="47" customWidth="1"/>
    <col min="1821" max="1828" width="1.25" style="47" customWidth="1"/>
    <col min="1829" max="2048" width="9" style="47"/>
    <col min="2049" max="2049" width="1.375" style="47" customWidth="1"/>
    <col min="2050" max="2055" width="1.25" style="47" customWidth="1"/>
    <col min="2056" max="2056" width="3" style="47" customWidth="1"/>
    <col min="2057" max="2075" width="1.25" style="47" customWidth="1"/>
    <col min="2076" max="2076" width="1.75" style="47" customWidth="1"/>
    <col min="2077" max="2084" width="1.25" style="47" customWidth="1"/>
    <col min="2085" max="2304" width="9" style="47"/>
    <col min="2305" max="2305" width="1.375" style="47" customWidth="1"/>
    <col min="2306" max="2311" width="1.25" style="47" customWidth="1"/>
    <col min="2312" max="2312" width="3" style="47" customWidth="1"/>
    <col min="2313" max="2331" width="1.25" style="47" customWidth="1"/>
    <col min="2332" max="2332" width="1.75" style="47" customWidth="1"/>
    <col min="2333" max="2340" width="1.25" style="47" customWidth="1"/>
    <col min="2341" max="2560" width="9" style="47"/>
    <col min="2561" max="2561" width="1.375" style="47" customWidth="1"/>
    <col min="2562" max="2567" width="1.25" style="47" customWidth="1"/>
    <col min="2568" max="2568" width="3" style="47" customWidth="1"/>
    <col min="2569" max="2587" width="1.25" style="47" customWidth="1"/>
    <col min="2588" max="2588" width="1.75" style="47" customWidth="1"/>
    <col min="2589" max="2596" width="1.25" style="47" customWidth="1"/>
    <col min="2597" max="2816" width="9" style="47"/>
    <col min="2817" max="2817" width="1.375" style="47" customWidth="1"/>
    <col min="2818" max="2823" width="1.25" style="47" customWidth="1"/>
    <col min="2824" max="2824" width="3" style="47" customWidth="1"/>
    <col min="2825" max="2843" width="1.25" style="47" customWidth="1"/>
    <col min="2844" max="2844" width="1.75" style="47" customWidth="1"/>
    <col min="2845" max="2852" width="1.25" style="47" customWidth="1"/>
    <col min="2853" max="3072" width="9" style="47"/>
    <col min="3073" max="3073" width="1.375" style="47" customWidth="1"/>
    <col min="3074" max="3079" width="1.25" style="47" customWidth="1"/>
    <col min="3080" max="3080" width="3" style="47" customWidth="1"/>
    <col min="3081" max="3099" width="1.25" style="47" customWidth="1"/>
    <col min="3100" max="3100" width="1.75" style="47" customWidth="1"/>
    <col min="3101" max="3108" width="1.25" style="47" customWidth="1"/>
    <col min="3109" max="3328" width="9" style="47"/>
    <col min="3329" max="3329" width="1.375" style="47" customWidth="1"/>
    <col min="3330" max="3335" width="1.25" style="47" customWidth="1"/>
    <col min="3336" max="3336" width="3" style="47" customWidth="1"/>
    <col min="3337" max="3355" width="1.25" style="47" customWidth="1"/>
    <col min="3356" max="3356" width="1.75" style="47" customWidth="1"/>
    <col min="3357" max="3364" width="1.25" style="47" customWidth="1"/>
    <col min="3365" max="3584" width="9" style="47"/>
    <col min="3585" max="3585" width="1.375" style="47" customWidth="1"/>
    <col min="3586" max="3591" width="1.25" style="47" customWidth="1"/>
    <col min="3592" max="3592" width="3" style="47" customWidth="1"/>
    <col min="3593" max="3611" width="1.25" style="47" customWidth="1"/>
    <col min="3612" max="3612" width="1.75" style="47" customWidth="1"/>
    <col min="3613" max="3620" width="1.25" style="47" customWidth="1"/>
    <col min="3621" max="3840" width="9" style="47"/>
    <col min="3841" max="3841" width="1.375" style="47" customWidth="1"/>
    <col min="3842" max="3847" width="1.25" style="47" customWidth="1"/>
    <col min="3848" max="3848" width="3" style="47" customWidth="1"/>
    <col min="3849" max="3867" width="1.25" style="47" customWidth="1"/>
    <col min="3868" max="3868" width="1.75" style="47" customWidth="1"/>
    <col min="3869" max="3876" width="1.25" style="47" customWidth="1"/>
    <col min="3877" max="4096" width="9" style="47"/>
    <col min="4097" max="4097" width="1.375" style="47" customWidth="1"/>
    <col min="4098" max="4103" width="1.25" style="47" customWidth="1"/>
    <col min="4104" max="4104" width="3" style="47" customWidth="1"/>
    <col min="4105" max="4123" width="1.25" style="47" customWidth="1"/>
    <col min="4124" max="4124" width="1.75" style="47" customWidth="1"/>
    <col min="4125" max="4132" width="1.25" style="47" customWidth="1"/>
    <col min="4133" max="4352" width="9" style="47"/>
    <col min="4353" max="4353" width="1.375" style="47" customWidth="1"/>
    <col min="4354" max="4359" width="1.25" style="47" customWidth="1"/>
    <col min="4360" max="4360" width="3" style="47" customWidth="1"/>
    <col min="4361" max="4379" width="1.25" style="47" customWidth="1"/>
    <col min="4380" max="4380" width="1.75" style="47" customWidth="1"/>
    <col min="4381" max="4388" width="1.25" style="47" customWidth="1"/>
    <col min="4389" max="4608" width="9" style="47"/>
    <col min="4609" max="4609" width="1.375" style="47" customWidth="1"/>
    <col min="4610" max="4615" width="1.25" style="47" customWidth="1"/>
    <col min="4616" max="4616" width="3" style="47" customWidth="1"/>
    <col min="4617" max="4635" width="1.25" style="47" customWidth="1"/>
    <col min="4636" max="4636" width="1.75" style="47" customWidth="1"/>
    <col min="4637" max="4644" width="1.25" style="47" customWidth="1"/>
    <col min="4645" max="4864" width="9" style="47"/>
    <col min="4865" max="4865" width="1.375" style="47" customWidth="1"/>
    <col min="4866" max="4871" width="1.25" style="47" customWidth="1"/>
    <col min="4872" max="4872" width="3" style="47" customWidth="1"/>
    <col min="4873" max="4891" width="1.25" style="47" customWidth="1"/>
    <col min="4892" max="4892" width="1.75" style="47" customWidth="1"/>
    <col min="4893" max="4900" width="1.25" style="47" customWidth="1"/>
    <col min="4901" max="5120" width="9" style="47"/>
    <col min="5121" max="5121" width="1.375" style="47" customWidth="1"/>
    <col min="5122" max="5127" width="1.25" style="47" customWidth="1"/>
    <col min="5128" max="5128" width="3" style="47" customWidth="1"/>
    <col min="5129" max="5147" width="1.25" style="47" customWidth="1"/>
    <col min="5148" max="5148" width="1.75" style="47" customWidth="1"/>
    <col min="5149" max="5156" width="1.25" style="47" customWidth="1"/>
    <col min="5157" max="5376" width="9" style="47"/>
    <col min="5377" max="5377" width="1.375" style="47" customWidth="1"/>
    <col min="5378" max="5383" width="1.25" style="47" customWidth="1"/>
    <col min="5384" max="5384" width="3" style="47" customWidth="1"/>
    <col min="5385" max="5403" width="1.25" style="47" customWidth="1"/>
    <col min="5404" max="5404" width="1.75" style="47" customWidth="1"/>
    <col min="5405" max="5412" width="1.25" style="47" customWidth="1"/>
    <col min="5413" max="5632" width="9" style="47"/>
    <col min="5633" max="5633" width="1.375" style="47" customWidth="1"/>
    <col min="5634" max="5639" width="1.25" style="47" customWidth="1"/>
    <col min="5640" max="5640" width="3" style="47" customWidth="1"/>
    <col min="5641" max="5659" width="1.25" style="47" customWidth="1"/>
    <col min="5660" max="5660" width="1.75" style="47" customWidth="1"/>
    <col min="5661" max="5668" width="1.25" style="47" customWidth="1"/>
    <col min="5669" max="5888" width="9" style="47"/>
    <col min="5889" max="5889" width="1.375" style="47" customWidth="1"/>
    <col min="5890" max="5895" width="1.25" style="47" customWidth="1"/>
    <col min="5896" max="5896" width="3" style="47" customWidth="1"/>
    <col min="5897" max="5915" width="1.25" style="47" customWidth="1"/>
    <col min="5916" max="5916" width="1.75" style="47" customWidth="1"/>
    <col min="5917" max="5924" width="1.25" style="47" customWidth="1"/>
    <col min="5925" max="6144" width="9" style="47"/>
    <col min="6145" max="6145" width="1.375" style="47" customWidth="1"/>
    <col min="6146" max="6151" width="1.25" style="47" customWidth="1"/>
    <col min="6152" max="6152" width="3" style="47" customWidth="1"/>
    <col min="6153" max="6171" width="1.25" style="47" customWidth="1"/>
    <col min="6172" max="6172" width="1.75" style="47" customWidth="1"/>
    <col min="6173" max="6180" width="1.25" style="47" customWidth="1"/>
    <col min="6181" max="6400" width="9" style="47"/>
    <col min="6401" max="6401" width="1.375" style="47" customWidth="1"/>
    <col min="6402" max="6407" width="1.25" style="47" customWidth="1"/>
    <col min="6408" max="6408" width="3" style="47" customWidth="1"/>
    <col min="6409" max="6427" width="1.25" style="47" customWidth="1"/>
    <col min="6428" max="6428" width="1.75" style="47" customWidth="1"/>
    <col min="6429" max="6436" width="1.25" style="47" customWidth="1"/>
    <col min="6437" max="6656" width="9" style="47"/>
    <col min="6657" max="6657" width="1.375" style="47" customWidth="1"/>
    <col min="6658" max="6663" width="1.25" style="47" customWidth="1"/>
    <col min="6664" max="6664" width="3" style="47" customWidth="1"/>
    <col min="6665" max="6683" width="1.25" style="47" customWidth="1"/>
    <col min="6684" max="6684" width="1.75" style="47" customWidth="1"/>
    <col min="6685" max="6692" width="1.25" style="47" customWidth="1"/>
    <col min="6693" max="6912" width="9" style="47"/>
    <col min="6913" max="6913" width="1.375" style="47" customWidth="1"/>
    <col min="6914" max="6919" width="1.25" style="47" customWidth="1"/>
    <col min="6920" max="6920" width="3" style="47" customWidth="1"/>
    <col min="6921" max="6939" width="1.25" style="47" customWidth="1"/>
    <col min="6940" max="6940" width="1.75" style="47" customWidth="1"/>
    <col min="6941" max="6948" width="1.25" style="47" customWidth="1"/>
    <col min="6949" max="7168" width="9" style="47"/>
    <col min="7169" max="7169" width="1.375" style="47" customWidth="1"/>
    <col min="7170" max="7175" width="1.25" style="47" customWidth="1"/>
    <col min="7176" max="7176" width="3" style="47" customWidth="1"/>
    <col min="7177" max="7195" width="1.25" style="47" customWidth="1"/>
    <col min="7196" max="7196" width="1.75" style="47" customWidth="1"/>
    <col min="7197" max="7204" width="1.25" style="47" customWidth="1"/>
    <col min="7205" max="7424" width="9" style="47"/>
    <col min="7425" max="7425" width="1.375" style="47" customWidth="1"/>
    <col min="7426" max="7431" width="1.25" style="47" customWidth="1"/>
    <col min="7432" max="7432" width="3" style="47" customWidth="1"/>
    <col min="7433" max="7451" width="1.25" style="47" customWidth="1"/>
    <col min="7452" max="7452" width="1.75" style="47" customWidth="1"/>
    <col min="7453" max="7460" width="1.25" style="47" customWidth="1"/>
    <col min="7461" max="7680" width="9" style="47"/>
    <col min="7681" max="7681" width="1.375" style="47" customWidth="1"/>
    <col min="7682" max="7687" width="1.25" style="47" customWidth="1"/>
    <col min="7688" max="7688" width="3" style="47" customWidth="1"/>
    <col min="7689" max="7707" width="1.25" style="47" customWidth="1"/>
    <col min="7708" max="7708" width="1.75" style="47" customWidth="1"/>
    <col min="7709" max="7716" width="1.25" style="47" customWidth="1"/>
    <col min="7717" max="7936" width="9" style="47"/>
    <col min="7937" max="7937" width="1.375" style="47" customWidth="1"/>
    <col min="7938" max="7943" width="1.25" style="47" customWidth="1"/>
    <col min="7944" max="7944" width="3" style="47" customWidth="1"/>
    <col min="7945" max="7963" width="1.25" style="47" customWidth="1"/>
    <col min="7964" max="7964" width="1.75" style="47" customWidth="1"/>
    <col min="7965" max="7972" width="1.25" style="47" customWidth="1"/>
    <col min="7973" max="8192" width="9" style="47"/>
    <col min="8193" max="8193" width="1.375" style="47" customWidth="1"/>
    <col min="8194" max="8199" width="1.25" style="47" customWidth="1"/>
    <col min="8200" max="8200" width="3" style="47" customWidth="1"/>
    <col min="8201" max="8219" width="1.25" style="47" customWidth="1"/>
    <col min="8220" max="8220" width="1.75" style="47" customWidth="1"/>
    <col min="8221" max="8228" width="1.25" style="47" customWidth="1"/>
    <col min="8229" max="8448" width="9" style="47"/>
    <col min="8449" max="8449" width="1.375" style="47" customWidth="1"/>
    <col min="8450" max="8455" width="1.25" style="47" customWidth="1"/>
    <col min="8456" max="8456" width="3" style="47" customWidth="1"/>
    <col min="8457" max="8475" width="1.25" style="47" customWidth="1"/>
    <col min="8476" max="8476" width="1.75" style="47" customWidth="1"/>
    <col min="8477" max="8484" width="1.25" style="47" customWidth="1"/>
    <col min="8485" max="8704" width="9" style="47"/>
    <col min="8705" max="8705" width="1.375" style="47" customWidth="1"/>
    <col min="8706" max="8711" width="1.25" style="47" customWidth="1"/>
    <col min="8712" max="8712" width="3" style="47" customWidth="1"/>
    <col min="8713" max="8731" width="1.25" style="47" customWidth="1"/>
    <col min="8732" max="8732" width="1.75" style="47" customWidth="1"/>
    <col min="8733" max="8740" width="1.25" style="47" customWidth="1"/>
    <col min="8741" max="8960" width="9" style="47"/>
    <col min="8961" max="8961" width="1.375" style="47" customWidth="1"/>
    <col min="8962" max="8967" width="1.25" style="47" customWidth="1"/>
    <col min="8968" max="8968" width="3" style="47" customWidth="1"/>
    <col min="8969" max="8987" width="1.25" style="47" customWidth="1"/>
    <col min="8988" max="8988" width="1.75" style="47" customWidth="1"/>
    <col min="8989" max="8996" width="1.25" style="47" customWidth="1"/>
    <col min="8997" max="9216" width="9" style="47"/>
    <col min="9217" max="9217" width="1.375" style="47" customWidth="1"/>
    <col min="9218" max="9223" width="1.25" style="47" customWidth="1"/>
    <col min="9224" max="9224" width="3" style="47" customWidth="1"/>
    <col min="9225" max="9243" width="1.25" style="47" customWidth="1"/>
    <col min="9244" max="9244" width="1.75" style="47" customWidth="1"/>
    <col min="9245" max="9252" width="1.25" style="47" customWidth="1"/>
    <col min="9253" max="9472" width="9" style="47"/>
    <col min="9473" max="9473" width="1.375" style="47" customWidth="1"/>
    <col min="9474" max="9479" width="1.25" style="47" customWidth="1"/>
    <col min="9480" max="9480" width="3" style="47" customWidth="1"/>
    <col min="9481" max="9499" width="1.25" style="47" customWidth="1"/>
    <col min="9500" max="9500" width="1.75" style="47" customWidth="1"/>
    <col min="9501" max="9508" width="1.25" style="47" customWidth="1"/>
    <col min="9509" max="9728" width="9" style="47"/>
    <col min="9729" max="9729" width="1.375" style="47" customWidth="1"/>
    <col min="9730" max="9735" width="1.25" style="47" customWidth="1"/>
    <col min="9736" max="9736" width="3" style="47" customWidth="1"/>
    <col min="9737" max="9755" width="1.25" style="47" customWidth="1"/>
    <col min="9756" max="9756" width="1.75" style="47" customWidth="1"/>
    <col min="9757" max="9764" width="1.25" style="47" customWidth="1"/>
    <col min="9765" max="9984" width="9" style="47"/>
    <col min="9985" max="9985" width="1.375" style="47" customWidth="1"/>
    <col min="9986" max="9991" width="1.25" style="47" customWidth="1"/>
    <col min="9992" max="9992" width="3" style="47" customWidth="1"/>
    <col min="9993" max="10011" width="1.25" style="47" customWidth="1"/>
    <col min="10012" max="10012" width="1.75" style="47" customWidth="1"/>
    <col min="10013" max="10020" width="1.25" style="47" customWidth="1"/>
    <col min="10021" max="10240" width="9" style="47"/>
    <col min="10241" max="10241" width="1.375" style="47" customWidth="1"/>
    <col min="10242" max="10247" width="1.25" style="47" customWidth="1"/>
    <col min="10248" max="10248" width="3" style="47" customWidth="1"/>
    <col min="10249" max="10267" width="1.25" style="47" customWidth="1"/>
    <col min="10268" max="10268" width="1.75" style="47" customWidth="1"/>
    <col min="10269" max="10276" width="1.25" style="47" customWidth="1"/>
    <col min="10277" max="10496" width="9" style="47"/>
    <col min="10497" max="10497" width="1.375" style="47" customWidth="1"/>
    <col min="10498" max="10503" width="1.25" style="47" customWidth="1"/>
    <col min="10504" max="10504" width="3" style="47" customWidth="1"/>
    <col min="10505" max="10523" width="1.25" style="47" customWidth="1"/>
    <col min="10524" max="10524" width="1.75" style="47" customWidth="1"/>
    <col min="10525" max="10532" width="1.25" style="47" customWidth="1"/>
    <col min="10533" max="10752" width="9" style="47"/>
    <col min="10753" max="10753" width="1.375" style="47" customWidth="1"/>
    <col min="10754" max="10759" width="1.25" style="47" customWidth="1"/>
    <col min="10760" max="10760" width="3" style="47" customWidth="1"/>
    <col min="10761" max="10779" width="1.25" style="47" customWidth="1"/>
    <col min="10780" max="10780" width="1.75" style="47" customWidth="1"/>
    <col min="10781" max="10788" width="1.25" style="47" customWidth="1"/>
    <col min="10789" max="11008" width="9" style="47"/>
    <col min="11009" max="11009" width="1.375" style="47" customWidth="1"/>
    <col min="11010" max="11015" width="1.25" style="47" customWidth="1"/>
    <col min="11016" max="11016" width="3" style="47" customWidth="1"/>
    <col min="11017" max="11035" width="1.25" style="47" customWidth="1"/>
    <col min="11036" max="11036" width="1.75" style="47" customWidth="1"/>
    <col min="11037" max="11044" width="1.25" style="47" customWidth="1"/>
    <col min="11045" max="11264" width="9" style="47"/>
    <col min="11265" max="11265" width="1.375" style="47" customWidth="1"/>
    <col min="11266" max="11271" width="1.25" style="47" customWidth="1"/>
    <col min="11272" max="11272" width="3" style="47" customWidth="1"/>
    <col min="11273" max="11291" width="1.25" style="47" customWidth="1"/>
    <col min="11292" max="11292" width="1.75" style="47" customWidth="1"/>
    <col min="11293" max="11300" width="1.25" style="47" customWidth="1"/>
    <col min="11301" max="11520" width="9" style="47"/>
    <col min="11521" max="11521" width="1.375" style="47" customWidth="1"/>
    <col min="11522" max="11527" width="1.25" style="47" customWidth="1"/>
    <col min="11528" max="11528" width="3" style="47" customWidth="1"/>
    <col min="11529" max="11547" width="1.25" style="47" customWidth="1"/>
    <col min="11548" max="11548" width="1.75" style="47" customWidth="1"/>
    <col min="11549" max="11556" width="1.25" style="47" customWidth="1"/>
    <col min="11557" max="11776" width="9" style="47"/>
    <col min="11777" max="11777" width="1.375" style="47" customWidth="1"/>
    <col min="11778" max="11783" width="1.25" style="47" customWidth="1"/>
    <col min="11784" max="11784" width="3" style="47" customWidth="1"/>
    <col min="11785" max="11803" width="1.25" style="47" customWidth="1"/>
    <col min="11804" max="11804" width="1.75" style="47" customWidth="1"/>
    <col min="11805" max="11812" width="1.25" style="47" customWidth="1"/>
    <col min="11813" max="12032" width="9" style="47"/>
    <col min="12033" max="12033" width="1.375" style="47" customWidth="1"/>
    <col min="12034" max="12039" width="1.25" style="47" customWidth="1"/>
    <col min="12040" max="12040" width="3" style="47" customWidth="1"/>
    <col min="12041" max="12059" width="1.25" style="47" customWidth="1"/>
    <col min="12060" max="12060" width="1.75" style="47" customWidth="1"/>
    <col min="12061" max="12068" width="1.25" style="47" customWidth="1"/>
    <col min="12069" max="12288" width="9" style="47"/>
    <col min="12289" max="12289" width="1.375" style="47" customWidth="1"/>
    <col min="12290" max="12295" width="1.25" style="47" customWidth="1"/>
    <col min="12296" max="12296" width="3" style="47" customWidth="1"/>
    <col min="12297" max="12315" width="1.25" style="47" customWidth="1"/>
    <col min="12316" max="12316" width="1.75" style="47" customWidth="1"/>
    <col min="12317" max="12324" width="1.25" style="47" customWidth="1"/>
    <col min="12325" max="12544" width="9" style="47"/>
    <col min="12545" max="12545" width="1.375" style="47" customWidth="1"/>
    <col min="12546" max="12551" width="1.25" style="47" customWidth="1"/>
    <col min="12552" max="12552" width="3" style="47" customWidth="1"/>
    <col min="12553" max="12571" width="1.25" style="47" customWidth="1"/>
    <col min="12572" max="12572" width="1.75" style="47" customWidth="1"/>
    <col min="12573" max="12580" width="1.25" style="47" customWidth="1"/>
    <col min="12581" max="12800" width="9" style="47"/>
    <col min="12801" max="12801" width="1.375" style="47" customWidth="1"/>
    <col min="12802" max="12807" width="1.25" style="47" customWidth="1"/>
    <col min="12808" max="12808" width="3" style="47" customWidth="1"/>
    <col min="12809" max="12827" width="1.25" style="47" customWidth="1"/>
    <col min="12828" max="12828" width="1.75" style="47" customWidth="1"/>
    <col min="12829" max="12836" width="1.25" style="47" customWidth="1"/>
    <col min="12837" max="13056" width="9" style="47"/>
    <col min="13057" max="13057" width="1.375" style="47" customWidth="1"/>
    <col min="13058" max="13063" width="1.25" style="47" customWidth="1"/>
    <col min="13064" max="13064" width="3" style="47" customWidth="1"/>
    <col min="13065" max="13083" width="1.25" style="47" customWidth="1"/>
    <col min="13084" max="13084" width="1.75" style="47" customWidth="1"/>
    <col min="13085" max="13092" width="1.25" style="47" customWidth="1"/>
    <col min="13093" max="13312" width="9" style="47"/>
    <col min="13313" max="13313" width="1.375" style="47" customWidth="1"/>
    <col min="13314" max="13319" width="1.25" style="47" customWidth="1"/>
    <col min="13320" max="13320" width="3" style="47" customWidth="1"/>
    <col min="13321" max="13339" width="1.25" style="47" customWidth="1"/>
    <col min="13340" max="13340" width="1.75" style="47" customWidth="1"/>
    <col min="13341" max="13348" width="1.25" style="47" customWidth="1"/>
    <col min="13349" max="13568" width="9" style="47"/>
    <col min="13569" max="13569" width="1.375" style="47" customWidth="1"/>
    <col min="13570" max="13575" width="1.25" style="47" customWidth="1"/>
    <col min="13576" max="13576" width="3" style="47" customWidth="1"/>
    <col min="13577" max="13595" width="1.25" style="47" customWidth="1"/>
    <col min="13596" max="13596" width="1.75" style="47" customWidth="1"/>
    <col min="13597" max="13604" width="1.25" style="47" customWidth="1"/>
    <col min="13605" max="13824" width="9" style="47"/>
    <col min="13825" max="13825" width="1.375" style="47" customWidth="1"/>
    <col min="13826" max="13831" width="1.25" style="47" customWidth="1"/>
    <col min="13832" max="13832" width="3" style="47" customWidth="1"/>
    <col min="13833" max="13851" width="1.25" style="47" customWidth="1"/>
    <col min="13852" max="13852" width="1.75" style="47" customWidth="1"/>
    <col min="13853" max="13860" width="1.25" style="47" customWidth="1"/>
    <col min="13861" max="14080" width="9" style="47"/>
    <col min="14081" max="14081" width="1.375" style="47" customWidth="1"/>
    <col min="14082" max="14087" width="1.25" style="47" customWidth="1"/>
    <col min="14088" max="14088" width="3" style="47" customWidth="1"/>
    <col min="14089" max="14107" width="1.25" style="47" customWidth="1"/>
    <col min="14108" max="14108" width="1.75" style="47" customWidth="1"/>
    <col min="14109" max="14116" width="1.25" style="47" customWidth="1"/>
    <col min="14117" max="14336" width="9" style="47"/>
    <col min="14337" max="14337" width="1.375" style="47" customWidth="1"/>
    <col min="14338" max="14343" width="1.25" style="47" customWidth="1"/>
    <col min="14344" max="14344" width="3" style="47" customWidth="1"/>
    <col min="14345" max="14363" width="1.25" style="47" customWidth="1"/>
    <col min="14364" max="14364" width="1.75" style="47" customWidth="1"/>
    <col min="14365" max="14372" width="1.25" style="47" customWidth="1"/>
    <col min="14373" max="14592" width="9" style="47"/>
    <col min="14593" max="14593" width="1.375" style="47" customWidth="1"/>
    <col min="14594" max="14599" width="1.25" style="47" customWidth="1"/>
    <col min="14600" max="14600" width="3" style="47" customWidth="1"/>
    <col min="14601" max="14619" width="1.25" style="47" customWidth="1"/>
    <col min="14620" max="14620" width="1.75" style="47" customWidth="1"/>
    <col min="14621" max="14628" width="1.25" style="47" customWidth="1"/>
    <col min="14629" max="14848" width="9" style="47"/>
    <col min="14849" max="14849" width="1.375" style="47" customWidth="1"/>
    <col min="14850" max="14855" width="1.25" style="47" customWidth="1"/>
    <col min="14856" max="14856" width="3" style="47" customWidth="1"/>
    <col min="14857" max="14875" width="1.25" style="47" customWidth="1"/>
    <col min="14876" max="14876" width="1.75" style="47" customWidth="1"/>
    <col min="14877" max="14884" width="1.25" style="47" customWidth="1"/>
    <col min="14885" max="15104" width="9" style="47"/>
    <col min="15105" max="15105" width="1.375" style="47" customWidth="1"/>
    <col min="15106" max="15111" width="1.25" style="47" customWidth="1"/>
    <col min="15112" max="15112" width="3" style="47" customWidth="1"/>
    <col min="15113" max="15131" width="1.25" style="47" customWidth="1"/>
    <col min="15132" max="15132" width="1.75" style="47" customWidth="1"/>
    <col min="15133" max="15140" width="1.25" style="47" customWidth="1"/>
    <col min="15141" max="15360" width="9" style="47"/>
    <col min="15361" max="15361" width="1.375" style="47" customWidth="1"/>
    <col min="15362" max="15367" width="1.25" style="47" customWidth="1"/>
    <col min="15368" max="15368" width="3" style="47" customWidth="1"/>
    <col min="15369" max="15387" width="1.25" style="47" customWidth="1"/>
    <col min="15388" max="15388" width="1.75" style="47" customWidth="1"/>
    <col min="15389" max="15396" width="1.25" style="47" customWidth="1"/>
    <col min="15397" max="15616" width="9" style="47"/>
    <col min="15617" max="15617" width="1.375" style="47" customWidth="1"/>
    <col min="15618" max="15623" width="1.25" style="47" customWidth="1"/>
    <col min="15624" max="15624" width="3" style="47" customWidth="1"/>
    <col min="15625" max="15643" width="1.25" style="47" customWidth="1"/>
    <col min="15644" max="15644" width="1.75" style="47" customWidth="1"/>
    <col min="15645" max="15652" width="1.25" style="47" customWidth="1"/>
    <col min="15653" max="15872" width="9" style="47"/>
    <col min="15873" max="15873" width="1.375" style="47" customWidth="1"/>
    <col min="15874" max="15879" width="1.25" style="47" customWidth="1"/>
    <col min="15880" max="15880" width="3" style="47" customWidth="1"/>
    <col min="15881" max="15899" width="1.25" style="47" customWidth="1"/>
    <col min="15900" max="15900" width="1.75" style="47" customWidth="1"/>
    <col min="15901" max="15908" width="1.25" style="47" customWidth="1"/>
    <col min="15909" max="16128" width="9" style="47"/>
    <col min="16129" max="16129" width="1.375" style="47" customWidth="1"/>
    <col min="16130" max="16135" width="1.25" style="47" customWidth="1"/>
    <col min="16136" max="16136" width="3" style="47" customWidth="1"/>
    <col min="16137" max="16155" width="1.25" style="47" customWidth="1"/>
    <col min="16156" max="16156" width="1.75" style="47" customWidth="1"/>
    <col min="16157" max="16164" width="1.25" style="47" customWidth="1"/>
    <col min="16165" max="16384" width="9" style="47"/>
  </cols>
  <sheetData>
    <row r="1" spans="1:39" x14ac:dyDescent="0.15">
      <c r="A1" s="45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6"/>
      <c r="AL1" s="46"/>
      <c r="AM1" s="46"/>
    </row>
    <row r="2" spans="1:39" x14ac:dyDescent="0.15">
      <c r="A2" s="48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9" t="s">
        <v>44</v>
      </c>
      <c r="AK2" s="46"/>
      <c r="AL2" s="46"/>
      <c r="AM2" s="46"/>
    </row>
    <row r="3" spans="1:39" ht="12.95" customHeight="1" x14ac:dyDescent="0.15">
      <c r="A3" s="72" t="s">
        <v>2</v>
      </c>
      <c r="B3" s="72"/>
      <c r="C3" s="72"/>
      <c r="D3" s="72"/>
      <c r="E3" s="72"/>
      <c r="F3" s="73"/>
      <c r="G3" s="51" t="s">
        <v>42</v>
      </c>
      <c r="H3" s="52"/>
      <c r="I3" s="52"/>
      <c r="J3" s="52"/>
      <c r="K3" s="52"/>
      <c r="L3" s="52"/>
      <c r="M3" s="76"/>
      <c r="N3" s="78" t="s">
        <v>43</v>
      </c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80"/>
      <c r="AC3" s="81" t="s">
        <v>31</v>
      </c>
      <c r="AD3" s="82"/>
      <c r="AE3" s="83"/>
      <c r="AF3" s="51" t="s">
        <v>45</v>
      </c>
      <c r="AG3" s="52"/>
      <c r="AH3" s="52"/>
      <c r="AI3" s="52"/>
      <c r="AJ3" s="52"/>
      <c r="AK3" s="46"/>
      <c r="AL3" s="46"/>
      <c r="AM3" s="46"/>
    </row>
    <row r="4" spans="1:39" ht="12.95" customHeight="1" x14ac:dyDescent="0.15">
      <c r="A4" s="74"/>
      <c r="B4" s="74"/>
      <c r="C4" s="74"/>
      <c r="D4" s="74"/>
      <c r="E4" s="74"/>
      <c r="F4" s="75"/>
      <c r="G4" s="53"/>
      <c r="H4" s="54"/>
      <c r="I4" s="54"/>
      <c r="J4" s="54"/>
      <c r="K4" s="54"/>
      <c r="L4" s="54"/>
      <c r="M4" s="77"/>
      <c r="N4" s="55" t="s">
        <v>32</v>
      </c>
      <c r="O4" s="56"/>
      <c r="P4" s="56"/>
      <c r="Q4" s="56"/>
      <c r="R4" s="56"/>
      <c r="S4" s="56"/>
      <c r="T4" s="56"/>
      <c r="U4" s="57"/>
      <c r="V4" s="58" t="s">
        <v>33</v>
      </c>
      <c r="W4" s="59"/>
      <c r="X4" s="59"/>
      <c r="Y4" s="59"/>
      <c r="Z4" s="59"/>
      <c r="AA4" s="59"/>
      <c r="AB4" s="60"/>
      <c r="AC4" s="84"/>
      <c r="AD4" s="85"/>
      <c r="AE4" s="86"/>
      <c r="AF4" s="53"/>
      <c r="AG4" s="54"/>
      <c r="AH4" s="54"/>
      <c r="AI4" s="54"/>
      <c r="AJ4" s="54"/>
      <c r="AK4" s="46"/>
      <c r="AL4" s="46"/>
      <c r="AM4" s="46"/>
    </row>
    <row r="5" spans="1:39" ht="11.1" customHeight="1" x14ac:dyDescent="0.15">
      <c r="A5" s="96" t="s">
        <v>34</v>
      </c>
      <c r="B5" s="96"/>
      <c r="C5" s="96"/>
      <c r="D5" s="96"/>
      <c r="E5" s="96"/>
      <c r="F5" s="97"/>
      <c r="G5" s="70" t="s">
        <v>35</v>
      </c>
      <c r="H5" s="71"/>
      <c r="I5" s="71"/>
      <c r="J5" s="71"/>
      <c r="K5" s="71"/>
      <c r="L5" s="71"/>
      <c r="M5" s="100"/>
      <c r="N5" s="70" t="s">
        <v>35</v>
      </c>
      <c r="O5" s="71"/>
      <c r="P5" s="71"/>
      <c r="Q5" s="71"/>
      <c r="R5" s="71"/>
      <c r="S5" s="71"/>
      <c r="T5" s="71"/>
      <c r="U5" s="100"/>
      <c r="V5" s="70" t="s">
        <v>35</v>
      </c>
      <c r="W5" s="71"/>
      <c r="X5" s="71"/>
      <c r="Y5" s="71"/>
      <c r="Z5" s="71"/>
      <c r="AA5" s="71"/>
      <c r="AB5" s="100"/>
      <c r="AC5" s="67" t="s">
        <v>36</v>
      </c>
      <c r="AD5" s="68"/>
      <c r="AE5" s="69"/>
      <c r="AF5" s="70" t="s">
        <v>37</v>
      </c>
      <c r="AG5" s="71"/>
      <c r="AH5" s="71"/>
      <c r="AI5" s="71"/>
      <c r="AJ5" s="71"/>
      <c r="AK5" s="46"/>
      <c r="AL5" s="46"/>
      <c r="AM5" s="46"/>
    </row>
    <row r="6" spans="1:39" ht="11.1" customHeight="1" x14ac:dyDescent="0.15">
      <c r="A6" s="98"/>
      <c r="B6" s="98"/>
      <c r="C6" s="98"/>
      <c r="D6" s="98"/>
      <c r="E6" s="98"/>
      <c r="F6" s="99"/>
      <c r="G6" s="61">
        <v>2185817192</v>
      </c>
      <c r="H6" s="62"/>
      <c r="I6" s="62"/>
      <c r="J6" s="62"/>
      <c r="K6" s="62"/>
      <c r="L6" s="62"/>
      <c r="M6" s="63"/>
      <c r="N6" s="61">
        <v>2107700296</v>
      </c>
      <c r="O6" s="62"/>
      <c r="P6" s="62"/>
      <c r="Q6" s="62"/>
      <c r="R6" s="62"/>
      <c r="S6" s="62"/>
      <c r="T6" s="62"/>
      <c r="U6" s="63"/>
      <c r="V6" s="61">
        <v>2261763873</v>
      </c>
      <c r="W6" s="62"/>
      <c r="X6" s="62"/>
      <c r="Y6" s="62"/>
      <c r="Z6" s="62"/>
      <c r="AA6" s="62"/>
      <c r="AB6" s="63"/>
      <c r="AC6" s="64">
        <f>(G6-N6)/N6</f>
        <v>3.7062620405875768E-2</v>
      </c>
      <c r="AD6" s="65"/>
      <c r="AE6" s="66"/>
      <c r="AF6" s="89">
        <f>G6/6277739*1000</f>
        <v>348185.42026038357</v>
      </c>
      <c r="AG6" s="90"/>
      <c r="AH6" s="90"/>
      <c r="AI6" s="90"/>
      <c r="AJ6" s="90"/>
      <c r="AK6" s="50"/>
      <c r="AL6" s="50"/>
      <c r="AM6" s="50"/>
    </row>
    <row r="7" spans="1:39" ht="18.95" customHeight="1" x14ac:dyDescent="0.15">
      <c r="A7" s="91" t="s">
        <v>38</v>
      </c>
      <c r="B7" s="91"/>
      <c r="C7" s="91"/>
      <c r="D7" s="91"/>
      <c r="E7" s="91"/>
      <c r="F7" s="92"/>
      <c r="G7" s="93">
        <v>397213550</v>
      </c>
      <c r="H7" s="94"/>
      <c r="I7" s="94"/>
      <c r="J7" s="94"/>
      <c r="K7" s="94"/>
      <c r="L7" s="94"/>
      <c r="M7" s="95"/>
      <c r="N7" s="93">
        <v>379030988</v>
      </c>
      <c r="O7" s="94"/>
      <c r="P7" s="94"/>
      <c r="Q7" s="94"/>
      <c r="R7" s="94"/>
      <c r="S7" s="94"/>
      <c r="T7" s="94"/>
      <c r="U7" s="95"/>
      <c r="V7" s="93">
        <v>394540783</v>
      </c>
      <c r="W7" s="94"/>
      <c r="X7" s="94"/>
      <c r="Y7" s="94"/>
      <c r="Z7" s="94"/>
      <c r="AA7" s="94"/>
      <c r="AB7" s="95"/>
      <c r="AC7" s="64">
        <f>(G7-N7)/N7</f>
        <v>4.7971175380520606E-2</v>
      </c>
      <c r="AD7" s="65"/>
      <c r="AE7" s="66"/>
      <c r="AF7" s="89">
        <f>G7/6277739*1000</f>
        <v>63273.345706153123</v>
      </c>
      <c r="AG7" s="90"/>
      <c r="AH7" s="90"/>
      <c r="AI7" s="90"/>
      <c r="AJ7" s="90"/>
      <c r="AK7" s="46"/>
      <c r="AL7" s="46"/>
      <c r="AM7" s="46"/>
    </row>
    <row r="8" spans="1:39" ht="27" customHeight="1" x14ac:dyDescent="0.15">
      <c r="A8" s="105" t="s">
        <v>39</v>
      </c>
      <c r="B8" s="105"/>
      <c r="C8" s="105"/>
      <c r="D8" s="105"/>
      <c r="E8" s="105"/>
      <c r="F8" s="106"/>
      <c r="G8" s="101">
        <f>G7/G6</f>
        <v>0.18172313377979873</v>
      </c>
      <c r="H8" s="102"/>
      <c r="I8" s="102"/>
      <c r="J8" s="102"/>
      <c r="K8" s="102"/>
      <c r="L8" s="102"/>
      <c r="M8" s="103"/>
      <c r="N8" s="101">
        <f>N7/N6</f>
        <v>0.17983153900928237</v>
      </c>
      <c r="O8" s="102"/>
      <c r="P8" s="102"/>
      <c r="Q8" s="102"/>
      <c r="R8" s="102"/>
      <c r="S8" s="102"/>
      <c r="T8" s="102"/>
      <c r="U8" s="103"/>
      <c r="V8" s="101">
        <f>V7/V6</f>
        <v>0.17443942212972113</v>
      </c>
      <c r="W8" s="102"/>
      <c r="X8" s="102"/>
      <c r="Y8" s="102"/>
      <c r="Z8" s="102"/>
      <c r="AA8" s="102"/>
      <c r="AB8" s="103"/>
      <c r="AC8" s="87" t="s">
        <v>40</v>
      </c>
      <c r="AD8" s="88"/>
      <c r="AE8" s="104"/>
      <c r="AF8" s="87" t="s">
        <v>40</v>
      </c>
      <c r="AG8" s="88"/>
      <c r="AH8" s="88"/>
      <c r="AI8" s="88"/>
      <c r="AJ8" s="88"/>
      <c r="AK8" s="46"/>
      <c r="AL8" s="46"/>
      <c r="AM8" s="46"/>
    </row>
    <row r="9" spans="1:39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6"/>
      <c r="AL9" s="46"/>
      <c r="AM9" s="46"/>
    </row>
    <row r="10" spans="1:39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6"/>
      <c r="AL10" s="46"/>
      <c r="AM10" s="46"/>
    </row>
    <row r="11" spans="1:39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6"/>
      <c r="AL11" s="46"/>
      <c r="AM11" s="46"/>
    </row>
    <row r="12" spans="1:39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6"/>
      <c r="AL12" s="46"/>
      <c r="AM12" s="46"/>
    </row>
    <row r="13" spans="1:39" x14ac:dyDescent="0.1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6"/>
      <c r="AL13" s="46"/>
      <c r="AM13" s="46"/>
    </row>
    <row r="14" spans="1:39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6"/>
      <c r="AL14" s="46"/>
      <c r="AM14" s="46"/>
    </row>
    <row r="15" spans="1:39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6"/>
      <c r="AL15" s="46"/>
      <c r="AM15" s="46"/>
    </row>
    <row r="16" spans="1:39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6"/>
      <c r="AL16" s="46"/>
      <c r="AM16" s="46"/>
    </row>
    <row r="17" spans="1:39" x14ac:dyDescent="0.1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6"/>
      <c r="AL17" s="46"/>
      <c r="AM17" s="46"/>
    </row>
    <row r="18" spans="1:39" x14ac:dyDescent="0.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6"/>
      <c r="AL18" s="46"/>
      <c r="AM18" s="46"/>
    </row>
    <row r="19" spans="1:39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6"/>
      <c r="AL19" s="46"/>
      <c r="AM19" s="46"/>
    </row>
    <row r="20" spans="1:39" x14ac:dyDescent="0.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6"/>
      <c r="AL20" s="46"/>
      <c r="AM20" s="46"/>
    </row>
    <row r="21" spans="1:39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6"/>
      <c r="AL21" s="46"/>
      <c r="AM21" s="46"/>
    </row>
    <row r="22" spans="1:39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K22" s="46"/>
      <c r="AL22" s="46"/>
      <c r="AM22" s="46"/>
    </row>
    <row r="23" spans="1:39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K23" s="46"/>
      <c r="AL23" s="46"/>
      <c r="AM23" s="46"/>
    </row>
    <row r="24" spans="1:39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K24" s="46"/>
      <c r="AL24" s="46"/>
      <c r="AM24" s="46"/>
    </row>
    <row r="25" spans="1:39" x14ac:dyDescent="0.1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K25" s="46"/>
      <c r="AL25" s="46"/>
      <c r="AM25" s="46"/>
    </row>
    <row r="26" spans="1:39" x14ac:dyDescent="0.1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K26" s="46"/>
      <c r="AL26" s="46"/>
      <c r="AM26" s="46"/>
    </row>
    <row r="27" spans="1:39" x14ac:dyDescent="0.1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K27" s="46"/>
      <c r="AL27" s="46"/>
      <c r="AM27" s="46"/>
    </row>
    <row r="28" spans="1:39" x14ac:dyDescent="0.1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K28" s="46"/>
      <c r="AL28" s="46"/>
      <c r="AM28" s="46"/>
    </row>
    <row r="29" spans="1:39" x14ac:dyDescent="0.1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K29" s="46"/>
      <c r="AL29" s="46"/>
      <c r="AM29" s="46"/>
    </row>
    <row r="30" spans="1:39" x14ac:dyDescent="0.1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K30" s="46"/>
      <c r="AL30" s="46"/>
      <c r="AM30" s="46"/>
    </row>
    <row r="31" spans="1:39" x14ac:dyDescent="0.1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K31" s="46"/>
      <c r="AL31" s="46"/>
      <c r="AM31" s="46"/>
    </row>
    <row r="32" spans="1:39" x14ac:dyDescent="0.1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K32" s="46"/>
      <c r="AL32" s="46"/>
      <c r="AM32" s="46"/>
    </row>
    <row r="33" spans="1:39" x14ac:dyDescent="0.1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K33" s="46"/>
      <c r="AL33" s="46"/>
      <c r="AM33" s="46"/>
    </row>
    <row r="34" spans="1:39" x14ac:dyDescent="0.1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K34" s="46"/>
      <c r="AL34" s="46"/>
      <c r="AM34" s="46"/>
    </row>
    <row r="35" spans="1:39" x14ac:dyDescent="0.1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K35" s="46"/>
      <c r="AL35" s="46"/>
      <c r="AM35" s="46"/>
    </row>
    <row r="36" spans="1:39" x14ac:dyDescent="0.1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K36" s="46"/>
      <c r="AL36" s="46"/>
      <c r="AM36" s="46"/>
    </row>
    <row r="37" spans="1:39" x14ac:dyDescent="0.1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K37" s="46"/>
      <c r="AL37" s="46"/>
      <c r="AM37" s="46"/>
    </row>
    <row r="38" spans="1:39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K38" s="46"/>
      <c r="AL38" s="46"/>
      <c r="AM38" s="46"/>
    </row>
    <row r="39" spans="1:39" x14ac:dyDescent="0.1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K39" s="46"/>
      <c r="AL39" s="46"/>
      <c r="AM39" s="46"/>
    </row>
    <row r="40" spans="1:39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K40" s="46"/>
      <c r="AL40" s="46"/>
      <c r="AM40" s="46"/>
    </row>
    <row r="41" spans="1:39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K41" s="46"/>
      <c r="AL41" s="46"/>
      <c r="AM41" s="46"/>
    </row>
    <row r="42" spans="1:39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K42" s="46"/>
      <c r="AL42" s="46"/>
      <c r="AM42" s="46"/>
    </row>
    <row r="43" spans="1:39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K43" s="46"/>
      <c r="AL43" s="46"/>
      <c r="AM43" s="46"/>
    </row>
    <row r="44" spans="1:39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K44" s="46"/>
      <c r="AL44" s="46"/>
      <c r="AM44" s="46"/>
    </row>
    <row r="45" spans="1:39" x14ac:dyDescent="0.1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K45" s="46"/>
      <c r="AL45" s="46"/>
      <c r="AM45" s="46"/>
    </row>
    <row r="46" spans="1:39" x14ac:dyDescent="0.1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K46" s="46"/>
      <c r="AL46" s="46"/>
      <c r="AM46" s="46"/>
    </row>
    <row r="47" spans="1:39" x14ac:dyDescent="0.1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K47" s="46"/>
      <c r="AL47" s="46"/>
      <c r="AM47" s="46"/>
    </row>
    <row r="48" spans="1:39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K48" s="46"/>
      <c r="AL48" s="46"/>
      <c r="AM48" s="46"/>
    </row>
    <row r="49" spans="1:39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K49" s="46"/>
      <c r="AL49" s="46"/>
      <c r="AM49" s="46"/>
    </row>
    <row r="50" spans="1:39" x14ac:dyDescent="0.1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K50" s="46"/>
      <c r="AL50" s="46"/>
      <c r="AM50" s="46"/>
    </row>
    <row r="51" spans="1:39" x14ac:dyDescent="0.1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K51" s="46"/>
      <c r="AL51" s="46"/>
      <c r="AM51" s="46"/>
    </row>
    <row r="52" spans="1:39" x14ac:dyDescent="0.1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K52" s="46"/>
      <c r="AL52" s="46"/>
      <c r="AM52" s="46"/>
    </row>
    <row r="53" spans="1:39" x14ac:dyDescent="0.1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K53" s="46"/>
      <c r="AL53" s="46"/>
      <c r="AM53" s="46"/>
    </row>
    <row r="54" spans="1:39" x14ac:dyDescent="0.1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K54" s="46"/>
      <c r="AL54" s="46"/>
      <c r="AM54" s="46"/>
    </row>
    <row r="55" spans="1:39" x14ac:dyDescent="0.1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K55" s="46"/>
      <c r="AL55" s="46"/>
      <c r="AM55" s="46"/>
    </row>
    <row r="56" spans="1:39" x14ac:dyDescent="0.1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K56" s="46"/>
      <c r="AL56" s="46"/>
      <c r="AM56" s="46"/>
    </row>
    <row r="57" spans="1:39" x14ac:dyDescent="0.1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K57" s="46"/>
      <c r="AL57" s="46"/>
      <c r="AM57" s="46"/>
    </row>
    <row r="58" spans="1:39" x14ac:dyDescent="0.1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K58" s="46"/>
      <c r="AL58" s="46"/>
      <c r="AM58" s="46"/>
    </row>
    <row r="59" spans="1:39" x14ac:dyDescent="0.1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K59" s="46"/>
      <c r="AL59" s="46"/>
      <c r="AM59" s="46"/>
    </row>
    <row r="60" spans="1:39" x14ac:dyDescent="0.1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K60" s="46"/>
      <c r="AL60" s="46"/>
      <c r="AM60" s="46"/>
    </row>
    <row r="61" spans="1:39" x14ac:dyDescent="0.1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K61" s="46"/>
      <c r="AL61" s="46"/>
      <c r="AM61" s="46"/>
    </row>
    <row r="62" spans="1:39" x14ac:dyDescent="0.1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K62" s="46"/>
      <c r="AL62" s="46"/>
      <c r="AM62" s="46"/>
    </row>
    <row r="63" spans="1:39" x14ac:dyDescent="0.1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K63" s="46"/>
      <c r="AL63" s="46"/>
      <c r="AM63" s="46"/>
    </row>
    <row r="64" spans="1:39" x14ac:dyDescent="0.1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K64" s="46"/>
      <c r="AL64" s="46"/>
      <c r="AM64" s="46"/>
    </row>
    <row r="65" spans="1:39" x14ac:dyDescent="0.1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K65" s="46"/>
      <c r="AL65" s="46"/>
      <c r="AM65" s="46"/>
    </row>
    <row r="66" spans="1:39" x14ac:dyDescent="0.1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K66" s="46"/>
      <c r="AL66" s="46"/>
      <c r="AM66" s="46"/>
    </row>
    <row r="67" spans="1:39" x14ac:dyDescent="0.1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K67" s="46"/>
      <c r="AL67" s="46"/>
      <c r="AM67" s="46"/>
    </row>
    <row r="68" spans="1:39" x14ac:dyDescent="0.1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K68" s="46"/>
      <c r="AL68" s="46"/>
      <c r="AM68" s="46"/>
    </row>
    <row r="69" spans="1:39" x14ac:dyDescent="0.1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K69" s="46"/>
      <c r="AL69" s="46"/>
      <c r="AM69" s="46"/>
    </row>
    <row r="70" spans="1:39" x14ac:dyDescent="0.1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K70" s="46"/>
      <c r="AL70" s="46"/>
      <c r="AM70" s="46"/>
    </row>
    <row r="71" spans="1:39" x14ac:dyDescent="0.1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K71" s="46"/>
      <c r="AL71" s="46"/>
      <c r="AM71" s="46"/>
    </row>
    <row r="72" spans="1:39" x14ac:dyDescent="0.1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K72" s="46"/>
      <c r="AL72" s="46"/>
      <c r="AM72" s="46"/>
    </row>
    <row r="73" spans="1:39" x14ac:dyDescent="0.1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K73" s="46"/>
      <c r="AL73" s="46"/>
      <c r="AM73" s="46"/>
    </row>
    <row r="74" spans="1:39" x14ac:dyDescent="0.1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K74" s="46"/>
      <c r="AL74" s="46"/>
      <c r="AM74" s="46"/>
    </row>
    <row r="75" spans="1:39" x14ac:dyDescent="0.1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K75" s="46"/>
      <c r="AL75" s="46"/>
      <c r="AM75" s="46"/>
    </row>
    <row r="76" spans="1:39" x14ac:dyDescent="0.1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K76" s="46"/>
      <c r="AL76" s="46"/>
      <c r="AM76" s="46"/>
    </row>
    <row r="77" spans="1:39" x14ac:dyDescent="0.1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K77" s="46"/>
      <c r="AL77" s="46"/>
      <c r="AM77" s="46"/>
    </row>
    <row r="78" spans="1:39" x14ac:dyDescent="0.1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K78" s="46"/>
      <c r="AL78" s="46"/>
      <c r="AM78" s="46"/>
    </row>
    <row r="79" spans="1:39" x14ac:dyDescent="0.1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K79" s="46"/>
      <c r="AL79" s="46"/>
      <c r="AM79" s="46"/>
    </row>
    <row r="80" spans="1:39" x14ac:dyDescent="0.1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K80" s="46"/>
      <c r="AL80" s="46"/>
      <c r="AM80" s="46"/>
    </row>
    <row r="81" spans="1:39" x14ac:dyDescent="0.1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K81" s="46"/>
      <c r="AL81" s="46"/>
      <c r="AM81" s="46"/>
    </row>
    <row r="82" spans="1:39" x14ac:dyDescent="0.1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K82" s="46"/>
      <c r="AL82" s="46"/>
      <c r="AM82" s="46"/>
    </row>
    <row r="83" spans="1:39" x14ac:dyDescent="0.1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K83" s="46"/>
      <c r="AL83" s="46"/>
      <c r="AM83" s="46"/>
    </row>
    <row r="84" spans="1:39" x14ac:dyDescent="0.1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K84" s="46"/>
      <c r="AL84" s="46"/>
      <c r="AM84" s="46"/>
    </row>
    <row r="85" spans="1:39" x14ac:dyDescent="0.1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K85" s="46"/>
      <c r="AL85" s="46"/>
      <c r="AM85" s="46"/>
    </row>
    <row r="86" spans="1:39" x14ac:dyDescent="0.1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K86" s="46"/>
      <c r="AL86" s="46"/>
      <c r="AM86" s="46"/>
    </row>
    <row r="87" spans="1:39" x14ac:dyDescent="0.1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K87" s="46"/>
      <c r="AL87" s="46"/>
      <c r="AM87" s="46"/>
    </row>
    <row r="88" spans="1:39" x14ac:dyDescent="0.1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K88" s="46"/>
      <c r="AL88" s="46"/>
      <c r="AM88" s="46"/>
    </row>
    <row r="89" spans="1:39" x14ac:dyDescent="0.1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K89" s="46"/>
      <c r="AL89" s="46"/>
      <c r="AM89" s="46"/>
    </row>
    <row r="90" spans="1:39" x14ac:dyDescent="0.1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K90" s="46"/>
      <c r="AL90" s="46"/>
      <c r="AM90" s="46"/>
    </row>
    <row r="91" spans="1:39" x14ac:dyDescent="0.1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K91" s="46"/>
      <c r="AL91" s="46"/>
      <c r="AM91" s="46"/>
    </row>
    <row r="92" spans="1:39" x14ac:dyDescent="0.1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K92" s="46"/>
      <c r="AL92" s="46"/>
      <c r="AM92" s="46"/>
    </row>
    <row r="93" spans="1:39" x14ac:dyDescent="0.1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K93" s="46"/>
      <c r="AL93" s="46"/>
      <c r="AM93" s="46"/>
    </row>
    <row r="94" spans="1:39" x14ac:dyDescent="0.1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K94" s="46"/>
      <c r="AL94" s="46"/>
      <c r="AM94" s="46"/>
    </row>
    <row r="95" spans="1:39" x14ac:dyDescent="0.1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K95" s="46"/>
      <c r="AL95" s="46"/>
      <c r="AM95" s="46"/>
    </row>
    <row r="96" spans="1:39" x14ac:dyDescent="0.1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K96" s="46"/>
      <c r="AL96" s="46"/>
      <c r="AM96" s="46"/>
    </row>
    <row r="97" spans="1:39" x14ac:dyDescent="0.1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K97" s="46"/>
      <c r="AL97" s="46"/>
      <c r="AM97" s="46"/>
    </row>
    <row r="98" spans="1:39" x14ac:dyDescent="0.1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K98" s="46"/>
      <c r="AL98" s="46"/>
      <c r="AM98" s="46"/>
    </row>
    <row r="99" spans="1:39" x14ac:dyDescent="0.1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K99" s="46"/>
      <c r="AL99" s="46"/>
      <c r="AM99" s="46"/>
    </row>
    <row r="100" spans="1:39" x14ac:dyDescent="0.1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K100" s="46"/>
      <c r="AL100" s="46"/>
      <c r="AM100" s="46"/>
    </row>
    <row r="101" spans="1:39" x14ac:dyDescent="0.1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K101" s="46"/>
      <c r="AL101" s="46"/>
      <c r="AM101" s="46"/>
    </row>
    <row r="102" spans="1:39" x14ac:dyDescent="0.1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K102" s="46"/>
      <c r="AL102" s="46"/>
      <c r="AM102" s="46"/>
    </row>
    <row r="103" spans="1:39" x14ac:dyDescent="0.1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K103" s="46"/>
      <c r="AL103" s="46"/>
      <c r="AM103" s="46"/>
    </row>
    <row r="104" spans="1:39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K104" s="46"/>
      <c r="AL104" s="46"/>
      <c r="AM104" s="46"/>
    </row>
    <row r="105" spans="1:39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K105" s="46"/>
      <c r="AL105" s="46"/>
      <c r="AM105" s="46"/>
    </row>
    <row r="106" spans="1:39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K106" s="46"/>
      <c r="AL106" s="46"/>
      <c r="AM106" s="46"/>
    </row>
    <row r="107" spans="1:39" x14ac:dyDescent="0.1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K107" s="46"/>
      <c r="AL107" s="46"/>
      <c r="AM107" s="46"/>
    </row>
    <row r="108" spans="1:39" x14ac:dyDescent="0.1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K108" s="46"/>
      <c r="AL108" s="46"/>
      <c r="AM108" s="46"/>
    </row>
    <row r="109" spans="1:39" x14ac:dyDescent="0.1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K109" s="46"/>
      <c r="AL109" s="46"/>
      <c r="AM109" s="46"/>
    </row>
    <row r="110" spans="1:39" x14ac:dyDescent="0.1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K110" s="46"/>
      <c r="AL110" s="46"/>
      <c r="AM110" s="46"/>
    </row>
    <row r="111" spans="1:39" x14ac:dyDescent="0.1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K111" s="46"/>
      <c r="AL111" s="46"/>
      <c r="AM111" s="46"/>
    </row>
    <row r="112" spans="1:39" x14ac:dyDescent="0.1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K112" s="46"/>
      <c r="AL112" s="46"/>
      <c r="AM112" s="46"/>
    </row>
    <row r="113" spans="1:39" x14ac:dyDescent="0.1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K113" s="46"/>
      <c r="AL113" s="46"/>
      <c r="AM113" s="46"/>
    </row>
    <row r="114" spans="1:39" x14ac:dyDescent="0.1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K114" s="46"/>
      <c r="AL114" s="46"/>
      <c r="AM114" s="46"/>
    </row>
    <row r="115" spans="1:39" x14ac:dyDescent="0.1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K115" s="46"/>
      <c r="AL115" s="46"/>
      <c r="AM115" s="46"/>
    </row>
    <row r="116" spans="1:39" x14ac:dyDescent="0.1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K116" s="46"/>
      <c r="AL116" s="46"/>
      <c r="AM116" s="46"/>
    </row>
    <row r="117" spans="1:39" x14ac:dyDescent="0.1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K117" s="46"/>
      <c r="AL117" s="46"/>
      <c r="AM117" s="46"/>
    </row>
    <row r="118" spans="1:39" x14ac:dyDescent="0.1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K118" s="46"/>
      <c r="AL118" s="46"/>
      <c r="AM118" s="46"/>
    </row>
    <row r="119" spans="1:39" x14ac:dyDescent="0.1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K119" s="46"/>
      <c r="AL119" s="46"/>
      <c r="AM119" s="46"/>
    </row>
    <row r="120" spans="1:39" x14ac:dyDescent="0.1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K120" s="46"/>
      <c r="AL120" s="46"/>
      <c r="AM120" s="46"/>
    </row>
    <row r="121" spans="1:39" x14ac:dyDescent="0.1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K121" s="46"/>
      <c r="AL121" s="46"/>
      <c r="AM121" s="46"/>
    </row>
    <row r="122" spans="1:39" x14ac:dyDescent="0.1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K122" s="46"/>
      <c r="AL122" s="46"/>
      <c r="AM122" s="46"/>
    </row>
    <row r="123" spans="1:39" x14ac:dyDescent="0.1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K123" s="46"/>
      <c r="AL123" s="46"/>
      <c r="AM123" s="46"/>
    </row>
    <row r="124" spans="1:39" x14ac:dyDescent="0.1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K124" s="46"/>
      <c r="AL124" s="46"/>
      <c r="AM124" s="46"/>
    </row>
    <row r="125" spans="1:39" x14ac:dyDescent="0.1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K125" s="46"/>
      <c r="AL125" s="46"/>
      <c r="AM125" s="46"/>
    </row>
    <row r="126" spans="1:39" x14ac:dyDescent="0.1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K126" s="46"/>
      <c r="AL126" s="46"/>
      <c r="AM126" s="46"/>
    </row>
    <row r="127" spans="1:39" x14ac:dyDescent="0.1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K127" s="46"/>
      <c r="AL127" s="46"/>
      <c r="AM127" s="46"/>
    </row>
    <row r="128" spans="1:39" x14ac:dyDescent="0.1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K128" s="46"/>
      <c r="AL128" s="46"/>
      <c r="AM128" s="46"/>
    </row>
    <row r="129" spans="1:39" x14ac:dyDescent="0.1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K129" s="46"/>
      <c r="AL129" s="46"/>
      <c r="AM129" s="46"/>
    </row>
    <row r="130" spans="1:39" x14ac:dyDescent="0.1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K130" s="46"/>
      <c r="AL130" s="46"/>
      <c r="AM130" s="46"/>
    </row>
    <row r="131" spans="1:39" x14ac:dyDescent="0.1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K131" s="46"/>
      <c r="AL131" s="46"/>
      <c r="AM131" s="46"/>
    </row>
    <row r="132" spans="1:39" x14ac:dyDescent="0.1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K132" s="46"/>
      <c r="AL132" s="46"/>
      <c r="AM132" s="46"/>
    </row>
    <row r="133" spans="1:39" x14ac:dyDescent="0.1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K133" s="46"/>
      <c r="AL133" s="46"/>
      <c r="AM133" s="46"/>
    </row>
    <row r="134" spans="1:39" x14ac:dyDescent="0.1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K134" s="46"/>
      <c r="AL134" s="46"/>
      <c r="AM134" s="46"/>
    </row>
    <row r="135" spans="1:39" x14ac:dyDescent="0.1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K135" s="46"/>
      <c r="AL135" s="46"/>
      <c r="AM135" s="46"/>
    </row>
    <row r="136" spans="1:39" x14ac:dyDescent="0.1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K136" s="46"/>
      <c r="AL136" s="46"/>
      <c r="AM136" s="46"/>
    </row>
    <row r="137" spans="1:39" x14ac:dyDescent="0.1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K137" s="46"/>
      <c r="AL137" s="46"/>
      <c r="AM137" s="46"/>
    </row>
    <row r="138" spans="1:39" x14ac:dyDescent="0.1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K138" s="46"/>
      <c r="AL138" s="46"/>
      <c r="AM138" s="46"/>
    </row>
    <row r="139" spans="1:39" x14ac:dyDescent="0.1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K139" s="46"/>
      <c r="AL139" s="46"/>
      <c r="AM139" s="46"/>
    </row>
    <row r="140" spans="1:39" x14ac:dyDescent="0.1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K140" s="46"/>
      <c r="AL140" s="46"/>
      <c r="AM140" s="46"/>
    </row>
    <row r="141" spans="1:39" x14ac:dyDescent="0.1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K141" s="46"/>
      <c r="AL141" s="46"/>
      <c r="AM141" s="46"/>
    </row>
    <row r="142" spans="1:39" x14ac:dyDescent="0.1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K142" s="46"/>
      <c r="AL142" s="46"/>
      <c r="AM142" s="46"/>
    </row>
    <row r="143" spans="1:39" x14ac:dyDescent="0.1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K143" s="46"/>
      <c r="AL143" s="46"/>
      <c r="AM143" s="46"/>
    </row>
    <row r="144" spans="1:39" x14ac:dyDescent="0.1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K144" s="46"/>
      <c r="AL144" s="46"/>
      <c r="AM144" s="46"/>
    </row>
    <row r="145" spans="1:39" x14ac:dyDescent="0.1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K145" s="46"/>
      <c r="AL145" s="46"/>
      <c r="AM145" s="46"/>
    </row>
    <row r="146" spans="1:39" x14ac:dyDescent="0.1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K146" s="46"/>
      <c r="AL146" s="46"/>
      <c r="AM146" s="46"/>
    </row>
    <row r="147" spans="1:39" x14ac:dyDescent="0.1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K147" s="46"/>
      <c r="AL147" s="46"/>
      <c r="AM147" s="46"/>
    </row>
    <row r="148" spans="1:39" x14ac:dyDescent="0.1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K148" s="46"/>
      <c r="AL148" s="46"/>
      <c r="AM148" s="46"/>
    </row>
    <row r="149" spans="1:39" x14ac:dyDescent="0.1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K149" s="46"/>
      <c r="AL149" s="46"/>
      <c r="AM149" s="46"/>
    </row>
    <row r="150" spans="1:39" x14ac:dyDescent="0.1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K150" s="46"/>
      <c r="AL150" s="46"/>
      <c r="AM150" s="46"/>
    </row>
    <row r="151" spans="1:39" x14ac:dyDescent="0.1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K151" s="46"/>
      <c r="AL151" s="46"/>
      <c r="AM151" s="46"/>
    </row>
    <row r="152" spans="1:39" x14ac:dyDescent="0.1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K152" s="46"/>
      <c r="AL152" s="46"/>
      <c r="AM152" s="46"/>
    </row>
    <row r="153" spans="1:39" x14ac:dyDescent="0.1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K153" s="46"/>
      <c r="AL153" s="46"/>
      <c r="AM153" s="46"/>
    </row>
    <row r="154" spans="1:39" x14ac:dyDescent="0.1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K154" s="46"/>
      <c r="AL154" s="46"/>
      <c r="AM154" s="46"/>
    </row>
    <row r="155" spans="1:39" x14ac:dyDescent="0.1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K155" s="46"/>
      <c r="AL155" s="46"/>
      <c r="AM155" s="46"/>
    </row>
    <row r="156" spans="1:39" x14ac:dyDescent="0.1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K156" s="46"/>
      <c r="AL156" s="46"/>
      <c r="AM156" s="46"/>
    </row>
    <row r="157" spans="1:39" x14ac:dyDescent="0.1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K157" s="46"/>
      <c r="AL157" s="46"/>
      <c r="AM157" s="46"/>
    </row>
    <row r="158" spans="1:39" x14ac:dyDescent="0.1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K158" s="46"/>
      <c r="AL158" s="46"/>
      <c r="AM158" s="46"/>
    </row>
    <row r="159" spans="1:39" x14ac:dyDescent="0.1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K159" s="46"/>
      <c r="AL159" s="46"/>
      <c r="AM159" s="46"/>
    </row>
    <row r="160" spans="1:39" x14ac:dyDescent="0.1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K160" s="46"/>
      <c r="AL160" s="46"/>
      <c r="AM160" s="46"/>
    </row>
    <row r="161" spans="1:39" x14ac:dyDescent="0.1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K161" s="46"/>
      <c r="AL161" s="46"/>
      <c r="AM161" s="46"/>
    </row>
    <row r="162" spans="1:39" x14ac:dyDescent="0.1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K162" s="46"/>
      <c r="AL162" s="46"/>
      <c r="AM162" s="46"/>
    </row>
    <row r="163" spans="1:39" x14ac:dyDescent="0.1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K163" s="46"/>
      <c r="AL163" s="46"/>
      <c r="AM163" s="46"/>
    </row>
    <row r="164" spans="1:39" x14ac:dyDescent="0.1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K164" s="46"/>
      <c r="AL164" s="46"/>
      <c r="AM164" s="46"/>
    </row>
    <row r="165" spans="1:39" x14ac:dyDescent="0.1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K165" s="46"/>
      <c r="AL165" s="46"/>
      <c r="AM165" s="46"/>
    </row>
    <row r="166" spans="1:39" x14ac:dyDescent="0.1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K166" s="46"/>
      <c r="AL166" s="46"/>
      <c r="AM166" s="46"/>
    </row>
    <row r="167" spans="1:39" x14ac:dyDescent="0.1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K167" s="46"/>
      <c r="AL167" s="46"/>
      <c r="AM167" s="46"/>
    </row>
    <row r="168" spans="1:39" x14ac:dyDescent="0.1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K168" s="46"/>
      <c r="AL168" s="46"/>
      <c r="AM168" s="46"/>
    </row>
    <row r="169" spans="1:39" x14ac:dyDescent="0.1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K169" s="46"/>
      <c r="AL169" s="46"/>
      <c r="AM169" s="46"/>
    </row>
    <row r="170" spans="1:39" x14ac:dyDescent="0.1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K170" s="46"/>
      <c r="AL170" s="46"/>
      <c r="AM170" s="46"/>
    </row>
    <row r="171" spans="1:39" x14ac:dyDescent="0.1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K171" s="46"/>
      <c r="AL171" s="46"/>
      <c r="AM171" s="46"/>
    </row>
    <row r="172" spans="1:39" x14ac:dyDescent="0.1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K172" s="46"/>
      <c r="AL172" s="46"/>
      <c r="AM172" s="46"/>
    </row>
    <row r="173" spans="1:39" x14ac:dyDescent="0.1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K173" s="46"/>
      <c r="AL173" s="46"/>
      <c r="AM173" s="46"/>
    </row>
    <row r="174" spans="1:39" x14ac:dyDescent="0.1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K174" s="46"/>
      <c r="AL174" s="46"/>
      <c r="AM174" s="46"/>
    </row>
    <row r="175" spans="1:39" x14ac:dyDescent="0.1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K175" s="46"/>
      <c r="AL175" s="46"/>
      <c r="AM175" s="46"/>
    </row>
    <row r="176" spans="1:39" x14ac:dyDescent="0.1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K176" s="46"/>
      <c r="AL176" s="46"/>
      <c r="AM176" s="46"/>
    </row>
    <row r="177" spans="1:39" x14ac:dyDescent="0.1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K177" s="46"/>
      <c r="AL177" s="46"/>
      <c r="AM177" s="46"/>
    </row>
    <row r="178" spans="1:39" x14ac:dyDescent="0.1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K178" s="46"/>
      <c r="AL178" s="46"/>
      <c r="AM178" s="46"/>
    </row>
    <row r="179" spans="1:39" x14ac:dyDescent="0.1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K179" s="46"/>
      <c r="AL179" s="46"/>
      <c r="AM179" s="46"/>
    </row>
    <row r="180" spans="1:39" x14ac:dyDescent="0.1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K180" s="46"/>
      <c r="AL180" s="46"/>
      <c r="AM180" s="46"/>
    </row>
    <row r="181" spans="1:39" x14ac:dyDescent="0.1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K181" s="46"/>
      <c r="AL181" s="46"/>
      <c r="AM181" s="46"/>
    </row>
    <row r="182" spans="1:39" x14ac:dyDescent="0.1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K182" s="46"/>
      <c r="AL182" s="46"/>
      <c r="AM182" s="46"/>
    </row>
    <row r="183" spans="1:39" x14ac:dyDescent="0.1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K183" s="46"/>
      <c r="AL183" s="46"/>
      <c r="AM183" s="46"/>
    </row>
    <row r="184" spans="1:39" x14ac:dyDescent="0.1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K184" s="46"/>
      <c r="AL184" s="46"/>
      <c r="AM184" s="46"/>
    </row>
    <row r="185" spans="1:39" x14ac:dyDescent="0.1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K185" s="46"/>
      <c r="AL185" s="46"/>
      <c r="AM185" s="46"/>
    </row>
    <row r="186" spans="1:39" x14ac:dyDescent="0.1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K186" s="46"/>
      <c r="AL186" s="46"/>
      <c r="AM186" s="46"/>
    </row>
    <row r="187" spans="1:39" x14ac:dyDescent="0.1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K187" s="46"/>
      <c r="AL187" s="46"/>
      <c r="AM187" s="46"/>
    </row>
    <row r="188" spans="1:39" x14ac:dyDescent="0.1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K188" s="46"/>
      <c r="AL188" s="46"/>
      <c r="AM188" s="46"/>
    </row>
    <row r="189" spans="1:39" x14ac:dyDescent="0.1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K189" s="46"/>
      <c r="AL189" s="46"/>
      <c r="AM189" s="46"/>
    </row>
    <row r="190" spans="1:39" x14ac:dyDescent="0.1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K190" s="46"/>
      <c r="AL190" s="46"/>
      <c r="AM190" s="46"/>
    </row>
    <row r="191" spans="1:39" x14ac:dyDescent="0.1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K191" s="46"/>
      <c r="AL191" s="46"/>
      <c r="AM191" s="46"/>
    </row>
    <row r="192" spans="1:39" x14ac:dyDescent="0.1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K192" s="46"/>
      <c r="AL192" s="46"/>
      <c r="AM192" s="46"/>
    </row>
    <row r="193" spans="1:39" x14ac:dyDescent="0.1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K193" s="46"/>
      <c r="AL193" s="46"/>
      <c r="AM193" s="46"/>
    </row>
    <row r="194" spans="1:39" x14ac:dyDescent="0.1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K194" s="46"/>
      <c r="AL194" s="46"/>
      <c r="AM194" s="46"/>
    </row>
    <row r="195" spans="1:39" x14ac:dyDescent="0.1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K195" s="46"/>
      <c r="AL195" s="46"/>
      <c r="AM195" s="46"/>
    </row>
    <row r="196" spans="1:39" x14ac:dyDescent="0.1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K196" s="46"/>
      <c r="AL196" s="46"/>
      <c r="AM196" s="46"/>
    </row>
    <row r="197" spans="1:39" x14ac:dyDescent="0.1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K197" s="46"/>
      <c r="AL197" s="46"/>
      <c r="AM197" s="46"/>
    </row>
    <row r="198" spans="1:39" x14ac:dyDescent="0.1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K198" s="46"/>
      <c r="AL198" s="46"/>
      <c r="AM198" s="46"/>
    </row>
    <row r="199" spans="1:39" x14ac:dyDescent="0.1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K199" s="46"/>
      <c r="AL199" s="46"/>
      <c r="AM199" s="46"/>
    </row>
    <row r="200" spans="1:39" x14ac:dyDescent="0.1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K200" s="46"/>
      <c r="AL200" s="46"/>
      <c r="AM200" s="46"/>
    </row>
    <row r="201" spans="1:39" x14ac:dyDescent="0.1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K201" s="46"/>
      <c r="AL201" s="46"/>
      <c r="AM201" s="46"/>
    </row>
    <row r="202" spans="1:39" x14ac:dyDescent="0.1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K202" s="46"/>
      <c r="AL202" s="46"/>
      <c r="AM202" s="46"/>
    </row>
    <row r="203" spans="1:39" x14ac:dyDescent="0.1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K203" s="46"/>
      <c r="AL203" s="46"/>
      <c r="AM203" s="46"/>
    </row>
    <row r="204" spans="1:39" x14ac:dyDescent="0.1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K204" s="46"/>
      <c r="AL204" s="46"/>
      <c r="AM204" s="46"/>
    </row>
    <row r="205" spans="1:39" x14ac:dyDescent="0.1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K205" s="46"/>
      <c r="AL205" s="46"/>
      <c r="AM205" s="46"/>
    </row>
    <row r="206" spans="1:39" x14ac:dyDescent="0.1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K206" s="46"/>
      <c r="AL206" s="46"/>
      <c r="AM206" s="46"/>
    </row>
    <row r="207" spans="1:39" x14ac:dyDescent="0.1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K207" s="46"/>
      <c r="AL207" s="46"/>
      <c r="AM207" s="46"/>
    </row>
    <row r="208" spans="1:39" x14ac:dyDescent="0.1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K208" s="46"/>
      <c r="AL208" s="46"/>
      <c r="AM208" s="46"/>
    </row>
    <row r="209" spans="1:39" x14ac:dyDescent="0.1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K209" s="46"/>
      <c r="AL209" s="46"/>
      <c r="AM209" s="46"/>
    </row>
    <row r="210" spans="1:39" x14ac:dyDescent="0.1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K210" s="46"/>
      <c r="AL210" s="46"/>
      <c r="AM210" s="46"/>
    </row>
    <row r="211" spans="1:39" x14ac:dyDescent="0.1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K211" s="46"/>
      <c r="AL211" s="46"/>
      <c r="AM211" s="46"/>
    </row>
    <row r="212" spans="1:39" x14ac:dyDescent="0.1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K212" s="46"/>
      <c r="AL212" s="46"/>
      <c r="AM212" s="46"/>
    </row>
    <row r="213" spans="1:39" x14ac:dyDescent="0.1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K213" s="46"/>
      <c r="AL213" s="46"/>
      <c r="AM213" s="46"/>
    </row>
    <row r="214" spans="1:39" x14ac:dyDescent="0.1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K214" s="46"/>
      <c r="AL214" s="46"/>
      <c r="AM214" s="46"/>
    </row>
    <row r="215" spans="1:39" x14ac:dyDescent="0.1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K215" s="46"/>
      <c r="AL215" s="46"/>
      <c r="AM215" s="46"/>
    </row>
    <row r="216" spans="1:39" x14ac:dyDescent="0.1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K216" s="46"/>
      <c r="AL216" s="46"/>
      <c r="AM216" s="46"/>
    </row>
    <row r="217" spans="1:39" x14ac:dyDescent="0.1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K217" s="46"/>
      <c r="AL217" s="46"/>
      <c r="AM217" s="46"/>
    </row>
    <row r="218" spans="1:39" x14ac:dyDescent="0.1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K218" s="46"/>
      <c r="AL218" s="46"/>
      <c r="AM218" s="46"/>
    </row>
    <row r="219" spans="1:39" x14ac:dyDescent="0.1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K219" s="46"/>
      <c r="AL219" s="46"/>
      <c r="AM219" s="46"/>
    </row>
    <row r="220" spans="1:39" x14ac:dyDescent="0.1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K220" s="46"/>
      <c r="AL220" s="46"/>
      <c r="AM220" s="46"/>
    </row>
    <row r="221" spans="1:39" x14ac:dyDescent="0.1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K221" s="46"/>
      <c r="AL221" s="46"/>
      <c r="AM221" s="46"/>
    </row>
    <row r="222" spans="1:39" x14ac:dyDescent="0.1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K222" s="46"/>
      <c r="AL222" s="46"/>
      <c r="AM222" s="46"/>
    </row>
    <row r="223" spans="1:39" x14ac:dyDescent="0.1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K223" s="46"/>
      <c r="AL223" s="46"/>
      <c r="AM223" s="46"/>
    </row>
    <row r="224" spans="1:39" x14ac:dyDescent="0.1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K224" s="46"/>
      <c r="AL224" s="46"/>
      <c r="AM224" s="46"/>
    </row>
    <row r="225" spans="1:39" x14ac:dyDescent="0.1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K225" s="46"/>
      <c r="AL225" s="46"/>
      <c r="AM225" s="46"/>
    </row>
    <row r="226" spans="1:39" x14ac:dyDescent="0.1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K226" s="46"/>
      <c r="AL226" s="46"/>
      <c r="AM226" s="46"/>
    </row>
    <row r="227" spans="1:39" x14ac:dyDescent="0.1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K227" s="46"/>
      <c r="AL227" s="46"/>
      <c r="AM227" s="46"/>
    </row>
    <row r="228" spans="1:39" x14ac:dyDescent="0.1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K228" s="46"/>
      <c r="AL228" s="46"/>
      <c r="AM228" s="46"/>
    </row>
    <row r="229" spans="1:39" x14ac:dyDescent="0.1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K229" s="46"/>
      <c r="AL229" s="46"/>
      <c r="AM229" s="46"/>
    </row>
    <row r="230" spans="1:39" x14ac:dyDescent="0.1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K230" s="46"/>
      <c r="AL230" s="46"/>
      <c r="AM230" s="46"/>
    </row>
    <row r="231" spans="1:39" x14ac:dyDescent="0.1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K231" s="46"/>
      <c r="AL231" s="46"/>
      <c r="AM231" s="46"/>
    </row>
    <row r="232" spans="1:39" x14ac:dyDescent="0.1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K232" s="46"/>
      <c r="AL232" s="46"/>
      <c r="AM232" s="46"/>
    </row>
    <row r="233" spans="1:39" x14ac:dyDescent="0.1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K233" s="46"/>
      <c r="AL233" s="46"/>
      <c r="AM233" s="46"/>
    </row>
    <row r="234" spans="1:39" x14ac:dyDescent="0.1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K234" s="46"/>
      <c r="AL234" s="46"/>
      <c r="AM234" s="46"/>
    </row>
    <row r="235" spans="1:39" x14ac:dyDescent="0.1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K235" s="46"/>
      <c r="AL235" s="46"/>
      <c r="AM235" s="46"/>
    </row>
    <row r="236" spans="1:39" x14ac:dyDescent="0.1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K236" s="46"/>
      <c r="AL236" s="46"/>
      <c r="AM236" s="46"/>
    </row>
    <row r="237" spans="1:39" x14ac:dyDescent="0.1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K237" s="46"/>
      <c r="AL237" s="46"/>
      <c r="AM237" s="46"/>
    </row>
    <row r="238" spans="1:39" x14ac:dyDescent="0.1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K238" s="46"/>
      <c r="AL238" s="46"/>
      <c r="AM238" s="46"/>
    </row>
    <row r="239" spans="1:39" x14ac:dyDescent="0.1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K239" s="46"/>
      <c r="AL239" s="46"/>
      <c r="AM239" s="46"/>
    </row>
    <row r="240" spans="1:39" x14ac:dyDescent="0.1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K240" s="46"/>
      <c r="AL240" s="46"/>
      <c r="AM240" s="46"/>
    </row>
    <row r="241" spans="1:39" x14ac:dyDescent="0.1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K241" s="46"/>
      <c r="AL241" s="46"/>
      <c r="AM241" s="46"/>
    </row>
    <row r="242" spans="1:39" x14ac:dyDescent="0.1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K242" s="46"/>
      <c r="AL242" s="46"/>
      <c r="AM242" s="46"/>
    </row>
    <row r="243" spans="1:39" x14ac:dyDescent="0.1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K243" s="46"/>
      <c r="AL243" s="46"/>
      <c r="AM243" s="46"/>
    </row>
    <row r="244" spans="1:39" x14ac:dyDescent="0.1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K244" s="46"/>
      <c r="AL244" s="46"/>
      <c r="AM244" s="46"/>
    </row>
    <row r="245" spans="1:39" x14ac:dyDescent="0.1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K245" s="46"/>
      <c r="AL245" s="46"/>
      <c r="AM245" s="46"/>
    </row>
    <row r="246" spans="1:39" x14ac:dyDescent="0.1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K246" s="46"/>
      <c r="AL246" s="46"/>
      <c r="AM246" s="46"/>
    </row>
    <row r="247" spans="1:39" x14ac:dyDescent="0.1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K247" s="46"/>
      <c r="AL247" s="46"/>
      <c r="AM247" s="46"/>
    </row>
    <row r="248" spans="1:39" x14ac:dyDescent="0.1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K248" s="46"/>
      <c r="AL248" s="46"/>
      <c r="AM248" s="46"/>
    </row>
    <row r="249" spans="1:39" x14ac:dyDescent="0.1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K249" s="46"/>
      <c r="AL249" s="46"/>
      <c r="AM249" s="46"/>
    </row>
    <row r="250" spans="1:39" x14ac:dyDescent="0.1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K250" s="46"/>
      <c r="AL250" s="46"/>
      <c r="AM250" s="46"/>
    </row>
    <row r="251" spans="1:39" x14ac:dyDescent="0.1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K251" s="46"/>
      <c r="AL251" s="46"/>
      <c r="AM251" s="46"/>
    </row>
    <row r="252" spans="1:39" x14ac:dyDescent="0.1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K252" s="46"/>
      <c r="AL252" s="46"/>
      <c r="AM252" s="46"/>
    </row>
    <row r="253" spans="1:39" x14ac:dyDescent="0.1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K253" s="46"/>
      <c r="AL253" s="46"/>
      <c r="AM253" s="46"/>
    </row>
    <row r="254" spans="1:39" x14ac:dyDescent="0.1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K254" s="46"/>
      <c r="AL254" s="46"/>
      <c r="AM254" s="46"/>
    </row>
    <row r="255" spans="1:39" x14ac:dyDescent="0.1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K255" s="46"/>
      <c r="AL255" s="46"/>
      <c r="AM255" s="46"/>
    </row>
    <row r="256" spans="1:39" x14ac:dyDescent="0.1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K256" s="46"/>
      <c r="AL256" s="46"/>
      <c r="AM256" s="46"/>
    </row>
    <row r="257" spans="1:39" x14ac:dyDescent="0.1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K257" s="46"/>
      <c r="AL257" s="46"/>
      <c r="AM257" s="46"/>
    </row>
    <row r="258" spans="1:39" x14ac:dyDescent="0.1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K258" s="46"/>
      <c r="AL258" s="46"/>
      <c r="AM258" s="46"/>
    </row>
    <row r="259" spans="1:39" x14ac:dyDescent="0.1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K259" s="46"/>
      <c r="AL259" s="46"/>
      <c r="AM259" s="46"/>
    </row>
    <row r="260" spans="1:39" x14ac:dyDescent="0.1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K260" s="46"/>
      <c r="AL260" s="46"/>
      <c r="AM260" s="46"/>
    </row>
    <row r="261" spans="1:39" x14ac:dyDescent="0.1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K261" s="46"/>
      <c r="AL261" s="46"/>
      <c r="AM261" s="46"/>
    </row>
    <row r="262" spans="1:39" x14ac:dyDescent="0.1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K262" s="46"/>
      <c r="AL262" s="46"/>
      <c r="AM262" s="46"/>
    </row>
    <row r="263" spans="1:39" x14ac:dyDescent="0.1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K263" s="46"/>
      <c r="AL263" s="46"/>
      <c r="AM263" s="46"/>
    </row>
    <row r="264" spans="1:39" x14ac:dyDescent="0.1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K264" s="46"/>
      <c r="AL264" s="46"/>
      <c r="AM264" s="46"/>
    </row>
    <row r="265" spans="1:39" x14ac:dyDescent="0.1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K265" s="46"/>
      <c r="AL265" s="46"/>
      <c r="AM265" s="46"/>
    </row>
    <row r="266" spans="1:39" x14ac:dyDescent="0.1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K266" s="46"/>
      <c r="AL266" s="46"/>
      <c r="AM266" s="46"/>
    </row>
    <row r="267" spans="1:39" x14ac:dyDescent="0.1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K267" s="46"/>
      <c r="AL267" s="46"/>
      <c r="AM267" s="46"/>
    </row>
    <row r="268" spans="1:39" x14ac:dyDescent="0.1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K268" s="46"/>
      <c r="AL268" s="46"/>
      <c r="AM268" s="46"/>
    </row>
    <row r="269" spans="1:39" x14ac:dyDescent="0.1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K269" s="46"/>
      <c r="AL269" s="46"/>
      <c r="AM269" s="46"/>
    </row>
    <row r="270" spans="1:39" x14ac:dyDescent="0.1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K270" s="46"/>
      <c r="AL270" s="46"/>
      <c r="AM270" s="46"/>
    </row>
    <row r="271" spans="1:39" x14ac:dyDescent="0.1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K271" s="46"/>
      <c r="AL271" s="46"/>
      <c r="AM271" s="46"/>
    </row>
    <row r="272" spans="1:39" x14ac:dyDescent="0.1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K272" s="46"/>
      <c r="AL272" s="46"/>
      <c r="AM272" s="46"/>
    </row>
    <row r="273" spans="1:39" x14ac:dyDescent="0.1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K273" s="46"/>
      <c r="AL273" s="46"/>
      <c r="AM273" s="46"/>
    </row>
    <row r="274" spans="1:39" x14ac:dyDescent="0.1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K274" s="46"/>
      <c r="AL274" s="46"/>
      <c r="AM274" s="46"/>
    </row>
    <row r="275" spans="1:39" x14ac:dyDescent="0.1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K275" s="46"/>
      <c r="AL275" s="46"/>
      <c r="AM275" s="46"/>
    </row>
    <row r="276" spans="1:39" x14ac:dyDescent="0.1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K276" s="46"/>
      <c r="AL276" s="46"/>
      <c r="AM276" s="46"/>
    </row>
    <row r="277" spans="1:39" x14ac:dyDescent="0.1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K277" s="46"/>
      <c r="AL277" s="46"/>
      <c r="AM277" s="46"/>
    </row>
    <row r="278" spans="1:39" x14ac:dyDescent="0.1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K278" s="46"/>
      <c r="AL278" s="46"/>
      <c r="AM278" s="46"/>
    </row>
    <row r="279" spans="1:39" x14ac:dyDescent="0.1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K279" s="46"/>
      <c r="AL279" s="46"/>
      <c r="AM279" s="46"/>
    </row>
    <row r="280" spans="1:39" x14ac:dyDescent="0.1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K280" s="46"/>
      <c r="AL280" s="46"/>
      <c r="AM280" s="46"/>
    </row>
    <row r="281" spans="1:39" x14ac:dyDescent="0.1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K281" s="46"/>
      <c r="AL281" s="46"/>
      <c r="AM281" s="46"/>
    </row>
    <row r="282" spans="1:39" x14ac:dyDescent="0.1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K282" s="46"/>
      <c r="AL282" s="46"/>
      <c r="AM282" s="46"/>
    </row>
    <row r="283" spans="1:39" x14ac:dyDescent="0.1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K283" s="46"/>
      <c r="AL283" s="46"/>
      <c r="AM283" s="46"/>
    </row>
    <row r="284" spans="1:39" x14ac:dyDescent="0.1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K284" s="46"/>
      <c r="AL284" s="46"/>
      <c r="AM284" s="46"/>
    </row>
    <row r="285" spans="1:39" x14ac:dyDescent="0.1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K285" s="46"/>
      <c r="AL285" s="46"/>
      <c r="AM285" s="46"/>
    </row>
    <row r="286" spans="1:39" x14ac:dyDescent="0.1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K286" s="46"/>
      <c r="AL286" s="46"/>
      <c r="AM286" s="46"/>
    </row>
    <row r="287" spans="1:39" x14ac:dyDescent="0.1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K287" s="46"/>
      <c r="AL287" s="46"/>
      <c r="AM287" s="46"/>
    </row>
    <row r="288" spans="1:39" x14ac:dyDescent="0.1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K288" s="46"/>
      <c r="AL288" s="46"/>
      <c r="AM288" s="46"/>
    </row>
    <row r="289" spans="1:39" x14ac:dyDescent="0.1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K289" s="46"/>
      <c r="AL289" s="46"/>
      <c r="AM289" s="46"/>
    </row>
    <row r="290" spans="1:39" x14ac:dyDescent="0.1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K290" s="46"/>
      <c r="AL290" s="46"/>
      <c r="AM290" s="46"/>
    </row>
    <row r="291" spans="1:39" x14ac:dyDescent="0.1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K291" s="46"/>
      <c r="AL291" s="46"/>
      <c r="AM291" s="46"/>
    </row>
    <row r="292" spans="1:39" x14ac:dyDescent="0.1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K292" s="46"/>
      <c r="AL292" s="46"/>
      <c r="AM292" s="46"/>
    </row>
    <row r="293" spans="1:39" x14ac:dyDescent="0.1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K293" s="46"/>
      <c r="AL293" s="46"/>
      <c r="AM293" s="46"/>
    </row>
    <row r="294" spans="1:39" x14ac:dyDescent="0.1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K294" s="46"/>
      <c r="AL294" s="46"/>
      <c r="AM294" s="46"/>
    </row>
    <row r="295" spans="1:39" x14ac:dyDescent="0.1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K295" s="46"/>
      <c r="AL295" s="46"/>
      <c r="AM295" s="46"/>
    </row>
    <row r="296" spans="1:39" x14ac:dyDescent="0.1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K296" s="46"/>
      <c r="AL296" s="46"/>
      <c r="AM296" s="46"/>
    </row>
    <row r="297" spans="1:39" x14ac:dyDescent="0.1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K297" s="46"/>
      <c r="AL297" s="46"/>
      <c r="AM297" s="46"/>
    </row>
    <row r="298" spans="1:39" x14ac:dyDescent="0.1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K298" s="46"/>
      <c r="AL298" s="46"/>
      <c r="AM298" s="46"/>
    </row>
    <row r="299" spans="1:39" x14ac:dyDescent="0.1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K299" s="46"/>
      <c r="AL299" s="46"/>
      <c r="AM299" s="46"/>
    </row>
    <row r="300" spans="1:39" x14ac:dyDescent="0.1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K300" s="46"/>
      <c r="AL300" s="46"/>
      <c r="AM300" s="46"/>
    </row>
    <row r="301" spans="1:39" x14ac:dyDescent="0.1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K301" s="46"/>
      <c r="AL301" s="46"/>
      <c r="AM301" s="46"/>
    </row>
    <row r="302" spans="1:39" x14ac:dyDescent="0.1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K302" s="46"/>
      <c r="AL302" s="46"/>
      <c r="AM302" s="46"/>
    </row>
    <row r="303" spans="1:39" x14ac:dyDescent="0.1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K303" s="46"/>
      <c r="AL303" s="46"/>
      <c r="AM303" s="46"/>
    </row>
    <row r="304" spans="1:39" x14ac:dyDescent="0.1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K304" s="46"/>
      <c r="AL304" s="46"/>
      <c r="AM304" s="46"/>
    </row>
    <row r="305" spans="1:39" x14ac:dyDescent="0.1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K305" s="46"/>
      <c r="AL305" s="46"/>
      <c r="AM305" s="46"/>
    </row>
    <row r="306" spans="1:39" x14ac:dyDescent="0.1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K306" s="46"/>
      <c r="AL306" s="46"/>
      <c r="AM306" s="46"/>
    </row>
    <row r="307" spans="1:39" x14ac:dyDescent="0.1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K307" s="46"/>
      <c r="AL307" s="46"/>
      <c r="AM307" s="46"/>
    </row>
    <row r="308" spans="1:39" x14ac:dyDescent="0.1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K308" s="46"/>
      <c r="AL308" s="46"/>
      <c r="AM308" s="46"/>
    </row>
    <row r="309" spans="1:39" x14ac:dyDescent="0.1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K309" s="46"/>
      <c r="AL309" s="46"/>
      <c r="AM309" s="46"/>
    </row>
    <row r="310" spans="1:39" x14ac:dyDescent="0.1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K310" s="46"/>
      <c r="AL310" s="46"/>
      <c r="AM310" s="46"/>
    </row>
    <row r="311" spans="1:39" x14ac:dyDescent="0.1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K311" s="46"/>
      <c r="AL311" s="46"/>
      <c r="AM311" s="46"/>
    </row>
    <row r="312" spans="1:39" x14ac:dyDescent="0.1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K312" s="46"/>
      <c r="AL312" s="46"/>
      <c r="AM312" s="46"/>
    </row>
    <row r="313" spans="1:39" x14ac:dyDescent="0.1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K313" s="46"/>
      <c r="AL313" s="46"/>
      <c r="AM313" s="46"/>
    </row>
    <row r="314" spans="1:39" x14ac:dyDescent="0.1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K314" s="46"/>
      <c r="AL314" s="46"/>
      <c r="AM314" s="46"/>
    </row>
    <row r="315" spans="1:39" x14ac:dyDescent="0.1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K315" s="46"/>
      <c r="AL315" s="46"/>
      <c r="AM315" s="46"/>
    </row>
    <row r="316" spans="1:39" x14ac:dyDescent="0.1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K316" s="46"/>
      <c r="AL316" s="46"/>
      <c r="AM316" s="46"/>
    </row>
    <row r="317" spans="1:39" x14ac:dyDescent="0.1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K317" s="46"/>
      <c r="AL317" s="46"/>
      <c r="AM317" s="46"/>
    </row>
    <row r="318" spans="1:39" x14ac:dyDescent="0.1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K318" s="46"/>
      <c r="AL318" s="46"/>
      <c r="AM318" s="46"/>
    </row>
    <row r="319" spans="1:39" x14ac:dyDescent="0.1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K319" s="46"/>
      <c r="AL319" s="46"/>
      <c r="AM319" s="46"/>
    </row>
    <row r="320" spans="1:39" x14ac:dyDescent="0.1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K320" s="46"/>
      <c r="AL320" s="46"/>
      <c r="AM320" s="46"/>
    </row>
    <row r="321" spans="1:39" x14ac:dyDescent="0.1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K321" s="46"/>
      <c r="AL321" s="46"/>
      <c r="AM321" s="46"/>
    </row>
    <row r="322" spans="1:39" x14ac:dyDescent="0.1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K322" s="46"/>
      <c r="AL322" s="46"/>
      <c r="AM322" s="46"/>
    </row>
    <row r="323" spans="1:39" x14ac:dyDescent="0.1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K323" s="46"/>
      <c r="AL323" s="46"/>
      <c r="AM323" s="46"/>
    </row>
    <row r="324" spans="1:39" x14ac:dyDescent="0.1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K324" s="46"/>
      <c r="AL324" s="46"/>
      <c r="AM324" s="46"/>
    </row>
    <row r="325" spans="1:39" x14ac:dyDescent="0.1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K325" s="46"/>
      <c r="AL325" s="46"/>
      <c r="AM325" s="46"/>
    </row>
    <row r="326" spans="1:39" x14ac:dyDescent="0.1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K326" s="46"/>
      <c r="AL326" s="46"/>
      <c r="AM326" s="46"/>
    </row>
    <row r="327" spans="1:39" x14ac:dyDescent="0.1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K327" s="46"/>
      <c r="AL327" s="46"/>
      <c r="AM327" s="46"/>
    </row>
    <row r="328" spans="1:39" x14ac:dyDescent="0.1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K328" s="46"/>
      <c r="AL328" s="46"/>
      <c r="AM328" s="46"/>
    </row>
    <row r="329" spans="1:39" x14ac:dyDescent="0.1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K329" s="46"/>
      <c r="AL329" s="46"/>
      <c r="AM329" s="46"/>
    </row>
    <row r="330" spans="1:39" x14ac:dyDescent="0.1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K330" s="46"/>
      <c r="AL330" s="46"/>
      <c r="AM330" s="46"/>
    </row>
    <row r="331" spans="1:39" x14ac:dyDescent="0.1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K331" s="46"/>
      <c r="AL331" s="46"/>
      <c r="AM331" s="46"/>
    </row>
    <row r="332" spans="1:39" x14ac:dyDescent="0.1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K332" s="46"/>
      <c r="AL332" s="46"/>
      <c r="AM332" s="46"/>
    </row>
    <row r="333" spans="1:39" x14ac:dyDescent="0.1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K333" s="46"/>
      <c r="AL333" s="46"/>
      <c r="AM333" s="46"/>
    </row>
    <row r="334" spans="1:39" x14ac:dyDescent="0.1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K334" s="46"/>
      <c r="AL334" s="46"/>
      <c r="AM334" s="46"/>
    </row>
    <row r="335" spans="1:39" x14ac:dyDescent="0.1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K335" s="46"/>
      <c r="AL335" s="46"/>
      <c r="AM335" s="46"/>
    </row>
    <row r="336" spans="1:39" x14ac:dyDescent="0.1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K336" s="46"/>
      <c r="AL336" s="46"/>
      <c r="AM336" s="46"/>
    </row>
    <row r="337" spans="1:39" x14ac:dyDescent="0.1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K337" s="46"/>
      <c r="AL337" s="46"/>
      <c r="AM337" s="46"/>
    </row>
    <row r="338" spans="1:39" x14ac:dyDescent="0.1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K338" s="46"/>
      <c r="AL338" s="46"/>
      <c r="AM338" s="46"/>
    </row>
    <row r="339" spans="1:39" x14ac:dyDescent="0.1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K339" s="46"/>
      <c r="AL339" s="46"/>
      <c r="AM339" s="46"/>
    </row>
    <row r="340" spans="1:39" x14ac:dyDescent="0.1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K340" s="46"/>
      <c r="AL340" s="46"/>
      <c r="AM340" s="46"/>
    </row>
    <row r="341" spans="1:39" x14ac:dyDescent="0.1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K341" s="46"/>
      <c r="AL341" s="46"/>
      <c r="AM341" s="46"/>
    </row>
    <row r="342" spans="1:39" x14ac:dyDescent="0.1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K342" s="46"/>
      <c r="AL342" s="46"/>
      <c r="AM342" s="46"/>
    </row>
    <row r="343" spans="1:39" x14ac:dyDescent="0.1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K343" s="46"/>
      <c r="AL343" s="46"/>
      <c r="AM343" s="46"/>
    </row>
    <row r="344" spans="1:39" x14ac:dyDescent="0.1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K344" s="46"/>
      <c r="AL344" s="46"/>
      <c r="AM344" s="46"/>
    </row>
    <row r="345" spans="1:39" x14ac:dyDescent="0.1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K345" s="46"/>
      <c r="AL345" s="46"/>
      <c r="AM345" s="46"/>
    </row>
    <row r="346" spans="1:39" x14ac:dyDescent="0.1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K346" s="46"/>
      <c r="AL346" s="46"/>
      <c r="AM346" s="46"/>
    </row>
    <row r="347" spans="1:39" x14ac:dyDescent="0.1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K347" s="46"/>
      <c r="AL347" s="46"/>
      <c r="AM347" s="46"/>
    </row>
    <row r="348" spans="1:39" x14ac:dyDescent="0.1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K348" s="46"/>
      <c r="AL348" s="46"/>
      <c r="AM348" s="46"/>
    </row>
    <row r="349" spans="1:39" x14ac:dyDescent="0.1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K349" s="46"/>
      <c r="AL349" s="46"/>
      <c r="AM349" s="46"/>
    </row>
    <row r="350" spans="1:39" x14ac:dyDescent="0.1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K350" s="46"/>
      <c r="AL350" s="46"/>
      <c r="AM350" s="46"/>
    </row>
    <row r="351" spans="1:39" x14ac:dyDescent="0.1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K351" s="46"/>
      <c r="AL351" s="46"/>
      <c r="AM351" s="46"/>
    </row>
    <row r="352" spans="1:39" x14ac:dyDescent="0.1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K352" s="46"/>
      <c r="AL352" s="46"/>
      <c r="AM352" s="46"/>
    </row>
    <row r="353" spans="1:39" x14ac:dyDescent="0.1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K353" s="46"/>
      <c r="AL353" s="46"/>
      <c r="AM353" s="46"/>
    </row>
    <row r="354" spans="1:39" x14ac:dyDescent="0.1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K354" s="46"/>
      <c r="AL354" s="46"/>
      <c r="AM354" s="46"/>
    </row>
    <row r="355" spans="1:39" x14ac:dyDescent="0.1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K355" s="46"/>
      <c r="AL355" s="46"/>
      <c r="AM355" s="46"/>
    </row>
    <row r="356" spans="1:39" x14ac:dyDescent="0.1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K356" s="46"/>
      <c r="AL356" s="46"/>
      <c r="AM356" s="46"/>
    </row>
    <row r="357" spans="1:39" x14ac:dyDescent="0.1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K357" s="46"/>
      <c r="AL357" s="46"/>
      <c r="AM357" s="46"/>
    </row>
    <row r="358" spans="1:39" x14ac:dyDescent="0.1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K358" s="46"/>
      <c r="AL358" s="46"/>
      <c r="AM358" s="46"/>
    </row>
    <row r="359" spans="1:39" x14ac:dyDescent="0.1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K359" s="46"/>
      <c r="AL359" s="46"/>
      <c r="AM359" s="46"/>
    </row>
    <row r="360" spans="1:39" x14ac:dyDescent="0.1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K360" s="46"/>
      <c r="AL360" s="46"/>
      <c r="AM360" s="46"/>
    </row>
    <row r="361" spans="1:39" x14ac:dyDescent="0.1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K361" s="46"/>
      <c r="AL361" s="46"/>
      <c r="AM361" s="46"/>
    </row>
    <row r="362" spans="1:39" x14ac:dyDescent="0.1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K362" s="46"/>
      <c r="AL362" s="46"/>
      <c r="AM362" s="46"/>
    </row>
    <row r="363" spans="1:39" x14ac:dyDescent="0.1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K363" s="46"/>
      <c r="AL363" s="46"/>
      <c r="AM363" s="46"/>
    </row>
    <row r="364" spans="1:39" x14ac:dyDescent="0.1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K364" s="46"/>
      <c r="AL364" s="46"/>
      <c r="AM364" s="46"/>
    </row>
    <row r="365" spans="1:39" x14ac:dyDescent="0.1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K365" s="46"/>
      <c r="AL365" s="46"/>
      <c r="AM365" s="46"/>
    </row>
    <row r="366" spans="1:39" x14ac:dyDescent="0.1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K366" s="46"/>
      <c r="AL366" s="46"/>
      <c r="AM366" s="46"/>
    </row>
    <row r="367" spans="1:39" x14ac:dyDescent="0.1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K367" s="46"/>
      <c r="AL367" s="46"/>
      <c r="AM367" s="46"/>
    </row>
    <row r="368" spans="1:39" x14ac:dyDescent="0.1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K368" s="46"/>
      <c r="AL368" s="46"/>
      <c r="AM368" s="46"/>
    </row>
    <row r="369" spans="1:39" x14ac:dyDescent="0.1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K369" s="46"/>
      <c r="AL369" s="46"/>
      <c r="AM369" s="46"/>
    </row>
    <row r="370" spans="1:39" x14ac:dyDescent="0.1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K370" s="46"/>
      <c r="AL370" s="46"/>
      <c r="AM370" s="46"/>
    </row>
    <row r="371" spans="1:39" x14ac:dyDescent="0.1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K371" s="46"/>
      <c r="AL371" s="46"/>
      <c r="AM371" s="46"/>
    </row>
    <row r="372" spans="1:39" x14ac:dyDescent="0.1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K372" s="46"/>
      <c r="AL372" s="46"/>
      <c r="AM372" s="46"/>
    </row>
    <row r="373" spans="1:39" x14ac:dyDescent="0.1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K373" s="46"/>
      <c r="AL373" s="46"/>
      <c r="AM373" s="46"/>
    </row>
    <row r="374" spans="1:39" x14ac:dyDescent="0.1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K374" s="46"/>
      <c r="AL374" s="46"/>
      <c r="AM374" s="46"/>
    </row>
    <row r="375" spans="1:39" x14ac:dyDescent="0.1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K375" s="46"/>
      <c r="AL375" s="46"/>
      <c r="AM375" s="46"/>
    </row>
    <row r="376" spans="1:39" x14ac:dyDescent="0.1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K376" s="46"/>
      <c r="AL376" s="46"/>
      <c r="AM376" s="46"/>
    </row>
    <row r="377" spans="1:39" x14ac:dyDescent="0.1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K377" s="46"/>
      <c r="AL377" s="46"/>
      <c r="AM377" s="46"/>
    </row>
    <row r="378" spans="1:39" x14ac:dyDescent="0.1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K378" s="46"/>
      <c r="AL378" s="46"/>
      <c r="AM378" s="46"/>
    </row>
    <row r="379" spans="1:39" x14ac:dyDescent="0.1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K379" s="46"/>
      <c r="AL379" s="46"/>
      <c r="AM379" s="46"/>
    </row>
    <row r="380" spans="1:39" x14ac:dyDescent="0.1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K380" s="46"/>
      <c r="AL380" s="46"/>
      <c r="AM380" s="46"/>
    </row>
    <row r="381" spans="1:39" x14ac:dyDescent="0.1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K381" s="46"/>
      <c r="AL381" s="46"/>
      <c r="AM381" s="46"/>
    </row>
    <row r="382" spans="1:39" x14ac:dyDescent="0.1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K382" s="46"/>
      <c r="AL382" s="46"/>
      <c r="AM382" s="46"/>
    </row>
    <row r="383" spans="1:39" x14ac:dyDescent="0.1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K383" s="46"/>
      <c r="AL383" s="46"/>
      <c r="AM383" s="46"/>
    </row>
    <row r="384" spans="1:39" x14ac:dyDescent="0.1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K384" s="46"/>
      <c r="AL384" s="46"/>
      <c r="AM384" s="46"/>
    </row>
    <row r="385" spans="1:39" x14ac:dyDescent="0.1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K385" s="46"/>
      <c r="AL385" s="46"/>
      <c r="AM385" s="46"/>
    </row>
    <row r="386" spans="1:39" x14ac:dyDescent="0.1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K386" s="46"/>
      <c r="AL386" s="46"/>
      <c r="AM386" s="46"/>
    </row>
    <row r="387" spans="1:39" x14ac:dyDescent="0.1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K387" s="46"/>
      <c r="AL387" s="46"/>
      <c r="AM387" s="46"/>
    </row>
    <row r="388" spans="1:39" x14ac:dyDescent="0.1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K388" s="46"/>
      <c r="AL388" s="46"/>
      <c r="AM388" s="46"/>
    </row>
    <row r="389" spans="1:39" x14ac:dyDescent="0.1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K389" s="46"/>
      <c r="AL389" s="46"/>
      <c r="AM389" s="46"/>
    </row>
    <row r="390" spans="1:39" x14ac:dyDescent="0.1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K390" s="46"/>
      <c r="AL390" s="46"/>
      <c r="AM390" s="46"/>
    </row>
    <row r="391" spans="1:39" x14ac:dyDescent="0.1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K391" s="46"/>
      <c r="AL391" s="46"/>
      <c r="AM391" s="46"/>
    </row>
    <row r="392" spans="1:39" x14ac:dyDescent="0.1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K392" s="46"/>
      <c r="AL392" s="46"/>
      <c r="AM392" s="46"/>
    </row>
    <row r="393" spans="1:39" x14ac:dyDescent="0.1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K393" s="46"/>
      <c r="AL393" s="46"/>
      <c r="AM393" s="46"/>
    </row>
    <row r="394" spans="1:39" x14ac:dyDescent="0.1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K394" s="46"/>
      <c r="AL394" s="46"/>
      <c r="AM394" s="46"/>
    </row>
    <row r="395" spans="1:39" x14ac:dyDescent="0.1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K395" s="46"/>
      <c r="AL395" s="46"/>
      <c r="AM395" s="46"/>
    </row>
    <row r="396" spans="1:39" x14ac:dyDescent="0.1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K396" s="46"/>
      <c r="AL396" s="46"/>
      <c r="AM396" s="46"/>
    </row>
    <row r="397" spans="1:39" x14ac:dyDescent="0.1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K397" s="46"/>
      <c r="AL397" s="46"/>
      <c r="AM397" s="46"/>
    </row>
    <row r="398" spans="1:39" x14ac:dyDescent="0.1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K398" s="46"/>
      <c r="AL398" s="46"/>
      <c r="AM398" s="46"/>
    </row>
    <row r="399" spans="1:39" x14ac:dyDescent="0.1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K399" s="46"/>
      <c r="AL399" s="46"/>
      <c r="AM399" s="46"/>
    </row>
    <row r="400" spans="1:39" x14ac:dyDescent="0.1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K400" s="46"/>
      <c r="AL400" s="46"/>
      <c r="AM400" s="46"/>
    </row>
    <row r="401" spans="1:39" x14ac:dyDescent="0.1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K401" s="46"/>
      <c r="AL401" s="46"/>
      <c r="AM401" s="46"/>
    </row>
    <row r="402" spans="1:39" x14ac:dyDescent="0.1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K402" s="46"/>
      <c r="AL402" s="46"/>
      <c r="AM402" s="46"/>
    </row>
    <row r="403" spans="1:39" x14ac:dyDescent="0.1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K403" s="46"/>
      <c r="AL403" s="46"/>
      <c r="AM403" s="46"/>
    </row>
    <row r="404" spans="1:39" x14ac:dyDescent="0.1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K404" s="46"/>
      <c r="AL404" s="46"/>
      <c r="AM404" s="46"/>
    </row>
    <row r="405" spans="1:39" x14ac:dyDescent="0.1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K405" s="46"/>
      <c r="AL405" s="46"/>
      <c r="AM405" s="46"/>
    </row>
    <row r="406" spans="1:39" x14ac:dyDescent="0.1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K406" s="46"/>
      <c r="AL406" s="46"/>
      <c r="AM406" s="46"/>
    </row>
    <row r="407" spans="1:39" x14ac:dyDescent="0.1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K407" s="46"/>
      <c r="AL407" s="46"/>
      <c r="AM407" s="46"/>
    </row>
    <row r="408" spans="1:39" x14ac:dyDescent="0.1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K408" s="46"/>
      <c r="AL408" s="46"/>
      <c r="AM408" s="46"/>
    </row>
    <row r="409" spans="1:39" x14ac:dyDescent="0.1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K409" s="46"/>
      <c r="AL409" s="46"/>
      <c r="AM409" s="46"/>
    </row>
    <row r="410" spans="1:39" x14ac:dyDescent="0.1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K410" s="46"/>
      <c r="AL410" s="46"/>
      <c r="AM410" s="46"/>
    </row>
    <row r="411" spans="1:39" x14ac:dyDescent="0.1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K411" s="46"/>
      <c r="AL411" s="46"/>
      <c r="AM411" s="46"/>
    </row>
    <row r="412" spans="1:39" x14ac:dyDescent="0.1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K412" s="46"/>
      <c r="AL412" s="46"/>
      <c r="AM412" s="46"/>
    </row>
    <row r="413" spans="1:39" x14ac:dyDescent="0.1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K413" s="46"/>
      <c r="AL413" s="46"/>
      <c r="AM413" s="46"/>
    </row>
    <row r="414" spans="1:39" x14ac:dyDescent="0.1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K414" s="46"/>
      <c r="AL414" s="46"/>
      <c r="AM414" s="46"/>
    </row>
    <row r="415" spans="1:39" x14ac:dyDescent="0.1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K415" s="46"/>
      <c r="AL415" s="46"/>
      <c r="AM415" s="46"/>
    </row>
    <row r="416" spans="1:39" x14ac:dyDescent="0.1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K416" s="46"/>
      <c r="AL416" s="46"/>
      <c r="AM416" s="46"/>
    </row>
    <row r="417" spans="1:39" x14ac:dyDescent="0.1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K417" s="46"/>
      <c r="AL417" s="46"/>
      <c r="AM417" s="46"/>
    </row>
    <row r="418" spans="1:39" x14ac:dyDescent="0.1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K418" s="46"/>
      <c r="AL418" s="46"/>
      <c r="AM418" s="46"/>
    </row>
    <row r="419" spans="1:39" x14ac:dyDescent="0.1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K419" s="46"/>
      <c r="AL419" s="46"/>
      <c r="AM419" s="46"/>
    </row>
    <row r="420" spans="1:39" x14ac:dyDescent="0.1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K420" s="46"/>
      <c r="AL420" s="46"/>
      <c r="AM420" s="46"/>
    </row>
    <row r="421" spans="1:39" x14ac:dyDescent="0.1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K421" s="46"/>
      <c r="AL421" s="46"/>
      <c r="AM421" s="46"/>
    </row>
    <row r="422" spans="1:39" x14ac:dyDescent="0.1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K422" s="46"/>
      <c r="AL422" s="46"/>
      <c r="AM422" s="46"/>
    </row>
    <row r="423" spans="1:39" x14ac:dyDescent="0.1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K423" s="46"/>
      <c r="AL423" s="46"/>
      <c r="AM423" s="46"/>
    </row>
    <row r="424" spans="1:39" x14ac:dyDescent="0.1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K424" s="46"/>
      <c r="AL424" s="46"/>
      <c r="AM424" s="46"/>
    </row>
    <row r="425" spans="1:39" x14ac:dyDescent="0.1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K425" s="46"/>
      <c r="AL425" s="46"/>
      <c r="AM425" s="46"/>
    </row>
    <row r="426" spans="1:39" x14ac:dyDescent="0.1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K426" s="46"/>
      <c r="AL426" s="46"/>
      <c r="AM426" s="46"/>
    </row>
    <row r="427" spans="1:39" x14ac:dyDescent="0.1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K427" s="46"/>
      <c r="AL427" s="46"/>
      <c r="AM427" s="46"/>
    </row>
    <row r="428" spans="1:39" x14ac:dyDescent="0.1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K428" s="46"/>
      <c r="AL428" s="46"/>
      <c r="AM428" s="46"/>
    </row>
    <row r="429" spans="1:39" x14ac:dyDescent="0.1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K429" s="46"/>
      <c r="AL429" s="46"/>
      <c r="AM429" s="46"/>
    </row>
    <row r="430" spans="1:39" x14ac:dyDescent="0.1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K430" s="46"/>
      <c r="AL430" s="46"/>
      <c r="AM430" s="46"/>
    </row>
    <row r="431" spans="1:39" x14ac:dyDescent="0.1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K431" s="46"/>
      <c r="AL431" s="46"/>
      <c r="AM431" s="46"/>
    </row>
    <row r="432" spans="1:39" x14ac:dyDescent="0.1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K432" s="46"/>
      <c r="AL432" s="46"/>
      <c r="AM432" s="46"/>
    </row>
    <row r="433" spans="1:39" x14ac:dyDescent="0.1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K433" s="46"/>
      <c r="AL433" s="46"/>
      <c r="AM433" s="46"/>
    </row>
    <row r="434" spans="1:39" x14ac:dyDescent="0.1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K434" s="46"/>
      <c r="AL434" s="46"/>
      <c r="AM434" s="46"/>
    </row>
    <row r="435" spans="1:39" x14ac:dyDescent="0.1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K435" s="46"/>
      <c r="AL435" s="46"/>
      <c r="AM435" s="46"/>
    </row>
    <row r="436" spans="1:39" x14ac:dyDescent="0.1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K436" s="46"/>
      <c r="AL436" s="46"/>
      <c r="AM436" s="46"/>
    </row>
    <row r="437" spans="1:39" x14ac:dyDescent="0.1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K437" s="46"/>
      <c r="AL437" s="46"/>
      <c r="AM437" s="46"/>
    </row>
    <row r="438" spans="1:39" x14ac:dyDescent="0.1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K438" s="46"/>
      <c r="AL438" s="46"/>
      <c r="AM438" s="46"/>
    </row>
    <row r="439" spans="1:39" x14ac:dyDescent="0.1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K439" s="46"/>
      <c r="AL439" s="46"/>
      <c r="AM439" s="46"/>
    </row>
    <row r="440" spans="1:39" x14ac:dyDescent="0.1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K440" s="46"/>
      <c r="AL440" s="46"/>
      <c r="AM440" s="46"/>
    </row>
    <row r="441" spans="1:39" x14ac:dyDescent="0.1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K441" s="46"/>
      <c r="AL441" s="46"/>
      <c r="AM441" s="46"/>
    </row>
    <row r="442" spans="1:39" x14ac:dyDescent="0.1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K442" s="46"/>
      <c r="AL442" s="46"/>
      <c r="AM442" s="46"/>
    </row>
    <row r="443" spans="1:39" x14ac:dyDescent="0.1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K443" s="46"/>
      <c r="AL443" s="46"/>
      <c r="AM443" s="46"/>
    </row>
    <row r="444" spans="1:39" x14ac:dyDescent="0.1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K444" s="46"/>
      <c r="AL444" s="46"/>
      <c r="AM444" s="46"/>
    </row>
    <row r="445" spans="1:39" x14ac:dyDescent="0.1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K445" s="46"/>
      <c r="AL445" s="46"/>
      <c r="AM445" s="46"/>
    </row>
    <row r="446" spans="1:39" x14ac:dyDescent="0.1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K446" s="46"/>
      <c r="AL446" s="46"/>
      <c r="AM446" s="46"/>
    </row>
    <row r="447" spans="1:39" x14ac:dyDescent="0.1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K447" s="46"/>
      <c r="AL447" s="46"/>
      <c r="AM447" s="46"/>
    </row>
    <row r="448" spans="1:39" x14ac:dyDescent="0.1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K448" s="46"/>
      <c r="AL448" s="46"/>
      <c r="AM448" s="46"/>
    </row>
    <row r="449" spans="1:39" x14ac:dyDescent="0.1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K449" s="46"/>
      <c r="AL449" s="46"/>
      <c r="AM449" s="46"/>
    </row>
    <row r="450" spans="1:39" x14ac:dyDescent="0.1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K450" s="46"/>
      <c r="AL450" s="46"/>
      <c r="AM450" s="46"/>
    </row>
    <row r="451" spans="1:39" x14ac:dyDescent="0.1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K451" s="46"/>
      <c r="AL451" s="46"/>
      <c r="AM451" s="46"/>
    </row>
    <row r="452" spans="1:39" x14ac:dyDescent="0.1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K452" s="46"/>
      <c r="AL452" s="46"/>
      <c r="AM452" s="46"/>
    </row>
    <row r="453" spans="1:39" x14ac:dyDescent="0.1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K453" s="46"/>
      <c r="AL453" s="46"/>
      <c r="AM453" s="46"/>
    </row>
    <row r="454" spans="1:39" x14ac:dyDescent="0.1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K454" s="46"/>
      <c r="AL454" s="46"/>
      <c r="AM454" s="46"/>
    </row>
    <row r="455" spans="1:39" x14ac:dyDescent="0.1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K455" s="46"/>
      <c r="AL455" s="46"/>
      <c r="AM455" s="46"/>
    </row>
    <row r="456" spans="1:39" x14ac:dyDescent="0.1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K456" s="46"/>
      <c r="AL456" s="46"/>
      <c r="AM456" s="46"/>
    </row>
    <row r="457" spans="1:39" x14ac:dyDescent="0.1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K457" s="46"/>
      <c r="AL457" s="46"/>
      <c r="AM457" s="46"/>
    </row>
    <row r="458" spans="1:39" x14ac:dyDescent="0.1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K458" s="46"/>
      <c r="AL458" s="46"/>
      <c r="AM458" s="46"/>
    </row>
    <row r="459" spans="1:39" x14ac:dyDescent="0.1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K459" s="46"/>
      <c r="AL459" s="46"/>
      <c r="AM459" s="46"/>
    </row>
    <row r="460" spans="1:39" x14ac:dyDescent="0.1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K460" s="46"/>
      <c r="AL460" s="46"/>
      <c r="AM460" s="46"/>
    </row>
    <row r="461" spans="1:39" x14ac:dyDescent="0.1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K461" s="46"/>
      <c r="AL461" s="46"/>
      <c r="AM461" s="46"/>
    </row>
    <row r="462" spans="1:39" x14ac:dyDescent="0.1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K462" s="46"/>
      <c r="AL462" s="46"/>
      <c r="AM462" s="46"/>
    </row>
    <row r="463" spans="1:39" x14ac:dyDescent="0.1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K463" s="46"/>
      <c r="AL463" s="46"/>
      <c r="AM463" s="46"/>
    </row>
    <row r="464" spans="1:39" x14ac:dyDescent="0.1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K464" s="46"/>
      <c r="AL464" s="46"/>
      <c r="AM464" s="46"/>
    </row>
    <row r="465" spans="1:39" x14ac:dyDescent="0.1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K465" s="46"/>
      <c r="AL465" s="46"/>
      <c r="AM465" s="46"/>
    </row>
    <row r="466" spans="1:39" x14ac:dyDescent="0.1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K466" s="46"/>
      <c r="AL466" s="46"/>
      <c r="AM466" s="46"/>
    </row>
    <row r="467" spans="1:39" x14ac:dyDescent="0.1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K467" s="46"/>
      <c r="AL467" s="46"/>
      <c r="AM467" s="46"/>
    </row>
    <row r="468" spans="1:39" x14ac:dyDescent="0.1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K468" s="46"/>
      <c r="AL468" s="46"/>
      <c r="AM468" s="46"/>
    </row>
    <row r="469" spans="1:39" x14ac:dyDescent="0.1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K469" s="46"/>
      <c r="AL469" s="46"/>
      <c r="AM469" s="46"/>
    </row>
    <row r="470" spans="1:39" x14ac:dyDescent="0.1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K470" s="46"/>
      <c r="AL470" s="46"/>
      <c r="AM470" s="46"/>
    </row>
    <row r="471" spans="1:39" x14ac:dyDescent="0.1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K471" s="46"/>
      <c r="AL471" s="46"/>
      <c r="AM471" s="46"/>
    </row>
    <row r="472" spans="1:39" x14ac:dyDescent="0.1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K472" s="46"/>
      <c r="AL472" s="46"/>
      <c r="AM472" s="46"/>
    </row>
    <row r="473" spans="1:39" x14ac:dyDescent="0.1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K473" s="46"/>
      <c r="AL473" s="46"/>
      <c r="AM473" s="46"/>
    </row>
    <row r="474" spans="1:39" x14ac:dyDescent="0.1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K474" s="46"/>
      <c r="AL474" s="46"/>
      <c r="AM474" s="46"/>
    </row>
    <row r="475" spans="1:39" x14ac:dyDescent="0.1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K475" s="46"/>
      <c r="AL475" s="46"/>
      <c r="AM475" s="46"/>
    </row>
    <row r="476" spans="1:39" x14ac:dyDescent="0.1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K476" s="46"/>
      <c r="AL476" s="46"/>
      <c r="AM476" s="46"/>
    </row>
    <row r="477" spans="1:39" x14ac:dyDescent="0.1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K477" s="46"/>
      <c r="AL477" s="46"/>
      <c r="AM477" s="46"/>
    </row>
    <row r="478" spans="1:39" x14ac:dyDescent="0.1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K478" s="46"/>
      <c r="AL478" s="46"/>
      <c r="AM478" s="46"/>
    </row>
    <row r="479" spans="1:39" x14ac:dyDescent="0.1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K479" s="46"/>
      <c r="AL479" s="46"/>
      <c r="AM479" s="46"/>
    </row>
    <row r="480" spans="1:39" x14ac:dyDescent="0.1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K480" s="46"/>
      <c r="AL480" s="46"/>
      <c r="AM480" s="46"/>
    </row>
    <row r="481" spans="1:39" x14ac:dyDescent="0.1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K481" s="46"/>
      <c r="AL481" s="46"/>
      <c r="AM481" s="46"/>
    </row>
    <row r="482" spans="1:39" x14ac:dyDescent="0.1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K482" s="46"/>
      <c r="AL482" s="46"/>
      <c r="AM482" s="46"/>
    </row>
    <row r="483" spans="1:39" x14ac:dyDescent="0.1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K483" s="46"/>
      <c r="AL483" s="46"/>
      <c r="AM483" s="46"/>
    </row>
    <row r="484" spans="1:39" x14ac:dyDescent="0.1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K484" s="46"/>
      <c r="AL484" s="46"/>
      <c r="AM484" s="46"/>
    </row>
    <row r="485" spans="1:39" x14ac:dyDescent="0.1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K485" s="46"/>
      <c r="AL485" s="46"/>
      <c r="AM485" s="46"/>
    </row>
    <row r="486" spans="1:39" x14ac:dyDescent="0.1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K486" s="46"/>
      <c r="AL486" s="46"/>
      <c r="AM486" s="46"/>
    </row>
    <row r="487" spans="1:39" x14ac:dyDescent="0.1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K487" s="46"/>
      <c r="AL487" s="46"/>
      <c r="AM487" s="46"/>
    </row>
    <row r="488" spans="1:39" x14ac:dyDescent="0.1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K488" s="46"/>
      <c r="AL488" s="46"/>
      <c r="AM488" s="46"/>
    </row>
    <row r="489" spans="1:39" x14ac:dyDescent="0.1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K489" s="46"/>
      <c r="AL489" s="46"/>
      <c r="AM489" s="46"/>
    </row>
    <row r="490" spans="1:39" x14ac:dyDescent="0.1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K490" s="46"/>
      <c r="AL490" s="46"/>
      <c r="AM490" s="46"/>
    </row>
    <row r="491" spans="1:39" x14ac:dyDescent="0.1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K491" s="46"/>
      <c r="AL491" s="46"/>
      <c r="AM491" s="46"/>
    </row>
    <row r="492" spans="1:39" x14ac:dyDescent="0.1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K492" s="46"/>
      <c r="AL492" s="46"/>
      <c r="AM492" s="46"/>
    </row>
    <row r="493" spans="1:39" x14ac:dyDescent="0.1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K493" s="46"/>
      <c r="AL493" s="46"/>
      <c r="AM493" s="46"/>
    </row>
    <row r="494" spans="1:39" x14ac:dyDescent="0.1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K494" s="46"/>
      <c r="AL494" s="46"/>
      <c r="AM494" s="46"/>
    </row>
    <row r="495" spans="1:39" x14ac:dyDescent="0.1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K495" s="46"/>
      <c r="AL495" s="46"/>
      <c r="AM495" s="46"/>
    </row>
    <row r="496" spans="1:39" x14ac:dyDescent="0.1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K496" s="46"/>
      <c r="AL496" s="46"/>
      <c r="AM496" s="46"/>
    </row>
    <row r="497" spans="1:39" x14ac:dyDescent="0.1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K497" s="46"/>
      <c r="AL497" s="46"/>
      <c r="AM497" s="46"/>
    </row>
    <row r="498" spans="1:39" x14ac:dyDescent="0.1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K498" s="46"/>
      <c r="AL498" s="46"/>
      <c r="AM498" s="46"/>
    </row>
    <row r="499" spans="1:39" x14ac:dyDescent="0.1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K499" s="46"/>
      <c r="AL499" s="46"/>
      <c r="AM499" s="46"/>
    </row>
    <row r="500" spans="1:39" x14ac:dyDescent="0.1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K500" s="46"/>
      <c r="AL500" s="46"/>
      <c r="AM500" s="46"/>
    </row>
    <row r="501" spans="1:39" x14ac:dyDescent="0.1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K501" s="46"/>
      <c r="AL501" s="46"/>
      <c r="AM501" s="46"/>
    </row>
    <row r="502" spans="1:39" x14ac:dyDescent="0.1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K502" s="46"/>
      <c r="AL502" s="46"/>
      <c r="AM502" s="46"/>
    </row>
    <row r="503" spans="1:39" x14ac:dyDescent="0.1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K503" s="46"/>
      <c r="AL503" s="46"/>
      <c r="AM503" s="46"/>
    </row>
    <row r="504" spans="1:39" x14ac:dyDescent="0.1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K504" s="46"/>
      <c r="AL504" s="46"/>
      <c r="AM504" s="46"/>
    </row>
    <row r="505" spans="1:39" x14ac:dyDescent="0.1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K505" s="46"/>
      <c r="AL505" s="46"/>
      <c r="AM505" s="46"/>
    </row>
    <row r="506" spans="1:39" x14ac:dyDescent="0.1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K506" s="46"/>
      <c r="AL506" s="46"/>
      <c r="AM506" s="46"/>
    </row>
    <row r="507" spans="1:39" x14ac:dyDescent="0.1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K507" s="46"/>
      <c r="AL507" s="46"/>
      <c r="AM507" s="46"/>
    </row>
    <row r="508" spans="1:39" x14ac:dyDescent="0.1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K508" s="46"/>
      <c r="AL508" s="46"/>
      <c r="AM508" s="46"/>
    </row>
    <row r="509" spans="1:39" x14ac:dyDescent="0.1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K509" s="46"/>
      <c r="AL509" s="46"/>
      <c r="AM509" s="46"/>
    </row>
    <row r="510" spans="1:39" x14ac:dyDescent="0.1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K510" s="46"/>
      <c r="AL510" s="46"/>
      <c r="AM510" s="46"/>
    </row>
    <row r="511" spans="1:39" x14ac:dyDescent="0.1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K511" s="46"/>
      <c r="AL511" s="46"/>
      <c r="AM511" s="46"/>
    </row>
    <row r="512" spans="1:39" x14ac:dyDescent="0.1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K512" s="46"/>
      <c r="AL512" s="46"/>
      <c r="AM512" s="46"/>
    </row>
    <row r="513" spans="1:39" x14ac:dyDescent="0.1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K513" s="46"/>
      <c r="AL513" s="46"/>
      <c r="AM513" s="46"/>
    </row>
    <row r="514" spans="1:39" x14ac:dyDescent="0.1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K514" s="46"/>
      <c r="AL514" s="46"/>
      <c r="AM514" s="46"/>
    </row>
    <row r="515" spans="1:39" x14ac:dyDescent="0.1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K515" s="46"/>
      <c r="AL515" s="46"/>
      <c r="AM515" s="46"/>
    </row>
    <row r="516" spans="1:39" x14ac:dyDescent="0.1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K516" s="46"/>
      <c r="AL516" s="46"/>
      <c r="AM516" s="46"/>
    </row>
    <row r="517" spans="1:39" x14ac:dyDescent="0.1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K517" s="46"/>
      <c r="AL517" s="46"/>
      <c r="AM517" s="46"/>
    </row>
    <row r="518" spans="1:39" x14ac:dyDescent="0.1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K518" s="46"/>
      <c r="AL518" s="46"/>
      <c r="AM518" s="46"/>
    </row>
    <row r="519" spans="1:39" x14ac:dyDescent="0.1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K519" s="46"/>
      <c r="AL519" s="46"/>
      <c r="AM519" s="46"/>
    </row>
    <row r="520" spans="1:39" x14ac:dyDescent="0.1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K520" s="46"/>
      <c r="AL520" s="46"/>
      <c r="AM520" s="46"/>
    </row>
    <row r="521" spans="1:39" x14ac:dyDescent="0.1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K521" s="46"/>
      <c r="AL521" s="46"/>
      <c r="AM521" s="46"/>
    </row>
    <row r="522" spans="1:39" x14ac:dyDescent="0.1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K522" s="46"/>
      <c r="AL522" s="46"/>
      <c r="AM522" s="46"/>
    </row>
    <row r="523" spans="1:39" x14ac:dyDescent="0.1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K523" s="46"/>
      <c r="AL523" s="46"/>
      <c r="AM523" s="46"/>
    </row>
    <row r="524" spans="1:39" x14ac:dyDescent="0.1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K524" s="46"/>
      <c r="AL524" s="46"/>
      <c r="AM524" s="46"/>
    </row>
    <row r="525" spans="1:39" x14ac:dyDescent="0.1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K525" s="46"/>
      <c r="AL525" s="46"/>
      <c r="AM525" s="46"/>
    </row>
    <row r="526" spans="1:39" x14ac:dyDescent="0.1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K526" s="46"/>
      <c r="AL526" s="46"/>
      <c r="AM526" s="46"/>
    </row>
    <row r="527" spans="1:39" x14ac:dyDescent="0.1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K527" s="46"/>
      <c r="AL527" s="46"/>
      <c r="AM527" s="46"/>
    </row>
    <row r="528" spans="1:39" x14ac:dyDescent="0.1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K528" s="46"/>
      <c r="AL528" s="46"/>
      <c r="AM528" s="46"/>
    </row>
    <row r="529" spans="1:39" x14ac:dyDescent="0.1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K529" s="46"/>
      <c r="AL529" s="46"/>
      <c r="AM529" s="46"/>
    </row>
    <row r="530" spans="1:39" x14ac:dyDescent="0.1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K530" s="46"/>
      <c r="AL530" s="46"/>
      <c r="AM530" s="46"/>
    </row>
    <row r="531" spans="1:39" x14ac:dyDescent="0.1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K531" s="46"/>
      <c r="AL531" s="46"/>
      <c r="AM531" s="46"/>
    </row>
    <row r="532" spans="1:39" x14ac:dyDescent="0.1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K532" s="46"/>
      <c r="AL532" s="46"/>
      <c r="AM532" s="46"/>
    </row>
    <row r="533" spans="1:39" x14ac:dyDescent="0.1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K533" s="46"/>
      <c r="AL533" s="46"/>
      <c r="AM533" s="46"/>
    </row>
    <row r="534" spans="1:39" x14ac:dyDescent="0.1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K534" s="46"/>
      <c r="AL534" s="46"/>
      <c r="AM534" s="46"/>
    </row>
    <row r="535" spans="1:39" x14ac:dyDescent="0.1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K535" s="46"/>
      <c r="AL535" s="46"/>
      <c r="AM535" s="46"/>
    </row>
    <row r="536" spans="1:39" x14ac:dyDescent="0.1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K536" s="46"/>
      <c r="AL536" s="46"/>
      <c r="AM536" s="46"/>
    </row>
    <row r="537" spans="1:39" x14ac:dyDescent="0.1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K537" s="46"/>
      <c r="AL537" s="46"/>
      <c r="AM537" s="46"/>
    </row>
    <row r="538" spans="1:39" x14ac:dyDescent="0.1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K538" s="46"/>
      <c r="AL538" s="46"/>
      <c r="AM538" s="46"/>
    </row>
    <row r="539" spans="1:39" x14ac:dyDescent="0.1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K539" s="46"/>
      <c r="AL539" s="46"/>
      <c r="AM539" s="46"/>
    </row>
    <row r="540" spans="1:39" x14ac:dyDescent="0.1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K540" s="46"/>
      <c r="AL540" s="46"/>
      <c r="AM540" s="46"/>
    </row>
    <row r="541" spans="1:39" x14ac:dyDescent="0.1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K541" s="46"/>
      <c r="AL541" s="46"/>
      <c r="AM541" s="46"/>
    </row>
    <row r="542" spans="1:39" x14ac:dyDescent="0.1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K542" s="46"/>
      <c r="AL542" s="46"/>
      <c r="AM542" s="46"/>
    </row>
    <row r="543" spans="1:39" x14ac:dyDescent="0.1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K543" s="46"/>
      <c r="AL543" s="46"/>
      <c r="AM543" s="46"/>
    </row>
    <row r="544" spans="1:39" x14ac:dyDescent="0.1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K544" s="46"/>
      <c r="AL544" s="46"/>
      <c r="AM544" s="46"/>
    </row>
    <row r="545" spans="1:39" x14ac:dyDescent="0.1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K545" s="46"/>
      <c r="AL545" s="46"/>
      <c r="AM545" s="46"/>
    </row>
    <row r="546" spans="1:39" x14ac:dyDescent="0.1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K546" s="46"/>
      <c r="AL546" s="46"/>
      <c r="AM546" s="46"/>
    </row>
    <row r="547" spans="1:39" x14ac:dyDescent="0.1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K547" s="46"/>
      <c r="AL547" s="46"/>
      <c r="AM547" s="46"/>
    </row>
    <row r="548" spans="1:39" x14ac:dyDescent="0.1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K548" s="46"/>
      <c r="AL548" s="46"/>
      <c r="AM548" s="46"/>
    </row>
    <row r="549" spans="1:39" x14ac:dyDescent="0.1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K549" s="46"/>
      <c r="AL549" s="46"/>
      <c r="AM549" s="46"/>
    </row>
    <row r="550" spans="1:39" x14ac:dyDescent="0.1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K550" s="46"/>
      <c r="AL550" s="46"/>
      <c r="AM550" s="46"/>
    </row>
    <row r="551" spans="1:39" x14ac:dyDescent="0.1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K551" s="46"/>
      <c r="AL551" s="46"/>
      <c r="AM551" s="46"/>
    </row>
    <row r="552" spans="1:39" x14ac:dyDescent="0.1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K552" s="46"/>
      <c r="AL552" s="46"/>
      <c r="AM552" s="46"/>
    </row>
    <row r="553" spans="1:39" x14ac:dyDescent="0.1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K553" s="46"/>
      <c r="AL553" s="46"/>
      <c r="AM553" s="46"/>
    </row>
    <row r="554" spans="1:39" x14ac:dyDescent="0.1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K554" s="46"/>
      <c r="AL554" s="46"/>
      <c r="AM554" s="46"/>
    </row>
    <row r="555" spans="1:39" x14ac:dyDescent="0.1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K555" s="46"/>
      <c r="AL555" s="46"/>
      <c r="AM555" s="46"/>
    </row>
    <row r="556" spans="1:39" x14ac:dyDescent="0.1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K556" s="46"/>
      <c r="AL556" s="46"/>
      <c r="AM556" s="46"/>
    </row>
    <row r="557" spans="1:39" x14ac:dyDescent="0.1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K557" s="46"/>
      <c r="AL557" s="46"/>
      <c r="AM557" s="46"/>
    </row>
    <row r="558" spans="1:39" x14ac:dyDescent="0.1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K558" s="46"/>
      <c r="AL558" s="46"/>
      <c r="AM558" s="46"/>
    </row>
    <row r="559" spans="1:39" x14ac:dyDescent="0.1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K559" s="46"/>
      <c r="AL559" s="46"/>
      <c r="AM559" s="46"/>
    </row>
    <row r="560" spans="1:39" x14ac:dyDescent="0.1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K560" s="46"/>
      <c r="AL560" s="46"/>
      <c r="AM560" s="46"/>
    </row>
    <row r="561" spans="1:39" x14ac:dyDescent="0.1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K561" s="46"/>
      <c r="AL561" s="46"/>
      <c r="AM561" s="46"/>
    </row>
    <row r="562" spans="1:39" x14ac:dyDescent="0.1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K562" s="46"/>
      <c r="AL562" s="46"/>
      <c r="AM562" s="46"/>
    </row>
    <row r="563" spans="1:39" x14ac:dyDescent="0.1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K563" s="46"/>
      <c r="AL563" s="46"/>
      <c r="AM563" s="46"/>
    </row>
    <row r="564" spans="1:39" x14ac:dyDescent="0.1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K564" s="46"/>
      <c r="AL564" s="46"/>
      <c r="AM564" s="46"/>
    </row>
    <row r="565" spans="1:39" x14ac:dyDescent="0.1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K565" s="46"/>
      <c r="AL565" s="46"/>
      <c r="AM565" s="46"/>
    </row>
    <row r="566" spans="1:39" x14ac:dyDescent="0.1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K566" s="46"/>
      <c r="AL566" s="46"/>
      <c r="AM566" s="46"/>
    </row>
    <row r="567" spans="1:39" x14ac:dyDescent="0.1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K567" s="46"/>
      <c r="AL567" s="46"/>
      <c r="AM567" s="46"/>
    </row>
    <row r="568" spans="1:39" x14ac:dyDescent="0.1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K568" s="46"/>
      <c r="AL568" s="46"/>
      <c r="AM568" s="46"/>
    </row>
    <row r="569" spans="1:39" x14ac:dyDescent="0.1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K569" s="46"/>
      <c r="AL569" s="46"/>
      <c r="AM569" s="46"/>
    </row>
    <row r="570" spans="1:39" x14ac:dyDescent="0.1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K570" s="46"/>
      <c r="AL570" s="46"/>
      <c r="AM570" s="46"/>
    </row>
    <row r="571" spans="1:39" x14ac:dyDescent="0.1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K571" s="46"/>
      <c r="AL571" s="46"/>
      <c r="AM571" s="46"/>
    </row>
    <row r="572" spans="1:39" x14ac:dyDescent="0.1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K572" s="46"/>
      <c r="AL572" s="46"/>
      <c r="AM572" s="46"/>
    </row>
    <row r="573" spans="1:39" x14ac:dyDescent="0.1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K573" s="46"/>
      <c r="AL573" s="46"/>
      <c r="AM573" s="46"/>
    </row>
    <row r="574" spans="1:39" x14ac:dyDescent="0.1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K574" s="46"/>
      <c r="AL574" s="46"/>
      <c r="AM574" s="46"/>
    </row>
    <row r="575" spans="1:39" x14ac:dyDescent="0.1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K575" s="46"/>
      <c r="AL575" s="46"/>
      <c r="AM575" s="46"/>
    </row>
    <row r="576" spans="1:39" x14ac:dyDescent="0.1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K576" s="46"/>
      <c r="AL576" s="46"/>
      <c r="AM576" s="46"/>
    </row>
    <row r="577" spans="1:39" x14ac:dyDescent="0.1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K577" s="46"/>
      <c r="AL577" s="46"/>
      <c r="AM577" s="46"/>
    </row>
  </sheetData>
  <mergeCells count="30">
    <mergeCell ref="V8:AB8"/>
    <mergeCell ref="AC8:AE8"/>
    <mergeCell ref="G6:M6"/>
    <mergeCell ref="N6:U6"/>
    <mergeCell ref="A8:F8"/>
    <mergeCell ref="G8:M8"/>
    <mergeCell ref="N8:U8"/>
    <mergeCell ref="A3:F4"/>
    <mergeCell ref="G3:M4"/>
    <mergeCell ref="N3:AB3"/>
    <mergeCell ref="AC3:AE4"/>
    <mergeCell ref="AF8:AJ8"/>
    <mergeCell ref="AF6:AJ6"/>
    <mergeCell ref="A7:F7"/>
    <mergeCell ref="G7:M7"/>
    <mergeCell ref="N7:U7"/>
    <mergeCell ref="V7:AB7"/>
    <mergeCell ref="AC7:AE7"/>
    <mergeCell ref="AF7:AJ7"/>
    <mergeCell ref="A5:F6"/>
    <mergeCell ref="G5:M5"/>
    <mergeCell ref="N5:U5"/>
    <mergeCell ref="V5:AB5"/>
    <mergeCell ref="AF3:AJ4"/>
    <mergeCell ref="N4:U4"/>
    <mergeCell ref="V4:AB4"/>
    <mergeCell ref="V6:AB6"/>
    <mergeCell ref="AC6:AE6"/>
    <mergeCell ref="AC5:AE5"/>
    <mergeCell ref="AF5:AJ5"/>
  </mergeCells>
  <phoneticPr fontId="1"/>
  <printOptions horizontalCentered="1"/>
  <pageMargins left="0.27559055118110237" right="0.27559055118110237" top="0.39370078740157483" bottom="0.39370078740157483" header="0.31496062992125984" footer="0.23622047244094491"/>
  <pageSetup paperSize="9" scale="180" firstPageNumber="19" orientation="portrait" useFirstPageNumber="1" r:id="rId1"/>
  <headerFooter>
    <oddFooter>&amp;C&amp;"ＭＳ 明朝,標準"－ &amp;A 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view="pageBreakPreview" zoomScale="150" zoomScaleNormal="150" zoomScaleSheetLayoutView="115" workbookViewId="0"/>
  </sheetViews>
  <sheetFormatPr defaultColWidth="9" defaultRowHeight="13.5" x14ac:dyDescent="0.15"/>
  <cols>
    <col min="1" max="1" width="11.625" style="38" customWidth="1"/>
    <col min="2" max="2" width="1" style="38" customWidth="1"/>
    <col min="3" max="3" width="5.25" style="38" customWidth="1"/>
    <col min="4" max="4" width="3.5" style="38" customWidth="1"/>
    <col min="5" max="5" width="6" style="38" customWidth="1"/>
    <col min="6" max="6" width="2.375" style="38" customWidth="1"/>
    <col min="7" max="7" width="7.5" style="38" customWidth="1"/>
    <col min="8" max="8" width="1.375" style="38" customWidth="1"/>
    <col min="9" max="9" width="8.875" style="38" customWidth="1"/>
    <col min="10" max="11" width="8.75" style="38" customWidth="1"/>
    <col min="12" max="12" width="0.75" style="38" customWidth="1"/>
    <col min="13" max="13" width="8.75" style="38" customWidth="1"/>
    <col min="14" max="14" width="1.5" style="38" customWidth="1"/>
    <col min="15" max="15" width="7.5" style="38" customWidth="1"/>
    <col min="16" max="16" width="1.125" style="38" customWidth="1"/>
    <col min="17" max="17" width="8.75" style="38" customWidth="1"/>
    <col min="18" max="16384" width="9" style="38"/>
  </cols>
  <sheetData>
    <row r="1" spans="1:17" ht="15" customHeight="1" x14ac:dyDescent="0.1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15">
      <c r="A2" s="114" t="s">
        <v>2</v>
      </c>
      <c r="B2" s="113" t="s">
        <v>0</v>
      </c>
      <c r="C2" s="120"/>
      <c r="D2" s="114"/>
      <c r="E2" s="113" t="s">
        <v>4</v>
      </c>
      <c r="F2" s="114"/>
      <c r="G2" s="129" t="s">
        <v>5</v>
      </c>
      <c r="H2" s="130"/>
      <c r="I2" s="130"/>
      <c r="J2" s="130"/>
      <c r="K2" s="130"/>
      <c r="L2" s="130"/>
      <c r="M2" s="131"/>
      <c r="N2" s="113" t="s">
        <v>6</v>
      </c>
      <c r="O2" s="114"/>
      <c r="P2" s="113" t="s">
        <v>7</v>
      </c>
      <c r="Q2" s="120"/>
    </row>
    <row r="3" spans="1:17" x14ac:dyDescent="0.15">
      <c r="A3" s="116"/>
      <c r="B3" s="115"/>
      <c r="C3" s="121"/>
      <c r="D3" s="116"/>
      <c r="E3" s="115"/>
      <c r="F3" s="116"/>
      <c r="G3" s="125" t="s">
        <v>1</v>
      </c>
      <c r="H3" s="126"/>
      <c r="I3" s="3" t="s">
        <v>8</v>
      </c>
      <c r="J3" s="4" t="s">
        <v>9</v>
      </c>
      <c r="K3" s="5" t="s">
        <v>10</v>
      </c>
      <c r="L3" s="127" t="s">
        <v>11</v>
      </c>
      <c r="M3" s="128"/>
      <c r="N3" s="115"/>
      <c r="O3" s="116"/>
      <c r="P3" s="115"/>
      <c r="Q3" s="121"/>
    </row>
    <row r="4" spans="1:17" ht="24" customHeight="1" x14ac:dyDescent="0.15">
      <c r="A4" s="6" t="s">
        <v>46</v>
      </c>
      <c r="B4" s="111">
        <f>E4+G4+N4+P4</f>
        <v>397213550</v>
      </c>
      <c r="C4" s="122"/>
      <c r="D4" s="112"/>
      <c r="E4" s="111">
        <v>48323987</v>
      </c>
      <c r="F4" s="112"/>
      <c r="G4" s="111">
        <f>SUM(I4:M4)</f>
        <v>343903628</v>
      </c>
      <c r="H4" s="112"/>
      <c r="I4" s="7">
        <v>132452875</v>
      </c>
      <c r="J4" s="37">
        <v>74941604</v>
      </c>
      <c r="K4" s="39">
        <v>93556066</v>
      </c>
      <c r="L4" s="111">
        <v>42953083</v>
      </c>
      <c r="M4" s="112"/>
      <c r="N4" s="111">
        <v>2147211</v>
      </c>
      <c r="O4" s="112"/>
      <c r="P4" s="111">
        <v>2838724</v>
      </c>
      <c r="Q4" s="122"/>
    </row>
    <row r="5" spans="1:17" ht="24" customHeight="1" x14ac:dyDescent="0.15">
      <c r="A5" s="6" t="s">
        <v>24</v>
      </c>
      <c r="B5" s="108">
        <f>B4*1000/6277739</f>
        <v>63273.345706153123</v>
      </c>
      <c r="C5" s="109"/>
      <c r="D5" s="110"/>
      <c r="E5" s="108">
        <f>E4*1000/6277739</f>
        <v>7697.6737962505294</v>
      </c>
      <c r="F5" s="110"/>
      <c r="G5" s="108">
        <f>G4*1000/6277739</f>
        <v>54781.447269470744</v>
      </c>
      <c r="H5" s="110"/>
      <c r="I5" s="8" t="s">
        <v>25</v>
      </c>
      <c r="J5" s="9" t="s">
        <v>25</v>
      </c>
      <c r="K5" s="10" t="s">
        <v>25</v>
      </c>
      <c r="L5" s="123" t="s">
        <v>25</v>
      </c>
      <c r="M5" s="124"/>
      <c r="N5" s="108">
        <f>N4*1000/6277739</f>
        <v>342.03572337110541</v>
      </c>
      <c r="O5" s="110"/>
      <c r="P5" s="108">
        <f>P4*1000/6277739</f>
        <v>452.1889170607443</v>
      </c>
      <c r="Q5" s="109"/>
    </row>
    <row r="6" spans="1:17" ht="24" customHeight="1" x14ac:dyDescent="0.15">
      <c r="A6" s="11" t="s">
        <v>27</v>
      </c>
      <c r="B6" s="117" t="s">
        <v>28</v>
      </c>
      <c r="C6" s="118"/>
      <c r="D6" s="119"/>
      <c r="E6" s="117" t="s">
        <v>28</v>
      </c>
      <c r="F6" s="119"/>
      <c r="G6" s="117" t="s">
        <v>28</v>
      </c>
      <c r="H6" s="119"/>
      <c r="I6" s="40">
        <f>I4*1000/(287076+1076)</f>
        <v>459663.21594158636</v>
      </c>
      <c r="J6" s="41">
        <f>J4*1000/(140958+720)</f>
        <v>528957.24106777343</v>
      </c>
      <c r="K6" s="42">
        <f>K4*1000/(78247+2507+1327)</f>
        <v>1139801.7324350337</v>
      </c>
      <c r="L6" s="107">
        <f>L4*1000/7642</f>
        <v>5620659.9057838265</v>
      </c>
      <c r="M6" s="107" t="e">
        <f>ROUND(M4*1000/V6,0)</f>
        <v>#DIV/0!</v>
      </c>
      <c r="N6" s="117" t="s">
        <v>28</v>
      </c>
      <c r="O6" s="119"/>
      <c r="P6" s="117" t="s">
        <v>28</v>
      </c>
      <c r="Q6" s="118"/>
    </row>
    <row r="7" spans="1:17" ht="10.5" customHeight="1" x14ac:dyDescent="0.15">
      <c r="A7" s="44" t="s">
        <v>41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2"/>
      <c r="P7" s="12"/>
      <c r="Q7" s="12"/>
    </row>
    <row r="8" spans="1:17" ht="10.5" customHeight="1" x14ac:dyDescent="0.15">
      <c r="A8" s="44" t="s">
        <v>48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2"/>
      <c r="P8" s="12"/>
      <c r="Q8" s="12"/>
    </row>
    <row r="9" spans="1:17" ht="10.5" customHeight="1" x14ac:dyDescent="0.15">
      <c r="A9" s="44" t="s">
        <v>49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12"/>
      <c r="P9" s="12"/>
      <c r="Q9" s="12"/>
    </row>
    <row r="10" spans="1:17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</sheetData>
  <mergeCells count="26">
    <mergeCell ref="A2:A3"/>
    <mergeCell ref="B2:D3"/>
    <mergeCell ref="E2:F3"/>
    <mergeCell ref="L4:M4"/>
    <mergeCell ref="L5:M5"/>
    <mergeCell ref="G3:H3"/>
    <mergeCell ref="L3:M3"/>
    <mergeCell ref="G2:M2"/>
    <mergeCell ref="B6:D6"/>
    <mergeCell ref="G4:H4"/>
    <mergeCell ref="E6:F6"/>
    <mergeCell ref="G6:H6"/>
    <mergeCell ref="B4:D4"/>
    <mergeCell ref="G5:H5"/>
    <mergeCell ref="B5:D5"/>
    <mergeCell ref="E5:F5"/>
    <mergeCell ref="E4:F4"/>
    <mergeCell ref="L6:M6"/>
    <mergeCell ref="P5:Q5"/>
    <mergeCell ref="N5:O5"/>
    <mergeCell ref="N4:O4"/>
    <mergeCell ref="N2:O3"/>
    <mergeCell ref="P6:Q6"/>
    <mergeCell ref="N6:O6"/>
    <mergeCell ref="P2:Q3"/>
    <mergeCell ref="P4:Q4"/>
  </mergeCells>
  <phoneticPr fontId="1"/>
  <printOptions horizontalCentered="1"/>
  <pageMargins left="0.27559055118110237" right="0.27559055118110237" top="0.39370078740157483" bottom="0.55118110236220474" header="0.31496062992125984" footer="0.23622047244094491"/>
  <pageSetup paperSize="256" scale="107" firstPageNumber="20" fitToWidth="2" orientation="portrait" useFirstPageNumber="1" r:id="rId1"/>
  <headerFooter scaleWithDoc="0" alignWithMargins="0">
    <oddFooter>&amp;C&amp;"ＭＳ 明朝,標準"&amp;16－&amp;A －</oddFooter>
  </headerFooter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BCBE-16C8-45C2-BE7E-5E89DC0544B8}">
  <dimension ref="A1:Q41"/>
  <sheetViews>
    <sheetView view="pageBreakPreview" zoomScale="150" zoomScaleNormal="150" zoomScaleSheetLayoutView="115" workbookViewId="0"/>
  </sheetViews>
  <sheetFormatPr defaultColWidth="9" defaultRowHeight="13.5" x14ac:dyDescent="0.15"/>
  <cols>
    <col min="1" max="1" width="11.625" style="38" customWidth="1"/>
    <col min="2" max="2" width="1" style="38" customWidth="1"/>
    <col min="3" max="3" width="5.25" style="38" customWidth="1"/>
    <col min="4" max="4" width="3.5" style="38" customWidth="1"/>
    <col min="5" max="5" width="6" style="38" customWidth="1"/>
    <col min="6" max="6" width="2.375" style="38" customWidth="1"/>
    <col min="7" max="7" width="7.5" style="38" customWidth="1"/>
    <col min="8" max="8" width="1.375" style="38" customWidth="1"/>
    <col min="9" max="9" width="8.875" style="38" customWidth="1"/>
    <col min="10" max="11" width="8.75" style="38" customWidth="1"/>
    <col min="12" max="12" width="0.75" style="38" customWidth="1"/>
    <col min="13" max="13" width="8.75" style="38" customWidth="1"/>
    <col min="14" max="14" width="1.5" style="38" customWidth="1"/>
    <col min="15" max="15" width="7.5" style="38" customWidth="1"/>
    <col min="16" max="16" width="1.125" style="38" customWidth="1"/>
    <col min="17" max="17" width="8.75" style="38" customWidth="1"/>
    <col min="18" max="16384" width="9" style="38"/>
  </cols>
  <sheetData>
    <row r="1" spans="1:17" ht="15" customHeight="1" x14ac:dyDescent="0.15">
      <c r="A1" s="1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15">
      <c r="A2" s="130" t="s">
        <v>12</v>
      </c>
      <c r="B2" s="130"/>
      <c r="C2" s="131"/>
      <c r="D2" s="129" t="s">
        <v>13</v>
      </c>
      <c r="E2" s="131"/>
      <c r="F2" s="129" t="s">
        <v>4</v>
      </c>
      <c r="G2" s="131"/>
      <c r="H2" s="129" t="s">
        <v>8</v>
      </c>
      <c r="I2" s="131"/>
      <c r="J2" s="13" t="s">
        <v>9</v>
      </c>
      <c r="K2" s="129" t="s">
        <v>10</v>
      </c>
      <c r="L2" s="131"/>
      <c r="M2" s="140" t="s">
        <v>11</v>
      </c>
      <c r="N2" s="141"/>
      <c r="O2" s="129" t="s">
        <v>6</v>
      </c>
      <c r="P2" s="131"/>
      <c r="Q2" s="14" t="s">
        <v>7</v>
      </c>
    </row>
    <row r="3" spans="1:17" ht="6.95" customHeight="1" x14ac:dyDescent="0.15">
      <c r="A3" s="132" t="s">
        <v>47</v>
      </c>
      <c r="B3" s="132"/>
      <c r="C3" s="133"/>
      <c r="D3" s="136" t="s">
        <v>3</v>
      </c>
      <c r="E3" s="137"/>
      <c r="F3" s="136" t="s">
        <v>3</v>
      </c>
      <c r="G3" s="137"/>
      <c r="H3" s="136" t="s">
        <v>3</v>
      </c>
      <c r="I3" s="137"/>
      <c r="J3" s="15" t="s">
        <v>3</v>
      </c>
      <c r="K3" s="136" t="s">
        <v>3</v>
      </c>
      <c r="L3" s="137"/>
      <c r="M3" s="136" t="s">
        <v>3</v>
      </c>
      <c r="N3" s="137"/>
      <c r="O3" s="136" t="s">
        <v>3</v>
      </c>
      <c r="P3" s="137"/>
      <c r="Q3" s="16" t="s">
        <v>3</v>
      </c>
    </row>
    <row r="4" spans="1:17" ht="9" customHeight="1" x14ac:dyDescent="0.15">
      <c r="A4" s="134"/>
      <c r="B4" s="134"/>
      <c r="C4" s="135"/>
      <c r="D4" s="138">
        <f>D8+D10+D12+D14+D16</f>
        <v>397213550</v>
      </c>
      <c r="E4" s="139"/>
      <c r="F4" s="138">
        <f>F8+F10+F12+F14+F16</f>
        <v>48323987</v>
      </c>
      <c r="G4" s="139"/>
      <c r="H4" s="138">
        <f>H8+H10</f>
        <v>132452875</v>
      </c>
      <c r="I4" s="139"/>
      <c r="J4" s="17">
        <f>J8+J10+J14+J16</f>
        <v>74941604</v>
      </c>
      <c r="K4" s="138">
        <f>K8+K10+K12+K14+K16</f>
        <v>93556066</v>
      </c>
      <c r="L4" s="139"/>
      <c r="M4" s="138">
        <f>M8+M10+M12+M14+M16</f>
        <v>42953083</v>
      </c>
      <c r="N4" s="139"/>
      <c r="O4" s="138">
        <f>O8+O10+O12+O14+O16</f>
        <v>2147211</v>
      </c>
      <c r="P4" s="139"/>
      <c r="Q4" s="18">
        <f>Q8+Q10+Q14+Q16</f>
        <v>2838724</v>
      </c>
    </row>
    <row r="5" spans="1:17" ht="4.5" customHeight="1" x14ac:dyDescent="0.15">
      <c r="A5" s="121"/>
      <c r="B5" s="121"/>
      <c r="C5" s="116"/>
      <c r="D5" s="115"/>
      <c r="E5" s="116"/>
      <c r="F5" s="115"/>
      <c r="G5" s="116"/>
      <c r="H5" s="115"/>
      <c r="I5" s="116"/>
      <c r="J5" s="19"/>
      <c r="K5" s="115"/>
      <c r="L5" s="116"/>
      <c r="M5" s="115"/>
      <c r="N5" s="116"/>
      <c r="O5" s="115"/>
      <c r="P5" s="116"/>
      <c r="Q5" s="20"/>
    </row>
    <row r="6" spans="1:17" x14ac:dyDescent="0.15">
      <c r="A6" s="144" t="s">
        <v>14</v>
      </c>
      <c r="B6" s="144"/>
      <c r="C6" s="126"/>
      <c r="D6" s="145">
        <f>SUM(F6:Q6)</f>
        <v>0.99999999999999989</v>
      </c>
      <c r="E6" s="146"/>
      <c r="F6" s="142">
        <f>F4/$D$4</f>
        <v>0.12165744849338599</v>
      </c>
      <c r="G6" s="143"/>
      <c r="H6" s="142">
        <f>H4/$D$4</f>
        <v>0.33345507725000822</v>
      </c>
      <c r="I6" s="143"/>
      <c r="J6" s="21">
        <f>J4/$D$4</f>
        <v>0.1886682969400213</v>
      </c>
      <c r="K6" s="142">
        <f>K4/D4</f>
        <v>0.23553090270963817</v>
      </c>
      <c r="L6" s="143"/>
      <c r="M6" s="142">
        <f>M4/$D$4</f>
        <v>0.10813599636769693</v>
      </c>
      <c r="N6" s="143"/>
      <c r="O6" s="142">
        <f>O4/$D$4</f>
        <v>5.4056841716502374E-3</v>
      </c>
      <c r="P6" s="143"/>
      <c r="Q6" s="22">
        <f>Q4/$D$4</f>
        <v>7.1465940675991537E-3</v>
      </c>
    </row>
    <row r="7" spans="1:17" ht="1.5" customHeight="1" x14ac:dyDescent="0.15">
      <c r="A7" s="144"/>
      <c r="B7" s="126"/>
      <c r="C7" s="23"/>
      <c r="D7" s="125"/>
      <c r="E7" s="126"/>
      <c r="F7" s="125"/>
      <c r="G7" s="126"/>
      <c r="H7" s="125"/>
      <c r="I7" s="126"/>
      <c r="J7" s="24"/>
      <c r="K7" s="125"/>
      <c r="L7" s="126"/>
      <c r="M7" s="125"/>
      <c r="N7" s="126"/>
      <c r="O7" s="125"/>
      <c r="P7" s="126"/>
      <c r="Q7" s="25"/>
    </row>
    <row r="8" spans="1:17" x14ac:dyDescent="0.15">
      <c r="A8" s="153" t="s">
        <v>15</v>
      </c>
      <c r="B8" s="154"/>
      <c r="C8" s="23" t="s">
        <v>16</v>
      </c>
      <c r="D8" s="111">
        <f>SUM(F8:Q8)</f>
        <v>334387451</v>
      </c>
      <c r="E8" s="112"/>
      <c r="F8" s="111">
        <v>29754580</v>
      </c>
      <c r="G8" s="112"/>
      <c r="H8" s="111">
        <v>132056416</v>
      </c>
      <c r="I8" s="112"/>
      <c r="J8" s="37">
        <v>74514841</v>
      </c>
      <c r="K8" s="111">
        <v>60710410</v>
      </c>
      <c r="L8" s="112"/>
      <c r="M8" s="111">
        <v>36907094</v>
      </c>
      <c r="N8" s="112"/>
      <c r="O8" s="111">
        <v>132528</v>
      </c>
      <c r="P8" s="112"/>
      <c r="Q8" s="7">
        <v>311582</v>
      </c>
    </row>
    <row r="9" spans="1:17" x14ac:dyDescent="0.15">
      <c r="A9" s="155"/>
      <c r="B9" s="156"/>
      <c r="C9" s="23" t="s">
        <v>17</v>
      </c>
      <c r="D9" s="147">
        <f>D8/$D$4*100</f>
        <v>84.18329409960964</v>
      </c>
      <c r="E9" s="148"/>
      <c r="F9" s="149">
        <f>F8/$F$4*100</f>
        <v>61.573106540236424</v>
      </c>
      <c r="G9" s="150"/>
      <c r="H9" s="151">
        <f>H8/$H$4*100</f>
        <v>99.700679203830049</v>
      </c>
      <c r="I9" s="152"/>
      <c r="J9" s="26">
        <f>J8/$J$4*100</f>
        <v>99.430539276954903</v>
      </c>
      <c r="K9" s="151">
        <f>K8/$K$4*100</f>
        <v>64.892008178283163</v>
      </c>
      <c r="L9" s="152"/>
      <c r="M9" s="151">
        <f>M8/$M$4*100</f>
        <v>85.924202460624315</v>
      </c>
      <c r="N9" s="152"/>
      <c r="O9" s="151">
        <f>O8/$O$4*100</f>
        <v>6.1720995281786459</v>
      </c>
      <c r="P9" s="152"/>
      <c r="Q9" s="27">
        <f>Q8/$Q$4*100</f>
        <v>10.976128711350592</v>
      </c>
    </row>
    <row r="10" spans="1:17" x14ac:dyDescent="0.15">
      <c r="A10" s="153" t="s">
        <v>18</v>
      </c>
      <c r="B10" s="154"/>
      <c r="C10" s="23" t="s">
        <v>16</v>
      </c>
      <c r="D10" s="111">
        <f>SUM(F10:Q10)</f>
        <v>10586155</v>
      </c>
      <c r="E10" s="112"/>
      <c r="F10" s="111">
        <v>1894056</v>
      </c>
      <c r="G10" s="112"/>
      <c r="H10" s="111">
        <v>396459</v>
      </c>
      <c r="I10" s="112"/>
      <c r="J10" s="37">
        <v>421961</v>
      </c>
      <c r="K10" s="111">
        <v>5908097</v>
      </c>
      <c r="L10" s="112"/>
      <c r="M10" s="111">
        <v>1507548</v>
      </c>
      <c r="N10" s="112"/>
      <c r="O10" s="111">
        <v>390223</v>
      </c>
      <c r="P10" s="112"/>
      <c r="Q10" s="7">
        <v>67811</v>
      </c>
    </row>
    <row r="11" spans="1:17" x14ac:dyDescent="0.15">
      <c r="A11" s="155"/>
      <c r="B11" s="156"/>
      <c r="C11" s="23" t="s">
        <v>17</v>
      </c>
      <c r="D11" s="147">
        <f>D10/$D$4*100</f>
        <v>2.6651041989881765</v>
      </c>
      <c r="E11" s="148"/>
      <c r="F11" s="149">
        <f>F10/$F$4*100</f>
        <v>3.9194944738313913</v>
      </c>
      <c r="G11" s="150"/>
      <c r="H11" s="151">
        <f>H10/$H$4*100</f>
        <v>0.29932079616995855</v>
      </c>
      <c r="I11" s="152"/>
      <c r="J11" s="26">
        <f>J10/$J$4*100</f>
        <v>0.56305306729223459</v>
      </c>
      <c r="K11" s="151">
        <f>K10/$K$4*100</f>
        <v>6.3150335970732243</v>
      </c>
      <c r="L11" s="152"/>
      <c r="M11" s="151">
        <f>M10/$M$4*100</f>
        <v>3.5097550506444439</v>
      </c>
      <c r="N11" s="152"/>
      <c r="O11" s="151">
        <f>O10/$O$4*100</f>
        <v>18.173481786373113</v>
      </c>
      <c r="P11" s="152"/>
      <c r="Q11" s="27">
        <f>Q10/$Q$4*100</f>
        <v>2.3887845384052837</v>
      </c>
    </row>
    <row r="12" spans="1:17" x14ac:dyDescent="0.15">
      <c r="A12" s="153" t="s">
        <v>19</v>
      </c>
      <c r="B12" s="154"/>
      <c r="C12" s="23" t="s">
        <v>16</v>
      </c>
      <c r="D12" s="111">
        <f>SUM(F12:Q12)</f>
        <v>1074710</v>
      </c>
      <c r="E12" s="112"/>
      <c r="F12" s="111">
        <v>23438</v>
      </c>
      <c r="G12" s="112"/>
      <c r="H12" s="159" t="s">
        <v>28</v>
      </c>
      <c r="I12" s="160"/>
      <c r="J12" s="28" t="s">
        <v>28</v>
      </c>
      <c r="K12" s="111">
        <v>887285</v>
      </c>
      <c r="L12" s="112"/>
      <c r="M12" s="111">
        <v>134878</v>
      </c>
      <c r="N12" s="112"/>
      <c r="O12" s="111">
        <v>29109</v>
      </c>
      <c r="P12" s="112"/>
      <c r="Q12" s="29" t="s">
        <v>28</v>
      </c>
    </row>
    <row r="13" spans="1:17" x14ac:dyDescent="0.15">
      <c r="A13" s="155"/>
      <c r="B13" s="156"/>
      <c r="C13" s="23" t="s">
        <v>17</v>
      </c>
      <c r="D13" s="147">
        <f>D12/$D$4*100</f>
        <v>0.27056227059726434</v>
      </c>
      <c r="E13" s="148"/>
      <c r="F13" s="157">
        <f>F12/$F$4*100</f>
        <v>4.8501792701831498E-2</v>
      </c>
      <c r="G13" s="158"/>
      <c r="H13" s="149" t="s">
        <v>25</v>
      </c>
      <c r="I13" s="150"/>
      <c r="J13" s="30" t="s">
        <v>25</v>
      </c>
      <c r="K13" s="151">
        <f>K12/$K$4*100</f>
        <v>0.94839921977907871</v>
      </c>
      <c r="L13" s="152"/>
      <c r="M13" s="151">
        <f>M12/$M$4*100</f>
        <v>0.31401238416343707</v>
      </c>
      <c r="N13" s="152"/>
      <c r="O13" s="151">
        <f>O12/$O$4*100</f>
        <v>1.3556655587177973</v>
      </c>
      <c r="P13" s="152"/>
      <c r="Q13" s="31" t="s">
        <v>25</v>
      </c>
    </row>
    <row r="14" spans="1:17" x14ac:dyDescent="0.15">
      <c r="A14" s="153" t="s">
        <v>20</v>
      </c>
      <c r="B14" s="154"/>
      <c r="C14" s="23" t="s">
        <v>16</v>
      </c>
      <c r="D14" s="111">
        <f>SUM(F14:Q14)</f>
        <v>15842166</v>
      </c>
      <c r="E14" s="112"/>
      <c r="F14" s="111">
        <v>511110</v>
      </c>
      <c r="G14" s="112"/>
      <c r="H14" s="159" t="s">
        <v>28</v>
      </c>
      <c r="I14" s="160"/>
      <c r="J14" s="28">
        <v>3000</v>
      </c>
      <c r="K14" s="111">
        <v>13192367</v>
      </c>
      <c r="L14" s="112"/>
      <c r="M14" s="111">
        <v>1753819</v>
      </c>
      <c r="N14" s="112"/>
      <c r="O14" s="111">
        <v>331870</v>
      </c>
      <c r="P14" s="112"/>
      <c r="Q14" s="7">
        <v>50000</v>
      </c>
    </row>
    <row r="15" spans="1:17" x14ac:dyDescent="0.15">
      <c r="A15" s="155"/>
      <c r="B15" s="156"/>
      <c r="C15" s="23" t="s">
        <v>17</v>
      </c>
      <c r="D15" s="147">
        <f>D14/$D$4*100</f>
        <v>3.9883246681791191</v>
      </c>
      <c r="E15" s="148"/>
      <c r="F15" s="157">
        <f>F14/$F$4*100</f>
        <v>1.0576734903930838</v>
      </c>
      <c r="G15" s="158"/>
      <c r="H15" s="149" t="s">
        <v>25</v>
      </c>
      <c r="I15" s="150"/>
      <c r="J15" s="30">
        <f>J14/$J$4*100</f>
        <v>4.003116880177798E-3</v>
      </c>
      <c r="K15" s="151">
        <f>K14/$K$4*100</f>
        <v>14.101027933346408</v>
      </c>
      <c r="L15" s="152"/>
      <c r="M15" s="151">
        <f>M14/$M$4*100</f>
        <v>4.0831038833696756</v>
      </c>
      <c r="N15" s="152"/>
      <c r="O15" s="151">
        <f>O14/$O$4*100</f>
        <v>15.455863443322523</v>
      </c>
      <c r="P15" s="152"/>
      <c r="Q15" s="27">
        <f>Q14/$Q$4*100</f>
        <v>1.7613547495283093</v>
      </c>
    </row>
    <row r="16" spans="1:17" x14ac:dyDescent="0.15">
      <c r="A16" s="153" t="s">
        <v>21</v>
      </c>
      <c r="B16" s="154"/>
      <c r="C16" s="23" t="s">
        <v>16</v>
      </c>
      <c r="D16" s="111">
        <f>SUM(F16:Q16)</f>
        <v>35323068</v>
      </c>
      <c r="E16" s="112"/>
      <c r="F16" s="111">
        <v>16140803</v>
      </c>
      <c r="G16" s="112"/>
      <c r="H16" s="159" t="s">
        <v>28</v>
      </c>
      <c r="I16" s="160"/>
      <c r="J16" s="28">
        <v>1802</v>
      </c>
      <c r="K16" s="111">
        <v>12857907</v>
      </c>
      <c r="L16" s="112"/>
      <c r="M16" s="111">
        <v>2649744</v>
      </c>
      <c r="N16" s="112"/>
      <c r="O16" s="111">
        <v>1263481</v>
      </c>
      <c r="P16" s="112"/>
      <c r="Q16" s="7">
        <v>2409331</v>
      </c>
    </row>
    <row r="17" spans="1:17" x14ac:dyDescent="0.15">
      <c r="A17" s="167"/>
      <c r="B17" s="168"/>
      <c r="C17" s="32" t="s">
        <v>17</v>
      </c>
      <c r="D17" s="161">
        <f>D16/$D$4*100</f>
        <v>8.8927147626257952</v>
      </c>
      <c r="E17" s="162"/>
      <c r="F17" s="163">
        <f>F16/$F$4*100</f>
        <v>33.401223702837271</v>
      </c>
      <c r="G17" s="164"/>
      <c r="H17" s="163" t="s">
        <v>25</v>
      </c>
      <c r="I17" s="164"/>
      <c r="J17" s="33">
        <f>J16/$J$4*100</f>
        <v>2.4045388726934643E-3</v>
      </c>
      <c r="K17" s="165">
        <f>K16/$K$4*100</f>
        <v>13.74353107151812</v>
      </c>
      <c r="L17" s="166"/>
      <c r="M17" s="165">
        <f>M16/$M$4*100</f>
        <v>6.1689262211981388</v>
      </c>
      <c r="N17" s="166"/>
      <c r="O17" s="165">
        <f>O16/$O$4*100</f>
        <v>58.842889683407918</v>
      </c>
      <c r="P17" s="166"/>
      <c r="Q17" s="34">
        <f>Q16/$Q$4*100</f>
        <v>84.873732000715819</v>
      </c>
    </row>
    <row r="18" spans="1:17" s="43" customFormat="1" x14ac:dyDescent="0.15">
      <c r="A18" s="12" t="s">
        <v>26</v>
      </c>
      <c r="B18" s="35"/>
      <c r="C18" s="35"/>
      <c r="D18" s="12"/>
      <c r="E18" s="3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7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x14ac:dyDescent="0.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</sheetData>
  <mergeCells count="105">
    <mergeCell ref="O16:P16"/>
    <mergeCell ref="D17:E17"/>
    <mergeCell ref="F17:G17"/>
    <mergeCell ref="H17:I17"/>
    <mergeCell ref="K17:L17"/>
    <mergeCell ref="M17:N17"/>
    <mergeCell ref="O17:P17"/>
    <mergeCell ref="A16:B17"/>
    <mergeCell ref="D16:E16"/>
    <mergeCell ref="F16:G16"/>
    <mergeCell ref="H16:I16"/>
    <mergeCell ref="K16:L16"/>
    <mergeCell ref="M16:N16"/>
    <mergeCell ref="O14:P14"/>
    <mergeCell ref="D15:E15"/>
    <mergeCell ref="F15:G15"/>
    <mergeCell ref="H15:I15"/>
    <mergeCell ref="K15:L15"/>
    <mergeCell ref="M15:N15"/>
    <mergeCell ref="O15:P15"/>
    <mergeCell ref="A14:B15"/>
    <mergeCell ref="D14:E14"/>
    <mergeCell ref="F14:G14"/>
    <mergeCell ref="H14:I14"/>
    <mergeCell ref="K14:L14"/>
    <mergeCell ref="M14:N14"/>
    <mergeCell ref="O12:P12"/>
    <mergeCell ref="D13:E13"/>
    <mergeCell ref="F13:G13"/>
    <mergeCell ref="H13:I13"/>
    <mergeCell ref="K13:L13"/>
    <mergeCell ref="M13:N13"/>
    <mergeCell ref="O13:P13"/>
    <mergeCell ref="A12:B13"/>
    <mergeCell ref="D12:E12"/>
    <mergeCell ref="F12:G12"/>
    <mergeCell ref="H12:I12"/>
    <mergeCell ref="K12:L12"/>
    <mergeCell ref="M12:N12"/>
    <mergeCell ref="O10:P10"/>
    <mergeCell ref="D11:E11"/>
    <mergeCell ref="F11:G11"/>
    <mergeCell ref="H11:I11"/>
    <mergeCell ref="K11:L11"/>
    <mergeCell ref="M11:N11"/>
    <mergeCell ref="O11:P11"/>
    <mergeCell ref="A10:B11"/>
    <mergeCell ref="D10:E10"/>
    <mergeCell ref="F10:G10"/>
    <mergeCell ref="H10:I10"/>
    <mergeCell ref="K10:L10"/>
    <mergeCell ref="M10:N10"/>
    <mergeCell ref="O8:P8"/>
    <mergeCell ref="D9:E9"/>
    <mergeCell ref="F9:G9"/>
    <mergeCell ref="H9:I9"/>
    <mergeCell ref="K9:L9"/>
    <mergeCell ref="M9:N9"/>
    <mergeCell ref="O9:P9"/>
    <mergeCell ref="A8:B9"/>
    <mergeCell ref="D8:E8"/>
    <mergeCell ref="F8:G8"/>
    <mergeCell ref="H8:I8"/>
    <mergeCell ref="K8:L8"/>
    <mergeCell ref="M8:N8"/>
    <mergeCell ref="M5:N5"/>
    <mergeCell ref="O5:P5"/>
    <mergeCell ref="O6:P6"/>
    <mergeCell ref="A7:B7"/>
    <mergeCell ref="D7:E7"/>
    <mergeCell ref="F7:G7"/>
    <mergeCell ref="H7:I7"/>
    <mergeCell ref="K7:L7"/>
    <mergeCell ref="M7:N7"/>
    <mergeCell ref="O7:P7"/>
    <mergeCell ref="A6:C6"/>
    <mergeCell ref="D6:E6"/>
    <mergeCell ref="F6:G6"/>
    <mergeCell ref="H6:I6"/>
    <mergeCell ref="K6:L6"/>
    <mergeCell ref="M6:N6"/>
    <mergeCell ref="O2:P2"/>
    <mergeCell ref="A3:C5"/>
    <mergeCell ref="D3:E3"/>
    <mergeCell ref="F3:G3"/>
    <mergeCell ref="H3:I3"/>
    <mergeCell ref="K3:L3"/>
    <mergeCell ref="M3:N3"/>
    <mergeCell ref="O3:P3"/>
    <mergeCell ref="D4:E4"/>
    <mergeCell ref="F4:G4"/>
    <mergeCell ref="A2:C2"/>
    <mergeCell ref="D2:E2"/>
    <mergeCell ref="F2:G2"/>
    <mergeCell ref="H2:I2"/>
    <mergeCell ref="K2:L2"/>
    <mergeCell ref="M2:N2"/>
    <mergeCell ref="H4:I4"/>
    <mergeCell ref="K4:L4"/>
    <mergeCell ref="M4:N4"/>
    <mergeCell ref="O4:P4"/>
    <mergeCell ref="D5:E5"/>
    <mergeCell ref="F5:G5"/>
    <mergeCell ref="H5:I5"/>
    <mergeCell ref="K5:L5"/>
  </mergeCells>
  <phoneticPr fontId="1"/>
  <printOptions horizontalCentered="1"/>
  <pageMargins left="0.27559055118110237" right="0.27559055118110237" top="0.39370078740157483" bottom="0.55118110236220474" header="0.31496062992125984" footer="0.23622047244094491"/>
  <pageSetup paperSize="256" scale="107" firstPageNumber="20" fitToWidth="2" orientation="portrait" useFirstPageNumber="1" r:id="rId1"/>
  <headerFooter scaleWithDoc="0" alignWithMargins="0">
    <oddFooter>&amp;C&amp;"ＭＳ 明朝,標準"&amp;16－ &amp;A －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1-8-1</vt:lpstr>
      <vt:lpstr>1-8-2</vt:lpstr>
      <vt:lpstr>1-8-3</vt:lpstr>
      <vt:lpstr>'1-8-2'!Print_Area</vt:lpstr>
      <vt:lpstr>'1-8-3'!Print_Area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2024-03-01T02:19:11Z</dcterms:created>
  <dcterms:modified xsi:type="dcterms:W3CDTF">2026-01-05T06:26:56Z</dcterms:modified>
</cp:coreProperties>
</file>