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13_ncr:1_{4FFA6108-7B1B-46E5-AFBE-278869B90426}" xr6:coauthVersionLast="47" xr6:coauthVersionMax="47" xr10:uidLastSave="{00000000-0000-0000-0000-000000000000}"/>
  <bookViews>
    <workbookView xWindow="28680" yWindow="-120" windowWidth="29040" windowHeight="15720" tabRatio="717" xr2:uid="{5E927692-9A40-4B97-9BB1-AC61D17E522D}"/>
  </bookViews>
  <sheets>
    <sheet name="第３表 " sheetId="43" r:id="rId1"/>
  </sheets>
  <definedNames>
    <definedName name="_xlnm.Print_Area" localSheetId="0">'第３表 '!$A$1:$AG$63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43" l="1"/>
  <c r="F26" i="43"/>
  <c r="F52" i="43"/>
  <c r="J26" i="43"/>
  <c r="K26" i="43"/>
  <c r="E27" i="43"/>
  <c r="E53" i="43"/>
  <c r="F27" i="43"/>
  <c r="J27" i="43"/>
  <c r="J53" i="43" s="1"/>
  <c r="K27" i="43"/>
  <c r="K31" i="43"/>
  <c r="K53" i="43" s="1"/>
  <c r="J48" i="43"/>
  <c r="J49" i="43"/>
  <c r="T49" i="43"/>
  <c r="T53" i="43" s="1"/>
  <c r="J50" i="43"/>
  <c r="J52" i="43" s="1"/>
  <c r="K50" i="43"/>
  <c r="K52" i="43"/>
  <c r="J51" i="43"/>
  <c r="K51" i="43"/>
  <c r="D52" i="43"/>
  <c r="E52" i="43"/>
  <c r="G52" i="43"/>
  <c r="H52" i="43"/>
  <c r="I52" i="43"/>
  <c r="L52" i="43"/>
  <c r="M52" i="43"/>
  <c r="N52" i="43"/>
  <c r="O52" i="43"/>
  <c r="P52" i="43"/>
  <c r="Q52" i="43"/>
  <c r="R52" i="43"/>
  <c r="S52" i="43"/>
  <c r="T52" i="43"/>
  <c r="U52" i="43"/>
  <c r="V52" i="43"/>
  <c r="D53" i="43"/>
  <c r="F53" i="43"/>
  <c r="G53" i="43"/>
  <c r="H53" i="43"/>
  <c r="I53" i="43"/>
  <c r="L53" i="43"/>
  <c r="M53" i="43"/>
  <c r="N53" i="43"/>
  <c r="O53" i="43"/>
  <c r="P53" i="43"/>
  <c r="Q53" i="43"/>
  <c r="R53" i="43"/>
  <c r="S53" i="43"/>
  <c r="U53" i="43"/>
  <c r="V53" i="43"/>
</calcChain>
</file>

<file path=xl/sharedStrings.xml><?xml version="1.0" encoding="utf-8"?>
<sst xmlns="http://schemas.openxmlformats.org/spreadsheetml/2006/main" count="126" uniqueCount="76">
  <si>
    <t>第３表　国庫補助金による消防施設の整備状況の推移</t>
    <rPh sb="0" eb="1">
      <t>ダイ</t>
    </rPh>
    <rPh sb="2" eb="3">
      <t>ヒョウ</t>
    </rPh>
    <rPh sb="4" eb="6">
      <t>コッコ</t>
    </rPh>
    <rPh sb="6" eb="9">
      <t>ホジョキン</t>
    </rPh>
    <rPh sb="12" eb="14">
      <t>ショウボウ</t>
    </rPh>
    <rPh sb="14" eb="16">
      <t>シセツ</t>
    </rPh>
    <rPh sb="17" eb="19">
      <t>セイビ</t>
    </rPh>
    <rPh sb="19" eb="21">
      <t>ジョウキョウ</t>
    </rPh>
    <rPh sb="22" eb="24">
      <t>スイイ</t>
    </rPh>
    <phoneticPr fontId="2"/>
  </si>
  <si>
    <t>(単位：千円)</t>
    <rPh sb="1" eb="3">
      <t>タンイ</t>
    </rPh>
    <rPh sb="4" eb="6">
      <t>センエン</t>
    </rPh>
    <phoneticPr fontId="2"/>
  </si>
  <si>
    <t>　　　　　　　　　　年　度
補助メニュー</t>
    <rPh sb="10" eb="11">
      <t>トシ</t>
    </rPh>
    <rPh sb="12" eb="13">
      <t>ド</t>
    </rPh>
    <rPh sb="14" eb="16">
      <t>ホジョ</t>
    </rPh>
    <phoneticPr fontId="2"/>
  </si>
  <si>
    <t>平成8年度</t>
    <rPh sb="0" eb="2">
      <t>ヘイセイ８ネンド</t>
    </rPh>
    <rPh sb="2" eb="5">
      <t>８ネンド</t>
    </rPh>
    <phoneticPr fontId="2"/>
  </si>
  <si>
    <t>平成9年度</t>
    <rPh sb="0" eb="5">
      <t>ヘイセイ９ネンド</t>
    </rPh>
    <phoneticPr fontId="2"/>
  </si>
  <si>
    <t>平成10年度</t>
    <rPh sb="0" eb="6">
      <t>ヘイセイ１０ネンド</t>
    </rPh>
    <phoneticPr fontId="2"/>
  </si>
  <si>
    <t>平成11年度</t>
  </si>
  <si>
    <t>平成12年度</t>
    <phoneticPr fontId="2"/>
  </si>
  <si>
    <t>平成14年度</t>
    <phoneticPr fontId="2"/>
  </si>
  <si>
    <t>平成15年度</t>
    <phoneticPr fontId="2"/>
  </si>
  <si>
    <t>平成16年度</t>
    <phoneticPr fontId="2"/>
  </si>
  <si>
    <t>消防ポンプ自動車</t>
    <rPh sb="0" eb="2">
      <t>ショウボウ</t>
    </rPh>
    <rPh sb="5" eb="7">
      <t>ジドウ</t>
    </rPh>
    <rPh sb="7" eb="8">
      <t>シャ</t>
    </rPh>
    <phoneticPr fontId="2"/>
  </si>
  <si>
    <t>数量</t>
    <rPh sb="0" eb="2">
      <t>スウリョウ</t>
    </rPh>
    <phoneticPr fontId="2"/>
  </si>
  <si>
    <t>補助金</t>
    <rPh sb="0" eb="3">
      <t>ホジョキン</t>
    </rPh>
    <phoneticPr fontId="2"/>
  </si>
  <si>
    <t>化学消防ポンプ自動車</t>
    <rPh sb="0" eb="2">
      <t>カガク</t>
    </rPh>
    <rPh sb="2" eb="4">
      <t>ショウボウ</t>
    </rPh>
    <rPh sb="7" eb="10">
      <t>ジドウシャ</t>
    </rPh>
    <phoneticPr fontId="2"/>
  </si>
  <si>
    <t>はしご付消防</t>
    <rPh sb="3" eb="4">
      <t>ツキ</t>
    </rPh>
    <rPh sb="4" eb="6">
      <t>ショウボウ</t>
    </rPh>
    <phoneticPr fontId="2"/>
  </si>
  <si>
    <t>ポンプ自動車</t>
    <rPh sb="3" eb="6">
      <t>ジドウシャ</t>
    </rPh>
    <phoneticPr fontId="2"/>
  </si>
  <si>
    <t>小型動力ポンプ</t>
    <rPh sb="0" eb="2">
      <t>コガタ</t>
    </rPh>
    <rPh sb="2" eb="4">
      <t>ドウリョク</t>
    </rPh>
    <phoneticPr fontId="2"/>
  </si>
  <si>
    <t>消防専用電話装置</t>
    <rPh sb="0" eb="2">
      <t>ショウボウ</t>
    </rPh>
    <rPh sb="2" eb="4">
      <t>センヨウ</t>
    </rPh>
    <rPh sb="4" eb="6">
      <t>デンワ</t>
    </rPh>
    <rPh sb="6" eb="8">
      <t>ソウチ</t>
    </rPh>
    <phoneticPr fontId="2"/>
  </si>
  <si>
    <t>防火水槽</t>
    <rPh sb="0" eb="2">
      <t>ボウカ</t>
    </rPh>
    <rPh sb="2" eb="4">
      <t>スイソウ</t>
    </rPh>
    <phoneticPr fontId="2"/>
  </si>
  <si>
    <t>小型動力ポンプ積載車</t>
    <rPh sb="0" eb="2">
      <t>コガタ</t>
    </rPh>
    <rPh sb="2" eb="4">
      <t>ドウリョク</t>
    </rPh>
    <rPh sb="7" eb="9">
      <t>セキサイ</t>
    </rPh>
    <rPh sb="9" eb="10">
      <t>シャ</t>
    </rPh>
    <phoneticPr fontId="2"/>
  </si>
  <si>
    <t>小型動力ポンプ付</t>
    <rPh sb="0" eb="2">
      <t>コガタ</t>
    </rPh>
    <rPh sb="2" eb="4">
      <t>ドウリョク</t>
    </rPh>
    <rPh sb="7" eb="8">
      <t>ツキ</t>
    </rPh>
    <phoneticPr fontId="2"/>
  </si>
  <si>
    <t>積載車</t>
    <rPh sb="0" eb="2">
      <t>セキサイ</t>
    </rPh>
    <rPh sb="2" eb="3">
      <t>シャ</t>
    </rPh>
    <phoneticPr fontId="2"/>
  </si>
  <si>
    <t>水槽車</t>
    <rPh sb="0" eb="2">
      <t>スイソウ</t>
    </rPh>
    <rPh sb="2" eb="3">
      <t>シャ</t>
    </rPh>
    <phoneticPr fontId="2"/>
  </si>
  <si>
    <t>救急自動車</t>
    <rPh sb="0" eb="2">
      <t>キュウキュウ</t>
    </rPh>
    <rPh sb="2" eb="5">
      <t>ジドウシャ</t>
    </rPh>
    <phoneticPr fontId="2"/>
  </si>
  <si>
    <t>訓練塔</t>
    <rPh sb="0" eb="2">
      <t>クンレン</t>
    </rPh>
    <rPh sb="2" eb="3">
      <t>トウ</t>
    </rPh>
    <phoneticPr fontId="2"/>
  </si>
  <si>
    <t>消防団総合</t>
    <rPh sb="0" eb="3">
      <t>ショウボウダン</t>
    </rPh>
    <rPh sb="3" eb="5">
      <t>ソウゴウ</t>
    </rPh>
    <phoneticPr fontId="2"/>
  </si>
  <si>
    <t>整備事業</t>
    <rPh sb="0" eb="2">
      <t>セイビ</t>
    </rPh>
    <rPh sb="2" eb="4">
      <t>ジギョウ</t>
    </rPh>
    <phoneticPr fontId="2"/>
  </si>
  <si>
    <t>救助工作車</t>
    <rPh sb="0" eb="2">
      <t>キュウジョ</t>
    </rPh>
    <rPh sb="2" eb="4">
      <t>コウサク</t>
    </rPh>
    <rPh sb="4" eb="5">
      <t>シャ</t>
    </rPh>
    <phoneticPr fontId="2"/>
  </si>
  <si>
    <t>救助資機材</t>
    <rPh sb="0" eb="2">
      <t>キュウジョ</t>
    </rPh>
    <rPh sb="2" eb="3">
      <t>シ</t>
    </rPh>
    <rPh sb="3" eb="5">
      <t>キザイ</t>
    </rPh>
    <phoneticPr fontId="2"/>
  </si>
  <si>
    <t>消防艇</t>
    <rPh sb="0" eb="2">
      <t>ショウボウ</t>
    </rPh>
    <rPh sb="2" eb="3">
      <t>テイ</t>
    </rPh>
    <phoneticPr fontId="2"/>
  </si>
  <si>
    <t>高発泡車</t>
    <rPh sb="0" eb="1">
      <t>コウ</t>
    </rPh>
    <rPh sb="1" eb="3">
      <t>ハッポウ</t>
    </rPh>
    <rPh sb="3" eb="4">
      <t>シャ</t>
    </rPh>
    <phoneticPr fontId="2"/>
  </si>
  <si>
    <t>高機能消防指令センター</t>
    <rPh sb="0" eb="3">
      <t>コウキノウ</t>
    </rPh>
    <rPh sb="3" eb="7">
      <t>ショウボウシレイ</t>
    </rPh>
    <phoneticPr fontId="2"/>
  </si>
  <si>
    <t>（消防緊急通信指令施設）</t>
    <rPh sb="1" eb="3">
      <t>ショウボウ</t>
    </rPh>
    <rPh sb="3" eb="5">
      <t>キンキュウ</t>
    </rPh>
    <rPh sb="5" eb="7">
      <t>ツウシン</t>
    </rPh>
    <rPh sb="7" eb="9">
      <t>シレイ</t>
    </rPh>
    <rPh sb="9" eb="11">
      <t>シセツ</t>
    </rPh>
    <phoneticPr fontId="2"/>
  </si>
  <si>
    <t>ヘリコプター高度化資機材</t>
    <rPh sb="6" eb="9">
      <t>コウドカ</t>
    </rPh>
    <rPh sb="9" eb="12">
      <t>シキザイ</t>
    </rPh>
    <phoneticPr fontId="2"/>
  </si>
  <si>
    <t>消防用ヘリコプター</t>
    <rPh sb="0" eb="3">
      <t>ショウボウヨウ</t>
    </rPh>
    <phoneticPr fontId="2"/>
  </si>
  <si>
    <t>附帯施設</t>
    <rPh sb="0" eb="2">
      <t>フタイ</t>
    </rPh>
    <rPh sb="2" eb="4">
      <t>シセツ</t>
    </rPh>
    <phoneticPr fontId="2"/>
  </si>
  <si>
    <t>救急業務高度化資機材緊急整備事業</t>
    <rPh sb="0" eb="2">
      <t>キュウキュウ</t>
    </rPh>
    <rPh sb="2" eb="4">
      <t>ギョウム</t>
    </rPh>
    <rPh sb="4" eb="7">
      <t>コウドカ</t>
    </rPh>
    <rPh sb="7" eb="8">
      <t>シ</t>
    </rPh>
    <rPh sb="8" eb="10">
      <t>キザイ</t>
    </rPh>
    <phoneticPr fontId="2"/>
  </si>
  <si>
    <t>高規格救急車</t>
    <rPh sb="0" eb="3">
      <t>コウキカク</t>
    </rPh>
    <rPh sb="3" eb="6">
      <t>キュウキュウシャ</t>
    </rPh>
    <phoneticPr fontId="2"/>
  </si>
  <si>
    <t>高度救命処置用資機材</t>
    <rPh sb="0" eb="2">
      <t>コウド</t>
    </rPh>
    <rPh sb="2" eb="4">
      <t>キュウメイ</t>
    </rPh>
    <rPh sb="4" eb="7">
      <t>ショチヨウ</t>
    </rPh>
    <rPh sb="7" eb="10">
      <t>シキザイ</t>
    </rPh>
    <phoneticPr fontId="2"/>
  </si>
  <si>
    <t>緊急消防援助隊関係</t>
    <rPh sb="0" eb="2">
      <t>キンキュウ</t>
    </rPh>
    <rPh sb="2" eb="4">
      <t>ショウボウ</t>
    </rPh>
    <rPh sb="4" eb="7">
      <t>エンジョタイ</t>
    </rPh>
    <rPh sb="7" eb="9">
      <t>カンケイ</t>
    </rPh>
    <phoneticPr fontId="2"/>
  </si>
  <si>
    <t>その他</t>
    <rPh sb="0" eb="3">
      <t>ソノタ</t>
    </rPh>
    <phoneticPr fontId="2"/>
  </si>
  <si>
    <t>補助金額合計</t>
    <rPh sb="0" eb="2">
      <t>ホジョ</t>
    </rPh>
    <rPh sb="2" eb="4">
      <t>キンガク</t>
    </rPh>
    <rPh sb="4" eb="6">
      <t>ゴウケイ</t>
    </rPh>
    <phoneticPr fontId="2"/>
  </si>
  <si>
    <t>備考</t>
    <rPh sb="0" eb="2">
      <t>ビコウ</t>
    </rPh>
    <phoneticPr fontId="2"/>
  </si>
  <si>
    <t>ヘリコプター</t>
    <phoneticPr fontId="2"/>
  </si>
  <si>
    <t>平成17年度</t>
  </si>
  <si>
    <t>平成18年度</t>
    <phoneticPr fontId="2"/>
  </si>
  <si>
    <t>平成19年度</t>
    <phoneticPr fontId="2"/>
  </si>
  <si>
    <t>平成21年度</t>
  </si>
  <si>
    <t>平成20年度</t>
    <phoneticPr fontId="2"/>
  </si>
  <si>
    <t>平成22年度</t>
  </si>
  <si>
    <t>平成23年度</t>
    <phoneticPr fontId="2"/>
  </si>
  <si>
    <t>ヘリコプターテレビ電送システム</t>
    <phoneticPr fontId="2"/>
  </si>
  <si>
    <t>平成24年度</t>
    <phoneticPr fontId="2"/>
  </si>
  <si>
    <t>平成25年度</t>
    <phoneticPr fontId="2"/>
  </si>
  <si>
    <t>平成26年度</t>
    <phoneticPr fontId="2"/>
  </si>
  <si>
    <t>平成27年度</t>
    <phoneticPr fontId="2"/>
  </si>
  <si>
    <t>平成13年度</t>
  </si>
  <si>
    <t>平成28年度</t>
    <rPh sb="4" eb="6">
      <t>ネンド</t>
    </rPh>
    <phoneticPr fontId="2"/>
  </si>
  <si>
    <t>平成29年度</t>
    <rPh sb="4" eb="6">
      <t>ネンド</t>
    </rPh>
    <phoneticPr fontId="2"/>
  </si>
  <si>
    <t>平成30年度</t>
    <rPh sb="4" eb="6">
      <t>ネンド</t>
    </rPh>
    <phoneticPr fontId="2"/>
  </si>
  <si>
    <t>令和元年度</t>
    <rPh sb="0" eb="2">
      <t>レイワ</t>
    </rPh>
    <rPh sb="2" eb="3">
      <t>ガン</t>
    </rPh>
    <rPh sb="3" eb="5">
      <t>ネンド</t>
    </rPh>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</si>
  <si>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</si>
  <si>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</si>
  <si>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</si>
  <si>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</si>
  <si>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</si>
  <si>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(1)国庫補助金の補助率は一般地域で基準額の1/3、人口急増地域（消防施設強化促進法附則第2項）にあっては、基準額の1/2、又は4/10、過疎地域（過疎地域活性化特別措置法、</t>
    <rPh sb="3" eb="5">
      <t>コッコ</t>
    </rPh>
    <rPh sb="5" eb="8">
      <t>ホジョキン</t>
    </rPh>
    <rPh sb="9" eb="11">
      <t>ホジョ</t>
    </rPh>
    <rPh sb="11" eb="12">
      <t>リツ</t>
    </rPh>
    <rPh sb="13" eb="15">
      <t>イッパン</t>
    </rPh>
    <rPh sb="15" eb="17">
      <t>チイキ</t>
    </rPh>
    <rPh sb="18" eb="20">
      <t>キジュン</t>
    </rPh>
    <rPh sb="20" eb="21">
      <t>ガク</t>
    </rPh>
    <rPh sb="26" eb="28">
      <t>ジンコウ</t>
    </rPh>
    <rPh sb="28" eb="30">
      <t>キュウゾウ</t>
    </rPh>
    <rPh sb="30" eb="32">
      <t>チイキ</t>
    </rPh>
    <rPh sb="33" eb="35">
      <t>ショウボウ</t>
    </rPh>
    <rPh sb="35" eb="37">
      <t>シセツ</t>
    </rPh>
    <rPh sb="37" eb="39">
      <t>キョウカ</t>
    </rPh>
    <rPh sb="39" eb="42">
      <t>ソクシンホウ</t>
    </rPh>
    <rPh sb="42" eb="44">
      <t>フソク</t>
    </rPh>
    <rPh sb="44" eb="47">
      <t>ダイ２コウ</t>
    </rPh>
    <phoneticPr fontId="2"/>
  </si>
  <si>
    <t xml:space="preserve">  平成12年度からは過疎地域自立促進特別措置法）にあっては基準額の5.5/10、地域改善地域（地域改善対策特別措置法）にあっては基準額の2/3以内の額</t>
    <phoneticPr fontId="2"/>
  </si>
  <si>
    <t>　(平成９年度まで)である。なお、緊急消防援助隊に関する補助は平成15年度より、消防団総合整備事業については平成16年度より補助率1/2</t>
    <phoneticPr fontId="2"/>
  </si>
  <si>
    <t>(2)昭和61年度以降の小型動力ポンプ及び防火水槽の整備数の減少並びに昭和62年度の小型動力ポンプ付積載車の整備数の減少については、防災まちづくり事業への移行に</t>
    <phoneticPr fontId="2"/>
  </si>
  <si>
    <t>　よるものである。</t>
    <phoneticPr fontId="2"/>
  </si>
  <si>
    <t>(3)高機能消防指令センターは従来の消防緊急通信指令施設に消防車両動態管理・情報システム及び消防用高所監視施設を統合した事業である。</t>
    <phoneticPr fontId="2"/>
  </si>
  <si>
    <t>(4)消防団総合整備事業は、消防団拠点施設整備事業及び消防団活性化総合整備事業を統合したものであり、平成15年度までは消防団拠点施設整備事業及び消防団活性化総合整備事業</t>
    <phoneticPr fontId="2"/>
  </si>
  <si>
    <t>　の合計を記入してある。</t>
    <phoneticPr fontId="2"/>
  </si>
  <si>
    <t>(5)各年度の数量、金額には、翌年度への繰越分を含む。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</si>
</sst>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0\);[Red]\(#,##0\)"/>
    <numFmt numFmtId="177" formatCode="&quot;※&quot;\(#,##0\);[Red]\(#,##0\)"/>
    <numFmt numFmtId="178" formatCode="\(#,##0\);[Red]\(#,##0\)"/>
    <numFmt numFmtId="179" formatCode="#,##0;\-#,##0;&quot;-&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color indexed="8"/>
      <name val="Arial"/>
      <family val="2"/>
    </font>
    <font>
      <b/>
      <sz val="12"/>
      <name val="Arial"/>
      <family val="2"/>
    </font>
    <font>
      <sz val="10"/>
      <name val="Arial"/>
      <family val="2"/>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sz val="12"/>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51">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179"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3" applyNumberFormat="0" applyAlignment="0" applyProtection="0">
      <alignment vertical="center"/>
    </xf>
    <xf numFmtId="0" fontId="13" fillId="21" borderId="0" applyNumberFormat="0" applyBorder="0" applyAlignment="0" applyProtection="0">
      <alignment vertical="center"/>
    </xf>
    <xf numFmtId="0" fontId="1"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xf numFmtId="38" fontId="26" fillId="0" borderId="0" applyFont="0" applyFill="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23" borderId="11" applyNumberFormat="0" applyAlignment="0" applyProtection="0">
      <alignment vertical="center"/>
    </xf>
    <xf numFmtId="0" fontId="23" fillId="0" borderId="0" applyNumberFormat="0" applyFill="0" applyBorder="0" applyAlignment="0" applyProtection="0">
      <alignment vertical="center"/>
    </xf>
    <xf numFmtId="0" fontId="24" fillId="7" borderId="6" applyNumberFormat="0" applyAlignment="0" applyProtection="0">
      <alignment vertical="center"/>
    </xf>
    <xf numFmtId="0" fontId="3" fillId="0" borderId="0"/>
    <xf numFmtId="0" fontId="27" fillId="0" borderId="0">
      <alignment vertical="center"/>
    </xf>
    <xf numFmtId="0" fontId="8" fillId="0" borderId="0"/>
    <xf numFmtId="0" fontId="25" fillId="4" borderId="0" applyNumberFormat="0" applyBorder="0" applyAlignment="0" applyProtection="0">
      <alignment vertical="center"/>
    </xf>
  </cellStyleXfs>
  <cellXfs count="101">
    <xf numFmtId="0" fontId="0" fillId="0" borderId="0" xfId="0"/>
    <xf numFmtId="0" fontId="3" fillId="0" borderId="0" xfId="0" applyFont="1"/>
    <xf numFmtId="0" fontId="4" fillId="0" borderId="0" xfId="0" applyFont="1"/>
    <xf numFmtId="0" fontId="4" fillId="0" borderId="12" xfId="0" applyFont="1" applyBorder="1" applyAlignment="1">
      <alignment horizontal="center" vertical="center"/>
    </xf>
    <xf numFmtId="0" fontId="4" fillId="0" borderId="13" xfId="0" applyFont="1" applyBorder="1" applyAlignment="1">
      <alignment horizontal="distributed"/>
    </xf>
    <xf numFmtId="0" fontId="4" fillId="0" borderId="14" xfId="0" applyFont="1" applyBorder="1" applyAlignment="1">
      <alignment horizontal="distributed"/>
    </xf>
    <xf numFmtId="38" fontId="4" fillId="0" borderId="15" xfId="37" applyFont="1" applyBorder="1"/>
    <xf numFmtId="0" fontId="4" fillId="0" borderId="16" xfId="0" applyFont="1" applyBorder="1" applyAlignment="1">
      <alignment horizontal="distributed"/>
    </xf>
    <xf numFmtId="38" fontId="4" fillId="0" borderId="17" xfId="37" applyFont="1" applyBorder="1"/>
    <xf numFmtId="3" fontId="4" fillId="0" borderId="15" xfId="0" applyNumberFormat="1" applyFont="1" applyBorder="1"/>
    <xf numFmtId="0" fontId="4" fillId="0" borderId="18" xfId="0" applyFont="1" applyBorder="1" applyAlignment="1">
      <alignment horizontal="distributed"/>
    </xf>
    <xf numFmtId="3" fontId="4" fillId="0" borderId="18" xfId="0" applyNumberFormat="1" applyFont="1" applyBorder="1"/>
    <xf numFmtId="0" fontId="4" fillId="0" borderId="19" xfId="0" applyFont="1" applyBorder="1" applyAlignment="1">
      <alignment horizontal="distributed"/>
    </xf>
    <xf numFmtId="3" fontId="4" fillId="0" borderId="17" xfId="0" applyNumberFormat="1" applyFont="1" applyBorder="1"/>
    <xf numFmtId="0" fontId="4" fillId="0" borderId="20" xfId="0" applyFont="1" applyBorder="1" applyAlignment="1">
      <alignment horizontal="distributed"/>
    </xf>
    <xf numFmtId="0" fontId="4" fillId="0" borderId="17" xfId="0" applyFont="1" applyBorder="1" applyAlignment="1">
      <alignment horizontal="distributed"/>
    </xf>
    <xf numFmtId="0" fontId="4" fillId="0" borderId="13" xfId="0" applyFont="1" applyBorder="1"/>
    <xf numFmtId="0" fontId="4" fillId="0" borderId="16" xfId="0" applyFont="1" applyBorder="1" applyAlignment="1">
      <alignment shrinkToFit="1"/>
    </xf>
    <xf numFmtId="0" fontId="4" fillId="0" borderId="16" xfId="0" applyFont="1" applyBorder="1" applyAlignment="1">
      <alignment vertical="center" shrinkToFit="1"/>
    </xf>
    <xf numFmtId="0" fontId="4" fillId="0" borderId="13" xfId="0" applyFont="1" applyBorder="1" applyAlignment="1">
      <alignment vertical="center" shrinkToFit="1"/>
    </xf>
    <xf numFmtId="0" fontId="4" fillId="0" borderId="21" xfId="0" applyFont="1" applyBorder="1" applyAlignment="1">
      <alignment horizontal="distributed"/>
    </xf>
    <xf numFmtId="0" fontId="4" fillId="0" borderId="12" xfId="0" applyFont="1" applyBorder="1" applyAlignment="1">
      <alignment horizontal="distributed"/>
    </xf>
    <xf numFmtId="0" fontId="4" fillId="0" borderId="22" xfId="0" applyFont="1" applyBorder="1" applyAlignment="1">
      <alignment horizontal="distributed"/>
    </xf>
    <xf numFmtId="0" fontId="4" fillId="0" borderId="23" xfId="0" applyFont="1" applyBorder="1" applyAlignment="1">
      <alignment horizontal="distributed"/>
    </xf>
    <xf numFmtId="0" fontId="4" fillId="0" borderId="0" xfId="0" applyFont="1" applyAlignment="1">
      <alignment wrapText="1"/>
    </xf>
    <xf numFmtId="38" fontId="4" fillId="0" borderId="32" xfId="37" applyFont="1" applyFill="1" applyBorder="1"/>
    <xf numFmtId="38" fontId="4" fillId="0" borderId="15" xfId="37" applyFont="1" applyFill="1" applyBorder="1"/>
    <xf numFmtId="38" fontId="4" fillId="0" borderId="0" xfId="37" applyFont="1" applyFill="1" applyBorder="1"/>
    <xf numFmtId="38" fontId="4" fillId="0" borderId="30" xfId="37" applyFont="1" applyFill="1" applyBorder="1"/>
    <xf numFmtId="38" fontId="4" fillId="0" borderId="18" xfId="37" applyFont="1" applyFill="1" applyBorder="1"/>
    <xf numFmtId="38" fontId="4" fillId="0" borderId="31" xfId="37" applyFont="1" applyFill="1" applyBorder="1"/>
    <xf numFmtId="38" fontId="4" fillId="0" borderId="28" xfId="37" applyFont="1" applyFill="1" applyBorder="1"/>
    <xf numFmtId="38" fontId="4" fillId="0" borderId="17" xfId="37" applyFont="1" applyFill="1" applyBorder="1"/>
    <xf numFmtId="38" fontId="4" fillId="0" borderId="29" xfId="37" applyFont="1" applyFill="1" applyBorder="1"/>
    <xf numFmtId="38" fontId="4" fillId="0" borderId="25" xfId="37" applyFont="1" applyFill="1" applyBorder="1"/>
    <xf numFmtId="38" fontId="4" fillId="0" borderId="32" xfId="37" applyFont="1" applyBorder="1"/>
    <xf numFmtId="38" fontId="4" fillId="0" borderId="28" xfId="37" applyFont="1" applyBorder="1"/>
    <xf numFmtId="3" fontId="4" fillId="0" borderId="32" xfId="0" applyNumberFormat="1" applyFont="1" applyBorder="1"/>
    <xf numFmtId="3" fontId="4" fillId="0" borderId="30" xfId="0" applyNumberFormat="1" applyFont="1" applyBorder="1"/>
    <xf numFmtId="3" fontId="4" fillId="0" borderId="28" xfId="0" applyNumberFormat="1" applyFont="1" applyBorder="1"/>
    <xf numFmtId="38" fontId="4" fillId="0" borderId="33" xfId="37" applyFont="1" applyFill="1" applyBorder="1"/>
    <xf numFmtId="38" fontId="4" fillId="0" borderId="38" xfId="37" applyFont="1" applyFill="1" applyBorder="1"/>
    <xf numFmtId="38" fontId="4" fillId="0" borderId="39" xfId="37" applyFont="1" applyFill="1" applyBorder="1"/>
    <xf numFmtId="38" fontId="4" fillId="0" borderId="42" xfId="37" applyFont="1" applyFill="1" applyBorder="1"/>
    <xf numFmtId="38" fontId="4" fillId="0" borderId="41" xfId="37" applyFont="1" applyFill="1" applyBorder="1"/>
    <xf numFmtId="38" fontId="4" fillId="0" borderId="43" xfId="37" applyFont="1" applyFill="1" applyBorder="1"/>
    <xf numFmtId="0" fontId="3" fillId="0" borderId="0" xfId="0" applyFont="1" applyAlignment="1">
      <alignment horizontal="right"/>
    </xf>
    <xf numFmtId="0" fontId="3" fillId="0" borderId="35" xfId="0" applyFont="1" applyBorder="1" applyAlignment="1">
      <alignment horizontal="right"/>
    </xf>
    <xf numFmtId="0" fontId="4" fillId="0" borderId="45" xfId="0" applyFont="1" applyBorder="1" applyAlignment="1">
      <alignment horizontal="center" vertical="center"/>
    </xf>
    <xf numFmtId="0" fontId="4" fillId="0" borderId="4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46" xfId="0" applyFont="1" applyBorder="1" applyAlignment="1">
      <alignment horizontal="center" vertical="center" shrinkToFit="1"/>
    </xf>
    <xf numFmtId="38" fontId="4" fillId="0" borderId="18" xfId="37" applyFont="1" applyBorder="1"/>
    <xf numFmtId="3" fontId="4" fillId="0" borderId="0" xfId="0" applyNumberFormat="1" applyFont="1"/>
    <xf numFmtId="3" fontId="4" fillId="0" borderId="43" xfId="0" applyNumberFormat="1" applyFont="1" applyBorder="1"/>
    <xf numFmtId="3" fontId="4" fillId="0" borderId="31" xfId="0" applyNumberFormat="1" applyFont="1" applyBorder="1"/>
    <xf numFmtId="3" fontId="4" fillId="0" borderId="42" xfId="0" applyNumberFormat="1" applyFont="1" applyBorder="1"/>
    <xf numFmtId="3" fontId="4" fillId="0" borderId="29" xfId="0" applyNumberFormat="1" applyFont="1" applyBorder="1"/>
    <xf numFmtId="3" fontId="4" fillId="0" borderId="41" xfId="0" applyNumberFormat="1" applyFont="1" applyBorder="1"/>
    <xf numFmtId="3" fontId="4" fillId="0" borderId="38" xfId="0" applyNumberFormat="1" applyFont="1" applyBorder="1"/>
    <xf numFmtId="3" fontId="4" fillId="0" borderId="39" xfId="0" applyNumberFormat="1" applyFont="1" applyBorder="1"/>
    <xf numFmtId="178" fontId="4" fillId="0" borderId="32" xfId="0" applyNumberFormat="1" applyFont="1" applyBorder="1"/>
    <xf numFmtId="177" fontId="4" fillId="0" borderId="32" xfId="0" applyNumberFormat="1" applyFont="1" applyBorder="1"/>
    <xf numFmtId="177" fontId="4" fillId="0" borderId="15" xfId="0" applyNumberFormat="1" applyFont="1" applyBorder="1"/>
    <xf numFmtId="177" fontId="4" fillId="0" borderId="0" xfId="0" applyNumberFormat="1" applyFont="1"/>
    <xf numFmtId="177" fontId="4" fillId="0" borderId="38" xfId="0" applyNumberFormat="1" applyFont="1" applyBorder="1"/>
    <xf numFmtId="177" fontId="4" fillId="0" borderId="43" xfId="0" applyNumberFormat="1" applyFont="1" applyBorder="1"/>
    <xf numFmtId="176" fontId="4" fillId="0" borderId="28" xfId="0" applyNumberFormat="1" applyFont="1" applyBorder="1" applyAlignment="1">
      <alignment shrinkToFit="1"/>
    </xf>
    <xf numFmtId="176" fontId="4" fillId="0" borderId="28" xfId="0" applyNumberFormat="1" applyFont="1" applyBorder="1"/>
    <xf numFmtId="176" fontId="4" fillId="0" borderId="17" xfId="0" applyNumberFormat="1" applyFont="1" applyBorder="1"/>
    <xf numFmtId="176" fontId="4" fillId="0" borderId="29" xfId="0" applyNumberFormat="1" applyFont="1" applyBorder="1"/>
    <xf numFmtId="176" fontId="4" fillId="0" borderId="39" xfId="0" applyNumberFormat="1" applyFont="1" applyBorder="1"/>
    <xf numFmtId="176" fontId="4" fillId="0" borderId="41" xfId="0" applyNumberFormat="1" applyFont="1" applyBorder="1"/>
    <xf numFmtId="3" fontId="4" fillId="0" borderId="47" xfId="0" applyNumberFormat="1" applyFont="1" applyBorder="1"/>
    <xf numFmtId="178" fontId="4" fillId="0" borderId="18" xfId="0" applyNumberFormat="1" applyFont="1" applyBorder="1"/>
    <xf numFmtId="178" fontId="4" fillId="0" borderId="31" xfId="0" applyNumberFormat="1" applyFont="1" applyBorder="1"/>
    <xf numFmtId="178" fontId="4" fillId="0" borderId="30" xfId="0" applyNumberFormat="1" applyFont="1" applyBorder="1"/>
    <xf numFmtId="178" fontId="4" fillId="0" borderId="47" xfId="0" applyNumberFormat="1" applyFont="1" applyBorder="1"/>
    <xf numFmtId="178" fontId="4" fillId="0" borderId="42" xfId="0" applyNumberFormat="1" applyFont="1" applyBorder="1"/>
    <xf numFmtId="178" fontId="4" fillId="0" borderId="17" xfId="0" applyNumberFormat="1" applyFont="1" applyBorder="1"/>
    <xf numFmtId="178" fontId="4" fillId="0" borderId="29" xfId="0" applyNumberFormat="1" applyFont="1" applyBorder="1"/>
    <xf numFmtId="178" fontId="4" fillId="0" borderId="28" xfId="0" applyNumberFormat="1" applyFont="1" applyBorder="1"/>
    <xf numFmtId="178" fontId="4" fillId="0" borderId="39" xfId="0" applyNumberFormat="1" applyFont="1" applyBorder="1"/>
    <xf numFmtId="178" fontId="4" fillId="0" borderId="41" xfId="0" applyNumberFormat="1" applyFont="1" applyBorder="1"/>
    <xf numFmtId="178" fontId="4" fillId="0" borderId="15" xfId="0" applyNumberFormat="1" applyFont="1" applyBorder="1"/>
    <xf numFmtId="178" fontId="4" fillId="0" borderId="0" xfId="0" applyNumberFormat="1" applyFont="1"/>
    <xf numFmtId="178" fontId="4" fillId="0" borderId="38" xfId="0" applyNumberFormat="1" applyFont="1" applyBorder="1"/>
    <xf numFmtId="178" fontId="4" fillId="0" borderId="43" xfId="0" applyNumberFormat="1" applyFont="1" applyBorder="1"/>
    <xf numFmtId="38" fontId="4" fillId="0" borderId="25" xfId="37" applyFont="1" applyBorder="1"/>
    <xf numFmtId="38" fontId="4" fillId="0" borderId="26" xfId="37" applyFont="1" applyFill="1" applyBorder="1"/>
    <xf numFmtId="38" fontId="4" fillId="0" borderId="27" xfId="37" applyFont="1" applyFill="1" applyBorder="1"/>
    <xf numFmtId="38" fontId="4" fillId="0" borderId="44" xfId="37" applyFont="1" applyFill="1" applyBorder="1"/>
    <xf numFmtId="38" fontId="4" fillId="0" borderId="40" xfId="37" applyFont="1" applyFill="1" applyBorder="1"/>
    <xf numFmtId="38" fontId="4" fillId="0" borderId="33" xfId="37" applyFont="1" applyBorder="1"/>
    <xf numFmtId="38" fontId="4" fillId="0" borderId="34" xfId="37" applyFont="1" applyFill="1" applyBorder="1"/>
    <xf numFmtId="38" fontId="4" fillId="0" borderId="35" xfId="37" applyFont="1" applyFill="1" applyBorder="1"/>
    <xf numFmtId="38" fontId="4" fillId="0" borderId="24" xfId="37" applyFont="1" applyFill="1" applyBorder="1"/>
    <xf numFmtId="38" fontId="4" fillId="0" borderId="37" xfId="37" applyFont="1" applyFill="1" applyBorder="1"/>
    <xf numFmtId="0" fontId="4" fillId="0" borderId="48" xfId="0" applyFont="1" applyBorder="1" applyAlignment="1">
      <alignment horizontal="left" vertical="justify" wrapText="1"/>
    </xf>
    <xf numFmtId="0" fontId="4" fillId="0" borderId="49" xfId="0" applyFont="1" applyBorder="1" applyAlignment="1">
      <alignment horizontal="left" vertic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EF047487-B029-4D19-AFD3-032AA0405372}"/>
    <cellStyle name="Header1" xfId="20" xr:uid="{20B74010-E845-4620-9A3A-8D23EA217B7D}"/>
    <cellStyle name="Header2" xfId="21" xr:uid="{E21198DE-5908-4A61-A2C3-BE69C789E783}"/>
    <cellStyle name="Normal_#18-Internet" xfId="22" xr:uid="{B600584C-E3A7-4D5F-8811-6069444C25A5}"/>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764A77E7-2EF8-4812-8906-F20BE7CED6FC}"/>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F93F9ED6-255B-4BBF-8897-FD15764CD949}"/>
    <cellStyle name="標準 9" xfId="48" xr:uid="{E51D88B3-E8BF-4251-AFC4-FEB99F88814E}"/>
    <cellStyle name="未定義" xfId="49" xr:uid="{3789F6B5-4EEA-450F-A4E4-DBBF15E3A31A}"/>
    <cellStyle name="良い" xfId="5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15240</xdr:colOff>
      <xdr:row>2</xdr:row>
      <xdr:rowOff>15240</xdr:rowOff>
    </xdr:from>
    <xdr:to>
      <xdr:col>3</xdr:col>
      <xdr:colOff>0</xdr:colOff>
      <xdr:row>2</xdr:row>
      <xdr:rowOff>312420</xdr:rowOff>
    </xdr:to>
    <xdr:sp macro="" textlink="">
      <xdr:nvSpPr>
        <xdr:cNvPr id="618531" name="Line 1">
          <a:extLst>
            <a:ext uri="{FF2B5EF4-FFF2-40B4-BE49-F238E27FC236}">
              <a16:creationId xmlns:a16="http://schemas.microsoft.com/office/drawing/2014/main" id="{0FE1D7F4-FB85-1E95-175C-03F6735A4907}"/>
            </a:ext>
          </a:extLst>
        </xdr:cNvPr>
        <xdr:cNvSpPr>
          <a:spLocks noChangeShapeType="1"/>
        </xdr:cNvSpPr>
      </xdr:nvSpPr>
      <xdr:spPr bwMode="auto">
        <a:xfrm>
          <a:off x="388620" y="396240"/>
          <a:ext cx="1783080" cy="2971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xdr:colOff>
      <xdr:row>3</xdr:row>
      <xdr:rowOff>45720</xdr:rowOff>
    </xdr:from>
    <xdr:to>
      <xdr:col>22</xdr:col>
      <xdr:colOff>60960</xdr:colOff>
      <xdr:row>34</xdr:row>
      <xdr:rowOff>68580</xdr:rowOff>
    </xdr:to>
    <xdr:sp macro="" textlink="">
      <xdr:nvSpPr>
        <xdr:cNvPr id="618532" name="Line 3">
          <a:extLst>
            <a:ext uri="{FF2B5EF4-FFF2-40B4-BE49-F238E27FC236}">
              <a16:creationId xmlns:a16="http://schemas.microsoft.com/office/drawing/2014/main" id="{74238154-B416-C316-D500-1AE2325CD294}"/>
            </a:ext>
          </a:extLst>
        </xdr:cNvPr>
        <xdr:cNvSpPr>
          <a:spLocks noChangeShapeType="1"/>
        </xdr:cNvSpPr>
      </xdr:nvSpPr>
      <xdr:spPr bwMode="auto">
        <a:xfrm>
          <a:off x="2217420" y="929640"/>
          <a:ext cx="15240" cy="5219700"/>
        </a:xfrm>
        <a:prstGeom prst="line">
          <a:avLst/>
        </a:prstGeom>
        <a:noFill/>
        <a:ln w="5080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131521</xdr:colOff>
      <xdr:row>16</xdr:row>
      <xdr:rowOff>38100</xdr:rowOff>
    </xdr:from>
    <xdr:to>
      <xdr:col>25</xdr:col>
      <xdr:colOff>131602</xdr:colOff>
      <xdr:row>22</xdr:row>
      <xdr:rowOff>422</xdr:rowOff>
    </xdr:to>
    <xdr:sp macro="" textlink="">
      <xdr:nvSpPr>
        <xdr:cNvPr id="4" name="Rectangle 5">
          <a:extLst>
            <a:ext uri="{FF2B5EF4-FFF2-40B4-BE49-F238E27FC236}">
              <a16:creationId xmlns:a16="http://schemas.microsoft.com/office/drawing/2014/main" id="{E61B1C21-606B-36B9-35D2-3D8163CA6E25}"/>
            </a:ext>
          </a:extLst>
        </xdr:cNvPr>
        <xdr:cNvSpPr>
          <a:spLocks noChangeArrowheads="1"/>
        </xdr:cNvSpPr>
      </xdr:nvSpPr>
      <xdr:spPr bwMode="auto">
        <a:xfrm>
          <a:off x="13788466" y="2792730"/>
          <a:ext cx="1857456" cy="97950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１８年度以降消防防災設備整備費補助金は廃止されている</a:t>
          </a:r>
        </a:p>
      </xdr:txBody>
    </xdr:sp>
    <xdr:clientData/>
  </xdr:twoCellAnchor>
  <xdr:twoCellAnchor>
    <xdr:from>
      <xdr:col>22</xdr:col>
      <xdr:colOff>60960</xdr:colOff>
      <xdr:row>37</xdr:row>
      <xdr:rowOff>7620</xdr:rowOff>
    </xdr:from>
    <xdr:to>
      <xdr:col>22</xdr:col>
      <xdr:colOff>68580</xdr:colOff>
      <xdr:row>47</xdr:row>
      <xdr:rowOff>0</xdr:rowOff>
    </xdr:to>
    <xdr:sp macro="" textlink="">
      <xdr:nvSpPr>
        <xdr:cNvPr id="618534" name="Line 7">
          <a:extLst>
            <a:ext uri="{FF2B5EF4-FFF2-40B4-BE49-F238E27FC236}">
              <a16:creationId xmlns:a16="http://schemas.microsoft.com/office/drawing/2014/main" id="{DD517F78-256C-2C9C-F0B7-39DB0457BD3E}"/>
            </a:ext>
          </a:extLst>
        </xdr:cNvPr>
        <xdr:cNvSpPr>
          <a:spLocks noChangeShapeType="1"/>
        </xdr:cNvSpPr>
      </xdr:nvSpPr>
      <xdr:spPr bwMode="auto">
        <a:xfrm>
          <a:off x="2232660" y="6591300"/>
          <a:ext cx="7620" cy="1668780"/>
        </a:xfrm>
        <a:prstGeom prst="line">
          <a:avLst/>
        </a:prstGeom>
        <a:noFill/>
        <a:ln w="5080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9D84-B971-479D-B2C8-B7BF85EDFF90}">
  <sheetPr>
    <tabColor indexed="10"/>
    <pageSetUpPr fitToPage="1"/>
  </sheetPr>
  <dimension ref="B1:AF64"/>
  <sheetViews>
    <sheetView tabSelected="1" view="pageBreakPreview" zoomScale="115" zoomScaleNormal="90" zoomScaleSheetLayoutView="115" workbookViewId="0">
      <pane xSplit="3" ySplit="3" topLeftCell="W4" activePane="bottomRight" state="frozen"/>
      <selection activeCell="V51" sqref="V51"/>
      <selection pane="topRight" activeCell="V51" sqref="V51"/>
      <selection pane="bottomLeft" activeCell="V51" sqref="V51"/>
      <selection pane="bottomRight" activeCell="Z15" sqref="Z15"/>
    </sheetView>
  </sheetViews>
  <sheetFormatPr defaultColWidth="9" defaultRowHeight="13.2" x14ac:dyDescent="0.2"/>
  <cols>
    <col min="1" max="1" width="5.44140625" style="1" customWidth="1"/>
    <col min="2" max="2" width="19.88671875" style="1" customWidth="1"/>
    <col min="3" max="3" width="6.33203125" style="1" customWidth="1"/>
    <col min="4" max="22" width="11.33203125" style="1" hidden="1" customWidth="1"/>
    <col min="23" max="26" width="11.33203125" style="1" customWidth="1"/>
    <col min="27" max="28" width="13.109375" style="1" customWidth="1"/>
    <col min="29" max="32" width="12.88671875" style="1" customWidth="1"/>
    <col min="33" max="16384" width="9" style="1"/>
  </cols>
  <sheetData>
    <row r="1" spans="2:32" x14ac:dyDescent="0.2">
      <c r="B1" s="1" t="s">
        <v>0</v>
      </c>
    </row>
    <row r="2" spans="2:32" ht="17.25" customHeight="1" x14ac:dyDescent="0.2">
      <c r="M2" s="46"/>
      <c r="N2" s="46"/>
      <c r="O2" s="46"/>
      <c r="P2" s="46"/>
      <c r="U2" s="46"/>
      <c r="AD2" s="47"/>
      <c r="AE2" s="47"/>
      <c r="AF2" s="47" t="s">
        <v>1</v>
      </c>
    </row>
    <row r="3" spans="2:32" s="2" customFormat="1" ht="39.75" customHeight="1" x14ac:dyDescent="0.15">
      <c r="B3" s="99" t="s">
        <v>2</v>
      </c>
      <c r="C3" s="100"/>
      <c r="D3" s="3" t="s">
        <v>3</v>
      </c>
      <c r="E3" s="3" t="s">
        <v>4</v>
      </c>
      <c r="F3" s="3" t="s">
        <v>5</v>
      </c>
      <c r="G3" s="3" t="s">
        <v>6</v>
      </c>
      <c r="H3" s="3" t="s">
        <v>7</v>
      </c>
      <c r="I3" s="3" t="s">
        <v>57</v>
      </c>
      <c r="J3" s="48" t="s">
        <v>8</v>
      </c>
      <c r="K3" s="49" t="s">
        <v>9</v>
      </c>
      <c r="L3" s="50" t="s">
        <v>10</v>
      </c>
      <c r="M3" s="51" t="s">
        <v>45</v>
      </c>
      <c r="N3" s="49" t="s">
        <v>46</v>
      </c>
      <c r="O3" s="49" t="s">
        <v>47</v>
      </c>
      <c r="P3" s="50" t="s">
        <v>49</v>
      </c>
      <c r="Q3" s="50" t="s">
        <v>48</v>
      </c>
      <c r="R3" s="51" t="s">
        <v>50</v>
      </c>
      <c r="S3" s="50" t="s">
        <v>51</v>
      </c>
      <c r="T3" s="50" t="s">
        <v>53</v>
      </c>
      <c r="U3" s="50" t="s">
        <v>54</v>
      </c>
      <c r="V3" s="50" t="s">
        <v>55</v>
      </c>
      <c r="W3" s="50" t="s">
        <v>56</v>
      </c>
      <c r="X3" s="51" t="s">
        <v>58</v>
      </c>
      <c r="Y3" s="49" t="s">
        <v>59</v>
      </c>
      <c r="Z3" s="50" t="s">
        <v>60</v>
      </c>
      <c r="AA3" s="50" t="s">
        <v>61</v>
      </c>
      <c r="AB3" s="50" t="s">
        <v>62</v>
      </c>
      <c r="AC3" s="51" t="s">
        <v>63</v>
      </c>
      <c r="AD3" s="50" t="s">
        <v>64</v>
      </c>
      <c r="AE3" s="50" t="s">
        <v>65</v>
      </c>
      <c r="AF3" s="52" t="s">
        <v>66</v>
      </c>
    </row>
    <row r="4" spans="2:32" s="2" customFormat="1" ht="13.5" customHeight="1" x14ac:dyDescent="0.15">
      <c r="B4" s="4" t="s">
        <v>11</v>
      </c>
      <c r="C4" s="5" t="s">
        <v>12</v>
      </c>
      <c r="D4" s="53">
        <v>34</v>
      </c>
      <c r="E4" s="53">
        <v>36</v>
      </c>
      <c r="F4" s="53">
        <v>22</v>
      </c>
      <c r="G4" s="6">
        <v>14</v>
      </c>
      <c r="H4" s="6">
        <v>16</v>
      </c>
      <c r="I4" s="35">
        <v>23</v>
      </c>
      <c r="J4" s="25">
        <v>16</v>
      </c>
      <c r="K4" s="25">
        <v>12</v>
      </c>
      <c r="L4" s="26">
        <v>2</v>
      </c>
      <c r="M4" s="27"/>
      <c r="N4" s="25"/>
      <c r="O4" s="28"/>
      <c r="P4" s="29"/>
      <c r="Q4" s="29"/>
      <c r="R4" s="30"/>
      <c r="S4" s="29"/>
      <c r="T4" s="29"/>
      <c r="U4" s="29"/>
      <c r="V4" s="29"/>
      <c r="W4" s="29"/>
      <c r="X4" s="30"/>
      <c r="Y4" s="29"/>
      <c r="Z4" s="29"/>
      <c r="AA4" s="41"/>
      <c r="AB4" s="29"/>
      <c r="AC4" s="30"/>
      <c r="AD4" s="29"/>
      <c r="AE4" s="29"/>
      <c r="AF4" s="43"/>
    </row>
    <row r="5" spans="2:32" s="2" customFormat="1" ht="13.5" customHeight="1" x14ac:dyDescent="0.15">
      <c r="B5" s="7"/>
      <c r="C5" s="5" t="s">
        <v>13</v>
      </c>
      <c r="D5" s="8">
        <v>120537</v>
      </c>
      <c r="E5" s="8">
        <v>145814</v>
      </c>
      <c r="F5" s="8">
        <v>98587</v>
      </c>
      <c r="G5" s="8">
        <v>63743</v>
      </c>
      <c r="H5" s="8">
        <v>80246</v>
      </c>
      <c r="I5" s="36">
        <v>108636</v>
      </c>
      <c r="J5" s="31">
        <v>82082</v>
      </c>
      <c r="K5" s="31">
        <v>58278</v>
      </c>
      <c r="L5" s="32">
        <v>12807</v>
      </c>
      <c r="M5" s="33"/>
      <c r="N5" s="31"/>
      <c r="O5" s="31"/>
      <c r="P5" s="32"/>
      <c r="Q5" s="32"/>
      <c r="R5" s="33"/>
      <c r="S5" s="32"/>
      <c r="T5" s="32"/>
      <c r="U5" s="32"/>
      <c r="V5" s="32"/>
      <c r="W5" s="32"/>
      <c r="X5" s="33"/>
      <c r="Y5" s="32"/>
      <c r="Z5" s="31"/>
      <c r="AA5" s="32"/>
      <c r="AB5" s="32"/>
      <c r="AC5" s="33"/>
      <c r="AD5" s="32"/>
      <c r="AE5" s="32"/>
      <c r="AF5" s="44"/>
    </row>
    <row r="6" spans="2:32" s="2" customFormat="1" ht="25.8" customHeight="1" x14ac:dyDescent="0.15">
      <c r="B6" s="4" t="s">
        <v>14</v>
      </c>
      <c r="C6" s="5" t="s">
        <v>12</v>
      </c>
      <c r="D6" s="53">
        <v>2</v>
      </c>
      <c r="E6" s="53">
        <v>4</v>
      </c>
      <c r="F6" s="53">
        <v>4</v>
      </c>
      <c r="G6" s="9">
        <v>2</v>
      </c>
      <c r="H6" s="9">
        <v>2</v>
      </c>
      <c r="I6" s="37"/>
      <c r="J6" s="37">
        <v>1</v>
      </c>
      <c r="K6" s="37">
        <v>2</v>
      </c>
      <c r="L6" s="9"/>
      <c r="M6" s="54"/>
      <c r="N6" s="37"/>
      <c r="O6" s="37"/>
      <c r="P6" s="9"/>
      <c r="Q6" s="9"/>
      <c r="R6" s="54"/>
      <c r="S6" s="9"/>
      <c r="T6" s="9"/>
      <c r="U6" s="9"/>
      <c r="V6" s="9"/>
      <c r="W6" s="9"/>
      <c r="X6" s="54"/>
      <c r="Y6" s="9"/>
      <c r="Z6" s="37"/>
      <c r="AA6" s="9"/>
      <c r="AB6" s="9"/>
      <c r="AC6" s="54"/>
      <c r="AD6" s="9"/>
      <c r="AE6" s="9"/>
      <c r="AF6" s="55"/>
    </row>
    <row r="7" spans="2:32" s="2" customFormat="1" ht="13.5" customHeight="1" x14ac:dyDescent="0.15">
      <c r="B7" s="7"/>
      <c r="C7" s="10" t="s">
        <v>13</v>
      </c>
      <c r="D7" s="6">
        <v>16132</v>
      </c>
      <c r="E7" s="6">
        <v>25721</v>
      </c>
      <c r="F7" s="6">
        <v>39067</v>
      </c>
      <c r="G7" s="9">
        <v>16580</v>
      </c>
      <c r="H7" s="9">
        <v>28581</v>
      </c>
      <c r="I7" s="37"/>
      <c r="J7" s="37">
        <v>7624</v>
      </c>
      <c r="K7" s="37">
        <v>36999</v>
      </c>
      <c r="L7" s="9"/>
      <c r="M7" s="54"/>
      <c r="N7" s="37"/>
      <c r="O7" s="37"/>
      <c r="P7" s="9"/>
      <c r="Q7" s="9"/>
      <c r="R7" s="54"/>
      <c r="S7" s="9"/>
      <c r="T7" s="9"/>
      <c r="U7" s="9"/>
      <c r="V7" s="9"/>
      <c r="W7" s="9"/>
      <c r="X7" s="54"/>
      <c r="Y7" s="9"/>
      <c r="Z7" s="37"/>
      <c r="AA7" s="9"/>
      <c r="AB7" s="9"/>
      <c r="AC7" s="54"/>
      <c r="AD7" s="9"/>
      <c r="AE7" s="9"/>
      <c r="AF7" s="55"/>
    </row>
    <row r="8" spans="2:32" s="2" customFormat="1" ht="13.5" customHeight="1" x14ac:dyDescent="0.15">
      <c r="B8" s="4" t="s">
        <v>15</v>
      </c>
      <c r="C8" s="5" t="s">
        <v>12</v>
      </c>
      <c r="D8" s="53">
        <v>1</v>
      </c>
      <c r="E8" s="53">
        <v>1</v>
      </c>
      <c r="F8" s="53">
        <v>1</v>
      </c>
      <c r="G8" s="11">
        <v>3</v>
      </c>
      <c r="H8" s="11">
        <v>5</v>
      </c>
      <c r="I8" s="38">
        <v>2</v>
      </c>
      <c r="J8" s="38">
        <v>2</v>
      </c>
      <c r="K8" s="38"/>
      <c r="L8" s="11">
        <v>3</v>
      </c>
      <c r="M8" s="56"/>
      <c r="N8" s="38"/>
      <c r="O8" s="38"/>
      <c r="P8" s="11"/>
      <c r="Q8" s="11"/>
      <c r="R8" s="56"/>
      <c r="S8" s="11"/>
      <c r="T8" s="11"/>
      <c r="U8" s="11"/>
      <c r="V8" s="11"/>
      <c r="W8" s="11"/>
      <c r="X8" s="56"/>
      <c r="Y8" s="11"/>
      <c r="Z8" s="38"/>
      <c r="AA8" s="11"/>
      <c r="AB8" s="11"/>
      <c r="AC8" s="56"/>
      <c r="AD8" s="11"/>
      <c r="AE8" s="11"/>
      <c r="AF8" s="57"/>
    </row>
    <row r="9" spans="2:32" s="2" customFormat="1" ht="13.5" customHeight="1" x14ac:dyDescent="0.15">
      <c r="B9" s="12" t="s">
        <v>16</v>
      </c>
      <c r="C9" s="5" t="s">
        <v>13</v>
      </c>
      <c r="D9" s="8">
        <v>22370</v>
      </c>
      <c r="E9" s="8">
        <v>27636</v>
      </c>
      <c r="F9" s="8">
        <v>30453</v>
      </c>
      <c r="G9" s="13">
        <v>115155</v>
      </c>
      <c r="H9" s="13">
        <v>168333</v>
      </c>
      <c r="I9" s="39">
        <v>58225</v>
      </c>
      <c r="J9" s="39">
        <v>47851</v>
      </c>
      <c r="K9" s="39"/>
      <c r="L9" s="13">
        <v>94650</v>
      </c>
      <c r="M9" s="58"/>
      <c r="N9" s="39"/>
      <c r="O9" s="39"/>
      <c r="P9" s="13"/>
      <c r="Q9" s="13"/>
      <c r="R9" s="58"/>
      <c r="S9" s="13"/>
      <c r="T9" s="13"/>
      <c r="U9" s="13"/>
      <c r="V9" s="13"/>
      <c r="W9" s="13"/>
      <c r="X9" s="58"/>
      <c r="Y9" s="13"/>
      <c r="Z9" s="39"/>
      <c r="AA9" s="13"/>
      <c r="AB9" s="13"/>
      <c r="AC9" s="58"/>
      <c r="AD9" s="13"/>
      <c r="AE9" s="13"/>
      <c r="AF9" s="59"/>
    </row>
    <row r="10" spans="2:32" s="2" customFormat="1" ht="13.5" customHeight="1" x14ac:dyDescent="0.15">
      <c r="B10" s="14" t="s">
        <v>17</v>
      </c>
      <c r="C10" s="5" t="s">
        <v>12</v>
      </c>
      <c r="D10" s="53"/>
      <c r="E10" s="53"/>
      <c r="F10" s="53">
        <v>1</v>
      </c>
      <c r="G10" s="6"/>
      <c r="H10" s="6"/>
      <c r="I10" s="35"/>
      <c r="J10" s="25"/>
      <c r="K10" s="25"/>
      <c r="L10" s="26"/>
      <c r="M10" s="27"/>
      <c r="N10" s="25"/>
      <c r="O10" s="25"/>
      <c r="P10" s="26"/>
      <c r="Q10" s="26"/>
      <c r="R10" s="27"/>
      <c r="S10" s="26"/>
      <c r="T10" s="26"/>
      <c r="U10" s="26"/>
      <c r="V10" s="26"/>
      <c r="W10" s="26"/>
      <c r="X10" s="27"/>
      <c r="Y10" s="26"/>
      <c r="Z10" s="25"/>
      <c r="AA10" s="26"/>
      <c r="AB10" s="26"/>
      <c r="AC10" s="27"/>
      <c r="AD10" s="26"/>
      <c r="AE10" s="26"/>
      <c r="AF10" s="45"/>
    </row>
    <row r="11" spans="2:32" s="2" customFormat="1" ht="13.5" customHeight="1" x14ac:dyDescent="0.15">
      <c r="B11" s="12"/>
      <c r="C11" s="5" t="s">
        <v>13</v>
      </c>
      <c r="D11" s="8"/>
      <c r="E11" s="8"/>
      <c r="F11" s="8">
        <v>2205</v>
      </c>
      <c r="G11" s="8"/>
      <c r="H11" s="8"/>
      <c r="I11" s="36"/>
      <c r="J11" s="31"/>
      <c r="K11" s="31"/>
      <c r="L11" s="32"/>
      <c r="M11" s="33"/>
      <c r="N11" s="31"/>
      <c r="O11" s="31"/>
      <c r="P11" s="32"/>
      <c r="Q11" s="32"/>
      <c r="R11" s="33"/>
      <c r="S11" s="32"/>
      <c r="T11" s="32"/>
      <c r="U11" s="32"/>
      <c r="V11" s="32"/>
      <c r="W11" s="32"/>
      <c r="X11" s="33"/>
      <c r="Y11" s="32"/>
      <c r="Z11" s="31"/>
      <c r="AA11" s="32"/>
      <c r="AB11" s="32"/>
      <c r="AC11" s="33"/>
      <c r="AD11" s="32"/>
      <c r="AE11" s="32"/>
      <c r="AF11" s="44"/>
    </row>
    <row r="12" spans="2:32" s="2" customFormat="1" ht="13.5" customHeight="1" x14ac:dyDescent="0.15">
      <c r="B12" s="4" t="s">
        <v>18</v>
      </c>
      <c r="C12" s="5" t="s">
        <v>12</v>
      </c>
      <c r="D12" s="53">
        <v>1</v>
      </c>
      <c r="E12" s="53"/>
      <c r="F12" s="53"/>
      <c r="G12" s="6"/>
      <c r="H12" s="6"/>
      <c r="I12" s="35"/>
      <c r="J12" s="25"/>
      <c r="K12" s="25"/>
      <c r="L12" s="26"/>
      <c r="M12" s="27"/>
      <c r="N12" s="25"/>
      <c r="O12" s="25"/>
      <c r="P12" s="26"/>
      <c r="Q12" s="26"/>
      <c r="R12" s="27"/>
      <c r="S12" s="26"/>
      <c r="T12" s="26"/>
      <c r="U12" s="26"/>
      <c r="V12" s="26"/>
      <c r="W12" s="26"/>
      <c r="X12" s="27"/>
      <c r="Y12" s="26"/>
      <c r="Z12" s="25"/>
      <c r="AA12" s="26"/>
      <c r="AB12" s="26"/>
      <c r="AC12" s="27"/>
      <c r="AD12" s="26"/>
      <c r="AE12" s="26"/>
      <c r="AF12" s="45"/>
    </row>
    <row r="13" spans="2:32" s="2" customFormat="1" ht="13.5" customHeight="1" x14ac:dyDescent="0.15">
      <c r="B13" s="12"/>
      <c r="C13" s="5" t="s">
        <v>13</v>
      </c>
      <c r="D13" s="8">
        <v>172</v>
      </c>
      <c r="E13" s="8"/>
      <c r="F13" s="8"/>
      <c r="G13" s="8"/>
      <c r="H13" s="8"/>
      <c r="I13" s="36"/>
      <c r="J13" s="31"/>
      <c r="K13" s="31"/>
      <c r="L13" s="32"/>
      <c r="M13" s="33"/>
      <c r="N13" s="31"/>
      <c r="O13" s="31"/>
      <c r="P13" s="32"/>
      <c r="Q13" s="32"/>
      <c r="R13" s="33"/>
      <c r="S13" s="32"/>
      <c r="T13" s="32"/>
      <c r="U13" s="32"/>
      <c r="V13" s="32"/>
      <c r="W13" s="32"/>
      <c r="X13" s="33"/>
      <c r="Y13" s="32"/>
      <c r="Z13" s="31"/>
      <c r="AA13" s="32"/>
      <c r="AB13" s="42"/>
      <c r="AC13" s="33"/>
      <c r="AD13" s="32"/>
      <c r="AE13" s="32"/>
      <c r="AF13" s="44"/>
    </row>
    <row r="14" spans="2:32" s="2" customFormat="1" ht="13.5" customHeight="1" x14ac:dyDescent="0.15">
      <c r="B14" s="4" t="s">
        <v>19</v>
      </c>
      <c r="C14" s="5" t="s">
        <v>12</v>
      </c>
      <c r="D14" s="53">
        <v>44</v>
      </c>
      <c r="E14" s="53">
        <v>29</v>
      </c>
      <c r="F14" s="53">
        <v>29</v>
      </c>
      <c r="G14" s="6">
        <v>26</v>
      </c>
      <c r="H14" s="6">
        <v>28</v>
      </c>
      <c r="I14" s="35">
        <v>32</v>
      </c>
      <c r="J14" s="25">
        <v>25</v>
      </c>
      <c r="K14" s="25">
        <v>25</v>
      </c>
      <c r="L14" s="26"/>
      <c r="M14" s="27"/>
      <c r="N14" s="25"/>
      <c r="O14" s="25"/>
      <c r="P14" s="26"/>
      <c r="Q14" s="26"/>
      <c r="R14" s="27"/>
      <c r="S14" s="26"/>
      <c r="T14" s="26"/>
      <c r="U14" s="26"/>
      <c r="V14" s="26"/>
      <c r="W14" s="26"/>
      <c r="X14" s="27"/>
      <c r="Y14" s="26"/>
      <c r="Z14" s="25"/>
      <c r="AA14" s="26"/>
      <c r="AB14" s="41"/>
      <c r="AC14" s="27"/>
      <c r="AD14" s="26"/>
      <c r="AE14" s="26"/>
      <c r="AF14" s="45"/>
    </row>
    <row r="15" spans="2:32" s="2" customFormat="1" ht="13.5" customHeight="1" x14ac:dyDescent="0.15">
      <c r="B15" s="12"/>
      <c r="C15" s="5" t="s">
        <v>13</v>
      </c>
      <c r="D15" s="8">
        <v>67619</v>
      </c>
      <c r="E15" s="8">
        <v>54804</v>
      </c>
      <c r="F15" s="8">
        <v>49128</v>
      </c>
      <c r="G15" s="8">
        <v>57816</v>
      </c>
      <c r="H15" s="8">
        <v>60347</v>
      </c>
      <c r="I15" s="36">
        <v>64545</v>
      </c>
      <c r="J15" s="31">
        <v>63554</v>
      </c>
      <c r="K15" s="31">
        <v>59395</v>
      </c>
      <c r="L15" s="32"/>
      <c r="M15" s="33"/>
      <c r="N15" s="31"/>
      <c r="O15" s="31"/>
      <c r="P15" s="32"/>
      <c r="Q15" s="32"/>
      <c r="R15" s="33"/>
      <c r="S15" s="32"/>
      <c r="T15" s="32"/>
      <c r="U15" s="32"/>
      <c r="V15" s="32"/>
      <c r="W15" s="32"/>
      <c r="X15" s="33"/>
      <c r="Y15" s="32"/>
      <c r="Z15" s="31"/>
      <c r="AA15" s="32"/>
      <c r="AB15" s="42"/>
      <c r="AC15" s="33"/>
      <c r="AD15" s="32"/>
      <c r="AE15" s="32"/>
      <c r="AF15" s="44"/>
    </row>
    <row r="16" spans="2:32" s="2" customFormat="1" ht="27.6" customHeight="1" x14ac:dyDescent="0.15">
      <c r="B16" s="7" t="s">
        <v>20</v>
      </c>
      <c r="C16" s="15" t="s">
        <v>12</v>
      </c>
      <c r="D16" s="6"/>
      <c r="E16" s="6">
        <v>3</v>
      </c>
      <c r="F16" s="6">
        <v>14</v>
      </c>
      <c r="G16" s="6"/>
      <c r="H16" s="6"/>
      <c r="I16" s="35"/>
      <c r="J16" s="25"/>
      <c r="K16" s="25"/>
      <c r="L16" s="26"/>
      <c r="M16" s="27"/>
      <c r="N16" s="25"/>
      <c r="O16" s="25"/>
      <c r="P16" s="26"/>
      <c r="Q16" s="26"/>
      <c r="R16" s="27"/>
      <c r="S16" s="26"/>
      <c r="T16" s="26"/>
      <c r="U16" s="26"/>
      <c r="V16" s="26"/>
      <c r="W16" s="26"/>
      <c r="X16" s="27"/>
      <c r="Y16" s="26"/>
      <c r="Z16" s="25"/>
      <c r="AA16" s="26"/>
      <c r="AB16" s="41"/>
      <c r="AC16" s="27"/>
      <c r="AD16" s="26"/>
      <c r="AE16" s="26"/>
      <c r="AF16" s="45"/>
    </row>
    <row r="17" spans="2:32" s="2" customFormat="1" ht="13.5" customHeight="1" x14ac:dyDescent="0.15">
      <c r="B17" s="12"/>
      <c r="C17" s="5" t="s">
        <v>13</v>
      </c>
      <c r="D17" s="8"/>
      <c r="E17" s="8">
        <v>4299</v>
      </c>
      <c r="F17" s="8">
        <v>13146</v>
      </c>
      <c r="G17" s="8"/>
      <c r="H17" s="8"/>
      <c r="I17" s="36"/>
      <c r="J17" s="31"/>
      <c r="K17" s="31"/>
      <c r="L17" s="32"/>
      <c r="M17" s="33"/>
      <c r="N17" s="31"/>
      <c r="O17" s="31"/>
      <c r="P17" s="32"/>
      <c r="Q17" s="32"/>
      <c r="R17" s="33"/>
      <c r="S17" s="32"/>
      <c r="T17" s="32"/>
      <c r="U17" s="32"/>
      <c r="V17" s="32"/>
      <c r="W17" s="32"/>
      <c r="X17" s="33"/>
      <c r="Y17" s="32"/>
      <c r="Z17" s="31"/>
      <c r="AA17" s="32"/>
      <c r="AB17" s="42"/>
      <c r="AC17" s="33"/>
      <c r="AD17" s="32"/>
      <c r="AE17" s="32"/>
      <c r="AF17" s="44"/>
    </row>
    <row r="18" spans="2:32" s="2" customFormat="1" ht="13.5" customHeight="1" x14ac:dyDescent="0.15">
      <c r="B18" s="4" t="s">
        <v>21</v>
      </c>
      <c r="C18" s="5" t="s">
        <v>12</v>
      </c>
      <c r="D18" s="53"/>
      <c r="E18" s="53"/>
      <c r="F18" s="53">
        <v>6</v>
      </c>
      <c r="G18" s="6"/>
      <c r="H18" s="6"/>
      <c r="I18" s="35">
        <v>9</v>
      </c>
      <c r="J18" s="25">
        <v>15</v>
      </c>
      <c r="K18" s="25">
        <v>7</v>
      </c>
      <c r="L18" s="26">
        <v>2</v>
      </c>
      <c r="M18" s="27"/>
      <c r="N18" s="25"/>
      <c r="O18" s="25"/>
      <c r="P18" s="26"/>
      <c r="Q18" s="26"/>
      <c r="R18" s="27"/>
      <c r="S18" s="26"/>
      <c r="T18" s="26"/>
      <c r="U18" s="26"/>
      <c r="V18" s="26"/>
      <c r="W18" s="26"/>
      <c r="X18" s="27"/>
      <c r="Y18" s="26"/>
      <c r="Z18" s="25"/>
      <c r="AA18" s="26"/>
      <c r="AB18" s="41"/>
      <c r="AC18" s="27"/>
      <c r="AD18" s="26"/>
      <c r="AE18" s="26"/>
      <c r="AF18" s="45"/>
    </row>
    <row r="19" spans="2:32" s="2" customFormat="1" ht="13.5" customHeight="1" x14ac:dyDescent="0.15">
      <c r="B19" s="12" t="s">
        <v>22</v>
      </c>
      <c r="C19" s="5" t="s">
        <v>13</v>
      </c>
      <c r="D19" s="8"/>
      <c r="E19" s="8"/>
      <c r="F19" s="8">
        <v>5052</v>
      </c>
      <c r="G19" s="8"/>
      <c r="H19" s="8"/>
      <c r="I19" s="36">
        <v>11148</v>
      </c>
      <c r="J19" s="31">
        <v>19178</v>
      </c>
      <c r="K19" s="31">
        <v>8590</v>
      </c>
      <c r="L19" s="32">
        <v>2250</v>
      </c>
      <c r="M19" s="33"/>
      <c r="N19" s="31"/>
      <c r="O19" s="31"/>
      <c r="P19" s="32"/>
      <c r="Q19" s="32"/>
      <c r="R19" s="33"/>
      <c r="S19" s="32"/>
      <c r="T19" s="32"/>
      <c r="U19" s="32"/>
      <c r="V19" s="32"/>
      <c r="W19" s="32"/>
      <c r="X19" s="33"/>
      <c r="Y19" s="32"/>
      <c r="Z19" s="31"/>
      <c r="AA19" s="32"/>
      <c r="AB19" s="42"/>
      <c r="AC19" s="33"/>
      <c r="AD19" s="32"/>
      <c r="AE19" s="32"/>
      <c r="AF19" s="44"/>
    </row>
    <row r="20" spans="2:32" s="2" customFormat="1" ht="13.5" customHeight="1" x14ac:dyDescent="0.15">
      <c r="B20" s="4" t="s">
        <v>21</v>
      </c>
      <c r="C20" s="5" t="s">
        <v>12</v>
      </c>
      <c r="D20" s="53">
        <v>1</v>
      </c>
      <c r="E20" s="53">
        <v>1</v>
      </c>
      <c r="F20" s="53"/>
      <c r="G20" s="6"/>
      <c r="H20" s="6">
        <v>1</v>
      </c>
      <c r="I20" s="35"/>
      <c r="J20" s="25"/>
      <c r="K20" s="25">
        <v>1</v>
      </c>
      <c r="L20" s="26"/>
      <c r="M20" s="27"/>
      <c r="N20" s="25"/>
      <c r="O20" s="25"/>
      <c r="P20" s="26"/>
      <c r="Q20" s="26"/>
      <c r="R20" s="27"/>
      <c r="S20" s="26"/>
      <c r="T20" s="26"/>
      <c r="U20" s="26"/>
      <c r="V20" s="26"/>
      <c r="W20" s="26"/>
      <c r="X20" s="27"/>
      <c r="Y20" s="26"/>
      <c r="Z20" s="25"/>
      <c r="AA20" s="26"/>
      <c r="AB20" s="41"/>
      <c r="AC20" s="27"/>
      <c r="AD20" s="26"/>
      <c r="AE20" s="26"/>
      <c r="AF20" s="45"/>
    </row>
    <row r="21" spans="2:32" s="2" customFormat="1" ht="13.5" customHeight="1" x14ac:dyDescent="0.15">
      <c r="B21" s="12" t="s">
        <v>23</v>
      </c>
      <c r="C21" s="5" t="s">
        <v>13</v>
      </c>
      <c r="D21" s="8">
        <v>7647</v>
      </c>
      <c r="E21" s="8">
        <v>3645</v>
      </c>
      <c r="F21" s="8"/>
      <c r="G21" s="8"/>
      <c r="H21" s="8">
        <v>4916</v>
      </c>
      <c r="I21" s="36"/>
      <c r="J21" s="31"/>
      <c r="K21" s="31">
        <v>7962</v>
      </c>
      <c r="L21" s="32"/>
      <c r="M21" s="33"/>
      <c r="N21" s="31"/>
      <c r="O21" s="31"/>
      <c r="P21" s="32"/>
      <c r="Q21" s="32"/>
      <c r="R21" s="33"/>
      <c r="S21" s="32"/>
      <c r="T21" s="32"/>
      <c r="U21" s="32"/>
      <c r="V21" s="32"/>
      <c r="W21" s="32"/>
      <c r="X21" s="33"/>
      <c r="Y21" s="32"/>
      <c r="Z21" s="31"/>
      <c r="AA21" s="32"/>
      <c r="AB21" s="42"/>
      <c r="AC21" s="33"/>
      <c r="AD21" s="32"/>
      <c r="AE21" s="32"/>
      <c r="AF21" s="44"/>
    </row>
    <row r="22" spans="2:32" s="2" customFormat="1" ht="13.5" customHeight="1" x14ac:dyDescent="0.15">
      <c r="B22" s="4" t="s">
        <v>24</v>
      </c>
      <c r="C22" s="5" t="s">
        <v>12</v>
      </c>
      <c r="D22" s="53"/>
      <c r="E22" s="53"/>
      <c r="F22" s="53"/>
      <c r="G22" s="6"/>
      <c r="H22" s="6"/>
      <c r="I22" s="35"/>
      <c r="J22" s="25"/>
      <c r="K22" s="25"/>
      <c r="L22" s="26"/>
      <c r="M22" s="27"/>
      <c r="N22" s="25"/>
      <c r="O22" s="25"/>
      <c r="P22" s="26"/>
      <c r="Q22" s="26"/>
      <c r="R22" s="27"/>
      <c r="S22" s="26"/>
      <c r="T22" s="26"/>
      <c r="U22" s="26"/>
      <c r="V22" s="26"/>
      <c r="W22" s="26"/>
      <c r="X22" s="27"/>
      <c r="Y22" s="26"/>
      <c r="Z22" s="25"/>
      <c r="AA22" s="26"/>
      <c r="AB22" s="41"/>
      <c r="AC22" s="27"/>
      <c r="AD22" s="26"/>
      <c r="AE22" s="26"/>
      <c r="AF22" s="45"/>
    </row>
    <row r="23" spans="2:32" s="2" customFormat="1" ht="13.5" customHeight="1" x14ac:dyDescent="0.15">
      <c r="B23" s="12"/>
      <c r="C23" s="5" t="s">
        <v>13</v>
      </c>
      <c r="D23" s="8"/>
      <c r="E23" s="8"/>
      <c r="F23" s="8"/>
      <c r="G23" s="8"/>
      <c r="H23" s="8"/>
      <c r="I23" s="36"/>
      <c r="J23" s="31"/>
      <c r="K23" s="31"/>
      <c r="L23" s="32"/>
      <c r="M23" s="33"/>
      <c r="N23" s="31"/>
      <c r="O23" s="31"/>
      <c r="P23" s="32"/>
      <c r="Q23" s="32"/>
      <c r="R23" s="33"/>
      <c r="S23" s="32"/>
      <c r="T23" s="32"/>
      <c r="U23" s="32"/>
      <c r="V23" s="32"/>
      <c r="W23" s="32"/>
      <c r="X23" s="33"/>
      <c r="Y23" s="32"/>
      <c r="Z23" s="31"/>
      <c r="AA23" s="32"/>
      <c r="AB23" s="42"/>
      <c r="AC23" s="33"/>
      <c r="AD23" s="32"/>
      <c r="AE23" s="32"/>
      <c r="AF23" s="44"/>
    </row>
    <row r="24" spans="2:32" s="2" customFormat="1" ht="13.5" customHeight="1" x14ac:dyDescent="0.15">
      <c r="B24" s="4" t="s">
        <v>25</v>
      </c>
      <c r="C24" s="5" t="s">
        <v>12</v>
      </c>
      <c r="D24" s="53"/>
      <c r="E24" s="53"/>
      <c r="F24" s="53"/>
      <c r="G24" s="6"/>
      <c r="H24" s="6"/>
      <c r="I24" s="35"/>
      <c r="J24" s="25"/>
      <c r="K24" s="25"/>
      <c r="L24" s="26"/>
      <c r="M24" s="27"/>
      <c r="N24" s="25"/>
      <c r="O24" s="25"/>
      <c r="P24" s="26"/>
      <c r="Q24" s="26"/>
      <c r="R24" s="27"/>
      <c r="S24" s="26"/>
      <c r="T24" s="26"/>
      <c r="U24" s="26"/>
      <c r="V24" s="26"/>
      <c r="W24" s="26"/>
      <c r="X24" s="27"/>
      <c r="Y24" s="26"/>
      <c r="Z24" s="25"/>
      <c r="AA24" s="26"/>
      <c r="AB24" s="41"/>
      <c r="AC24" s="27"/>
      <c r="AD24" s="26"/>
      <c r="AE24" s="26"/>
      <c r="AF24" s="45"/>
    </row>
    <row r="25" spans="2:32" s="2" customFormat="1" ht="13.5" customHeight="1" x14ac:dyDescent="0.15">
      <c r="B25" s="12"/>
      <c r="C25" s="5" t="s">
        <v>13</v>
      </c>
      <c r="D25" s="8"/>
      <c r="E25" s="8"/>
      <c r="F25" s="8"/>
      <c r="G25" s="8"/>
      <c r="H25" s="8"/>
      <c r="I25" s="36"/>
      <c r="J25" s="31"/>
      <c r="K25" s="31"/>
      <c r="L25" s="32"/>
      <c r="M25" s="33"/>
      <c r="N25" s="31"/>
      <c r="O25" s="31"/>
      <c r="P25" s="32"/>
      <c r="Q25" s="32"/>
      <c r="R25" s="33"/>
      <c r="S25" s="32"/>
      <c r="T25" s="32"/>
      <c r="U25" s="32"/>
      <c r="V25" s="32"/>
      <c r="W25" s="32"/>
      <c r="X25" s="33"/>
      <c r="Y25" s="32"/>
      <c r="Z25" s="31"/>
      <c r="AA25" s="32"/>
      <c r="AB25" s="42"/>
      <c r="AC25" s="33"/>
      <c r="AD25" s="32"/>
      <c r="AE25" s="32"/>
      <c r="AF25" s="44"/>
    </row>
    <row r="26" spans="2:32" s="2" customFormat="1" ht="13.5" customHeight="1" x14ac:dyDescent="0.15">
      <c r="B26" s="4" t="s">
        <v>26</v>
      </c>
      <c r="C26" s="5" t="s">
        <v>12</v>
      </c>
      <c r="D26" s="53">
        <v>12</v>
      </c>
      <c r="E26" s="53">
        <f>1+10</f>
        <v>11</v>
      </c>
      <c r="F26" s="53">
        <f>1+16</f>
        <v>17</v>
      </c>
      <c r="G26" s="6">
        <v>12</v>
      </c>
      <c r="H26" s="6">
        <v>13</v>
      </c>
      <c r="I26" s="35">
        <v>10</v>
      </c>
      <c r="J26" s="25">
        <f>2+10</f>
        <v>12</v>
      </c>
      <c r="K26" s="25">
        <f>2+11</f>
        <v>13</v>
      </c>
      <c r="L26" s="26">
        <v>8</v>
      </c>
      <c r="M26" s="27">
        <v>21</v>
      </c>
      <c r="N26" s="25"/>
      <c r="O26" s="25"/>
      <c r="P26" s="26"/>
      <c r="Q26" s="26"/>
      <c r="R26" s="27"/>
      <c r="S26" s="26"/>
      <c r="T26" s="26"/>
      <c r="U26" s="29"/>
      <c r="V26" s="26"/>
      <c r="W26" s="26"/>
      <c r="X26" s="27"/>
      <c r="Y26" s="26"/>
      <c r="Z26" s="25"/>
      <c r="AA26" s="26"/>
      <c r="AB26" s="41"/>
      <c r="AC26" s="27"/>
      <c r="AD26" s="26"/>
      <c r="AE26" s="26"/>
      <c r="AF26" s="45"/>
    </row>
    <row r="27" spans="2:32" s="2" customFormat="1" ht="13.5" customHeight="1" x14ac:dyDescent="0.15">
      <c r="B27" s="12" t="s">
        <v>27</v>
      </c>
      <c r="C27" s="5" t="s">
        <v>13</v>
      </c>
      <c r="D27" s="8">
        <v>37380</v>
      </c>
      <c r="E27" s="8">
        <f>2427+37301</f>
        <v>39728</v>
      </c>
      <c r="F27" s="8">
        <f>2068+59686</f>
        <v>61754</v>
      </c>
      <c r="G27" s="8">
        <v>51804</v>
      </c>
      <c r="H27" s="8">
        <v>54086</v>
      </c>
      <c r="I27" s="36">
        <v>38730</v>
      </c>
      <c r="J27" s="31">
        <f>8277+39609</f>
        <v>47886</v>
      </c>
      <c r="K27" s="31">
        <f>7317+46614</f>
        <v>53931</v>
      </c>
      <c r="L27" s="32">
        <v>29851</v>
      </c>
      <c r="M27" s="33">
        <v>157090</v>
      </c>
      <c r="N27" s="31"/>
      <c r="O27" s="31"/>
      <c r="P27" s="32"/>
      <c r="Q27" s="32"/>
      <c r="R27" s="33"/>
      <c r="S27" s="32"/>
      <c r="T27" s="32"/>
      <c r="U27" s="32"/>
      <c r="V27" s="32"/>
      <c r="W27" s="32"/>
      <c r="X27" s="33"/>
      <c r="Y27" s="32"/>
      <c r="Z27" s="31"/>
      <c r="AA27" s="32"/>
      <c r="AB27" s="42"/>
      <c r="AC27" s="33"/>
      <c r="AD27" s="32"/>
      <c r="AE27" s="32"/>
      <c r="AF27" s="44"/>
    </row>
    <row r="28" spans="2:32" s="2" customFormat="1" ht="13.5" customHeight="1" x14ac:dyDescent="0.15">
      <c r="B28" s="4" t="s">
        <v>28</v>
      </c>
      <c r="C28" s="5" t="s">
        <v>12</v>
      </c>
      <c r="D28" s="53">
        <v>1</v>
      </c>
      <c r="E28" s="53">
        <v>2</v>
      </c>
      <c r="F28" s="53">
        <v>3</v>
      </c>
      <c r="G28" s="9">
        <v>3</v>
      </c>
      <c r="H28" s="9">
        <v>2</v>
      </c>
      <c r="I28" s="37">
        <v>3</v>
      </c>
      <c r="J28" s="37">
        <v>2</v>
      </c>
      <c r="K28" s="37">
        <v>3</v>
      </c>
      <c r="L28" s="9"/>
      <c r="M28" s="54"/>
      <c r="N28" s="37"/>
      <c r="O28" s="37"/>
      <c r="P28" s="9"/>
      <c r="Q28" s="9"/>
      <c r="R28" s="54"/>
      <c r="S28" s="9"/>
      <c r="T28" s="9"/>
      <c r="U28" s="9"/>
      <c r="V28" s="9"/>
      <c r="W28" s="9"/>
      <c r="X28" s="54"/>
      <c r="Y28" s="9"/>
      <c r="Z28" s="37"/>
      <c r="AA28" s="9"/>
      <c r="AB28" s="60"/>
      <c r="AC28" s="54"/>
      <c r="AD28" s="9"/>
      <c r="AE28" s="9"/>
      <c r="AF28" s="55"/>
    </row>
    <row r="29" spans="2:32" s="2" customFormat="1" ht="13.5" customHeight="1" x14ac:dyDescent="0.15">
      <c r="B29" s="12"/>
      <c r="C29" s="5" t="s">
        <v>13</v>
      </c>
      <c r="D29" s="8">
        <v>6771</v>
      </c>
      <c r="E29" s="8">
        <v>14834</v>
      </c>
      <c r="F29" s="8">
        <v>22503</v>
      </c>
      <c r="G29" s="13">
        <v>20994</v>
      </c>
      <c r="H29" s="13">
        <v>14834</v>
      </c>
      <c r="I29" s="39">
        <v>21832</v>
      </c>
      <c r="J29" s="39">
        <v>13516</v>
      </c>
      <c r="K29" s="39">
        <v>22503</v>
      </c>
      <c r="L29" s="13"/>
      <c r="M29" s="58"/>
      <c r="N29" s="39"/>
      <c r="O29" s="39"/>
      <c r="P29" s="13"/>
      <c r="Q29" s="13"/>
      <c r="R29" s="58"/>
      <c r="S29" s="13"/>
      <c r="T29" s="13"/>
      <c r="U29" s="13"/>
      <c r="V29" s="13"/>
      <c r="W29" s="13"/>
      <c r="X29" s="58"/>
      <c r="Y29" s="13"/>
      <c r="Z29" s="39"/>
      <c r="AA29" s="13"/>
      <c r="AB29" s="61"/>
      <c r="AC29" s="58"/>
      <c r="AD29" s="13"/>
      <c r="AE29" s="13"/>
      <c r="AF29" s="59"/>
    </row>
    <row r="30" spans="2:32" s="2" customFormat="1" ht="13.5" customHeight="1" x14ac:dyDescent="0.15">
      <c r="B30" s="4" t="s">
        <v>29</v>
      </c>
      <c r="C30" s="5" t="s">
        <v>12</v>
      </c>
      <c r="D30" s="53">
        <v>1</v>
      </c>
      <c r="E30" s="53">
        <v>2</v>
      </c>
      <c r="F30" s="53">
        <v>3</v>
      </c>
      <c r="G30" s="9">
        <v>3</v>
      </c>
      <c r="H30" s="9">
        <v>2</v>
      </c>
      <c r="I30" s="37">
        <v>7</v>
      </c>
      <c r="J30" s="37">
        <v>4</v>
      </c>
      <c r="K30" s="37">
        <v>5</v>
      </c>
      <c r="L30" s="9">
        <v>1</v>
      </c>
      <c r="M30" s="54"/>
      <c r="N30" s="37"/>
      <c r="O30" s="37"/>
      <c r="P30" s="9"/>
      <c r="Q30" s="9"/>
      <c r="R30" s="54"/>
      <c r="S30" s="9"/>
      <c r="T30" s="9"/>
      <c r="U30" s="9"/>
      <c r="V30" s="9"/>
      <c r="W30" s="9"/>
      <c r="X30" s="54"/>
      <c r="Y30" s="9"/>
      <c r="Z30" s="37"/>
      <c r="AA30" s="9"/>
      <c r="AB30" s="60"/>
      <c r="AC30" s="54"/>
      <c r="AD30" s="9"/>
      <c r="AE30" s="9"/>
      <c r="AF30" s="55"/>
    </row>
    <row r="31" spans="2:32" s="2" customFormat="1" ht="13.5" customHeight="1" x14ac:dyDescent="0.15">
      <c r="B31" s="12"/>
      <c r="C31" s="5" t="s">
        <v>13</v>
      </c>
      <c r="D31" s="8">
        <v>4889</v>
      </c>
      <c r="E31" s="8">
        <v>1983</v>
      </c>
      <c r="F31" s="8">
        <v>14988</v>
      </c>
      <c r="G31" s="13">
        <v>12637</v>
      </c>
      <c r="H31" s="13">
        <v>8817</v>
      </c>
      <c r="I31" s="39">
        <v>27996</v>
      </c>
      <c r="J31" s="39">
        <v>16345</v>
      </c>
      <c r="K31" s="39">
        <f>26130+364</f>
        <v>26494</v>
      </c>
      <c r="L31" s="13">
        <v>1277</v>
      </c>
      <c r="M31" s="58"/>
      <c r="N31" s="39"/>
      <c r="O31" s="39"/>
      <c r="P31" s="13"/>
      <c r="Q31" s="13"/>
      <c r="R31" s="58"/>
      <c r="S31" s="13"/>
      <c r="T31" s="13"/>
      <c r="U31" s="13"/>
      <c r="V31" s="13"/>
      <c r="W31" s="13"/>
      <c r="X31" s="58"/>
      <c r="Y31" s="13"/>
      <c r="Z31" s="39"/>
      <c r="AA31" s="13"/>
      <c r="AB31" s="61"/>
      <c r="AC31" s="58"/>
      <c r="AD31" s="13"/>
      <c r="AE31" s="13"/>
      <c r="AF31" s="59"/>
    </row>
    <row r="32" spans="2:32" s="2" customFormat="1" ht="13.5" customHeight="1" x14ac:dyDescent="0.15">
      <c r="B32" s="4" t="s">
        <v>30</v>
      </c>
      <c r="C32" s="5" t="s">
        <v>12</v>
      </c>
      <c r="D32" s="53"/>
      <c r="E32" s="53"/>
      <c r="F32" s="53"/>
      <c r="G32" s="9"/>
      <c r="H32" s="9"/>
      <c r="I32" s="37"/>
      <c r="J32" s="62">
        <v>3</v>
      </c>
      <c r="K32" s="63"/>
      <c r="L32" s="64"/>
      <c r="M32" s="65"/>
      <c r="N32" s="63"/>
      <c r="O32" s="63"/>
      <c r="P32" s="64"/>
      <c r="Q32" s="64"/>
      <c r="R32" s="65"/>
      <c r="S32" s="64"/>
      <c r="T32" s="64"/>
      <c r="U32" s="64"/>
      <c r="V32" s="64"/>
      <c r="W32" s="64"/>
      <c r="X32" s="65"/>
      <c r="Y32" s="64"/>
      <c r="Z32" s="63"/>
      <c r="AA32" s="64"/>
      <c r="AB32" s="66"/>
      <c r="AC32" s="65"/>
      <c r="AD32" s="64"/>
      <c r="AE32" s="64"/>
      <c r="AF32" s="67"/>
    </row>
    <row r="33" spans="2:32" s="2" customFormat="1" ht="13.5" customHeight="1" x14ac:dyDescent="0.15">
      <c r="B33" s="12"/>
      <c r="C33" s="5" t="s">
        <v>13</v>
      </c>
      <c r="D33" s="8"/>
      <c r="E33" s="8"/>
      <c r="F33" s="8"/>
      <c r="G33" s="13"/>
      <c r="H33" s="13"/>
      <c r="I33" s="39"/>
      <c r="J33" s="68">
        <v>333847</v>
      </c>
      <c r="K33" s="69"/>
      <c r="L33" s="70"/>
      <c r="M33" s="71"/>
      <c r="N33" s="69"/>
      <c r="O33" s="69"/>
      <c r="P33" s="70"/>
      <c r="Q33" s="70"/>
      <c r="R33" s="71"/>
      <c r="S33" s="70"/>
      <c r="T33" s="70"/>
      <c r="U33" s="70"/>
      <c r="V33" s="70"/>
      <c r="W33" s="70"/>
      <c r="X33" s="71"/>
      <c r="Y33" s="70"/>
      <c r="Z33" s="69"/>
      <c r="AA33" s="70"/>
      <c r="AB33" s="72"/>
      <c r="AC33" s="71"/>
      <c r="AD33" s="70"/>
      <c r="AE33" s="70"/>
      <c r="AF33" s="73"/>
    </row>
    <row r="34" spans="2:32" s="2" customFormat="1" ht="13.5" customHeight="1" x14ac:dyDescent="0.15">
      <c r="B34" s="4" t="s">
        <v>31</v>
      </c>
      <c r="C34" s="5" t="s">
        <v>12</v>
      </c>
      <c r="D34" s="53"/>
      <c r="E34" s="53"/>
      <c r="F34" s="53"/>
      <c r="G34" s="9"/>
      <c r="H34" s="9"/>
      <c r="I34" s="37"/>
      <c r="J34" s="37"/>
      <c r="K34" s="37"/>
      <c r="L34" s="9"/>
      <c r="M34" s="54"/>
      <c r="N34" s="37"/>
      <c r="O34" s="37"/>
      <c r="P34" s="9"/>
      <c r="Q34" s="9"/>
      <c r="R34" s="54"/>
      <c r="S34" s="9"/>
      <c r="T34" s="9"/>
      <c r="U34" s="9"/>
      <c r="V34" s="9"/>
      <c r="W34" s="9"/>
      <c r="X34" s="54"/>
      <c r="Y34" s="9"/>
      <c r="Z34" s="37"/>
      <c r="AA34" s="9"/>
      <c r="AB34" s="60"/>
      <c r="AC34" s="54"/>
      <c r="AD34" s="9"/>
      <c r="AE34" s="9"/>
      <c r="AF34" s="55"/>
    </row>
    <row r="35" spans="2:32" s="2" customFormat="1" ht="13.5" customHeight="1" x14ac:dyDescent="0.15">
      <c r="B35" s="12"/>
      <c r="C35" s="5" t="s">
        <v>13</v>
      </c>
      <c r="D35" s="8"/>
      <c r="E35" s="8"/>
      <c r="F35" s="8"/>
      <c r="G35" s="13"/>
      <c r="H35" s="13"/>
      <c r="I35" s="39"/>
      <c r="J35" s="39"/>
      <c r="K35" s="39"/>
      <c r="L35" s="13"/>
      <c r="M35" s="58"/>
      <c r="N35" s="39"/>
      <c r="O35" s="39"/>
      <c r="P35" s="13"/>
      <c r="Q35" s="13"/>
      <c r="R35" s="58"/>
      <c r="S35" s="13"/>
      <c r="T35" s="13"/>
      <c r="U35" s="13"/>
      <c r="V35" s="13"/>
      <c r="W35" s="13"/>
      <c r="X35" s="58"/>
      <c r="Y35" s="13"/>
      <c r="Z35" s="39"/>
      <c r="AA35" s="13"/>
      <c r="AB35" s="61"/>
      <c r="AC35" s="58"/>
      <c r="AD35" s="13"/>
      <c r="AE35" s="13"/>
      <c r="AF35" s="59"/>
    </row>
    <row r="36" spans="2:32" s="2" customFormat="1" ht="13.5" customHeight="1" x14ac:dyDescent="0.15">
      <c r="B36" s="16" t="s">
        <v>32</v>
      </c>
      <c r="C36" s="5" t="s">
        <v>12</v>
      </c>
      <c r="D36" s="53">
        <v>2</v>
      </c>
      <c r="E36" s="53">
        <v>3</v>
      </c>
      <c r="F36" s="53">
        <v>4</v>
      </c>
      <c r="G36" s="11">
        <v>1</v>
      </c>
      <c r="H36" s="11"/>
      <c r="I36" s="38">
        <v>3</v>
      </c>
      <c r="J36" s="38">
        <v>1</v>
      </c>
      <c r="K36" s="38">
        <v>1</v>
      </c>
      <c r="L36" s="11">
        <v>1</v>
      </c>
      <c r="M36" s="56">
        <v>3</v>
      </c>
      <c r="N36" s="38">
        <v>3</v>
      </c>
      <c r="O36" s="38">
        <v>1</v>
      </c>
      <c r="P36" s="11"/>
      <c r="Q36" s="11">
        <v>2</v>
      </c>
      <c r="R36" s="56"/>
      <c r="S36" s="11"/>
      <c r="T36" s="11"/>
      <c r="U36" s="11"/>
      <c r="V36" s="11"/>
      <c r="W36" s="11"/>
      <c r="X36" s="56"/>
      <c r="Y36" s="11"/>
      <c r="Z36" s="38"/>
      <c r="AA36" s="11"/>
      <c r="AB36" s="74"/>
      <c r="AC36" s="56"/>
      <c r="AD36" s="11"/>
      <c r="AE36" s="11"/>
      <c r="AF36" s="57"/>
    </row>
    <row r="37" spans="2:32" s="2" customFormat="1" ht="13.5" customHeight="1" x14ac:dyDescent="0.15">
      <c r="B37" s="17" t="s">
        <v>33</v>
      </c>
      <c r="C37" s="5" t="s">
        <v>13</v>
      </c>
      <c r="D37" s="8">
        <v>60645</v>
      </c>
      <c r="E37" s="8">
        <v>64050</v>
      </c>
      <c r="F37" s="8">
        <v>127212</v>
      </c>
      <c r="G37" s="13">
        <v>14161</v>
      </c>
      <c r="H37" s="13"/>
      <c r="I37" s="39">
        <v>95270</v>
      </c>
      <c r="J37" s="39">
        <v>41175</v>
      </c>
      <c r="K37" s="39">
        <v>65366</v>
      </c>
      <c r="L37" s="13">
        <v>57873</v>
      </c>
      <c r="M37" s="58">
        <v>181397</v>
      </c>
      <c r="N37" s="39">
        <v>226614</v>
      </c>
      <c r="O37" s="39">
        <v>78257</v>
      </c>
      <c r="P37" s="13"/>
      <c r="Q37" s="13">
        <v>235473</v>
      </c>
      <c r="R37" s="58"/>
      <c r="S37" s="13"/>
      <c r="T37" s="13"/>
      <c r="U37" s="13"/>
      <c r="V37" s="13"/>
      <c r="W37" s="13"/>
      <c r="X37" s="58"/>
      <c r="Y37" s="13"/>
      <c r="Z37" s="39"/>
      <c r="AA37" s="13"/>
      <c r="AB37" s="61"/>
      <c r="AC37" s="58"/>
      <c r="AD37" s="13"/>
      <c r="AE37" s="13"/>
      <c r="AF37" s="59"/>
    </row>
    <row r="38" spans="2:32" s="2" customFormat="1" ht="13.5" customHeight="1" x14ac:dyDescent="0.15">
      <c r="B38" s="4" t="s">
        <v>44</v>
      </c>
      <c r="C38" s="5" t="s">
        <v>12</v>
      </c>
      <c r="D38" s="53"/>
      <c r="E38" s="53"/>
      <c r="F38" s="53">
        <v>1</v>
      </c>
      <c r="G38" s="9"/>
      <c r="H38" s="9"/>
      <c r="I38" s="37"/>
      <c r="J38" s="37"/>
      <c r="K38" s="37"/>
      <c r="L38" s="75">
        <v>1</v>
      </c>
      <c r="M38" s="76"/>
      <c r="N38" s="77"/>
      <c r="O38" s="77"/>
      <c r="P38" s="75"/>
      <c r="Q38" s="75"/>
      <c r="R38" s="76"/>
      <c r="S38" s="75"/>
      <c r="T38" s="75"/>
      <c r="U38" s="75"/>
      <c r="V38" s="75"/>
      <c r="W38" s="75"/>
      <c r="X38" s="76"/>
      <c r="Y38" s="75"/>
      <c r="Z38" s="77"/>
      <c r="AA38" s="75"/>
      <c r="AB38" s="78"/>
      <c r="AC38" s="76"/>
      <c r="AD38" s="75"/>
      <c r="AE38" s="75"/>
      <c r="AF38" s="79"/>
    </row>
    <row r="39" spans="2:32" s="2" customFormat="1" ht="13.5" customHeight="1" x14ac:dyDescent="0.15">
      <c r="B39" s="12"/>
      <c r="C39" s="5" t="s">
        <v>13</v>
      </c>
      <c r="D39" s="8"/>
      <c r="E39" s="8"/>
      <c r="F39" s="8">
        <v>115290</v>
      </c>
      <c r="G39" s="13"/>
      <c r="H39" s="13"/>
      <c r="I39" s="39"/>
      <c r="J39" s="39"/>
      <c r="K39" s="39"/>
      <c r="L39" s="80">
        <v>240000</v>
      </c>
      <c r="M39" s="81"/>
      <c r="N39" s="82"/>
      <c r="O39" s="82"/>
      <c r="P39" s="80"/>
      <c r="Q39" s="80"/>
      <c r="R39" s="81"/>
      <c r="S39" s="80"/>
      <c r="T39" s="80"/>
      <c r="U39" s="80"/>
      <c r="V39" s="80"/>
      <c r="W39" s="80"/>
      <c r="X39" s="81"/>
      <c r="Y39" s="80"/>
      <c r="Z39" s="82"/>
      <c r="AA39" s="80"/>
      <c r="AB39" s="83"/>
      <c r="AC39" s="81"/>
      <c r="AD39" s="80"/>
      <c r="AE39" s="80"/>
      <c r="AF39" s="84"/>
    </row>
    <row r="40" spans="2:32" s="2" customFormat="1" ht="13.5" customHeight="1" x14ac:dyDescent="0.15">
      <c r="B40" s="18" t="s">
        <v>52</v>
      </c>
      <c r="C40" s="5" t="s">
        <v>12</v>
      </c>
      <c r="D40" s="6"/>
      <c r="E40" s="6"/>
      <c r="F40" s="6">
        <v>1</v>
      </c>
      <c r="G40" s="9"/>
      <c r="H40" s="9"/>
      <c r="I40" s="37"/>
      <c r="J40" s="37"/>
      <c r="K40" s="37"/>
      <c r="L40" s="85">
        <v>2</v>
      </c>
      <c r="M40" s="86"/>
      <c r="N40" s="62"/>
      <c r="O40" s="62"/>
      <c r="P40" s="85"/>
      <c r="Q40" s="85"/>
      <c r="R40" s="86"/>
      <c r="S40" s="85"/>
      <c r="T40" s="85"/>
      <c r="U40" s="85"/>
      <c r="V40" s="85"/>
      <c r="W40" s="85"/>
      <c r="X40" s="86"/>
      <c r="Y40" s="85"/>
      <c r="Z40" s="62"/>
      <c r="AA40" s="85"/>
      <c r="AB40" s="87"/>
      <c r="AC40" s="86"/>
      <c r="AD40" s="85"/>
      <c r="AE40" s="85"/>
      <c r="AF40" s="88"/>
    </row>
    <row r="41" spans="2:32" s="2" customFormat="1" ht="13.5" customHeight="1" x14ac:dyDescent="0.15">
      <c r="B41" s="18" t="s">
        <v>34</v>
      </c>
      <c r="C41" s="10" t="s">
        <v>13</v>
      </c>
      <c r="D41" s="6"/>
      <c r="E41" s="6"/>
      <c r="F41" s="6">
        <v>73500</v>
      </c>
      <c r="G41" s="9"/>
      <c r="H41" s="9"/>
      <c r="I41" s="37"/>
      <c r="J41" s="37"/>
      <c r="K41" s="37"/>
      <c r="L41" s="80">
        <v>138495</v>
      </c>
      <c r="M41" s="81"/>
      <c r="N41" s="82"/>
      <c r="O41" s="82"/>
      <c r="P41" s="80"/>
      <c r="Q41" s="80"/>
      <c r="R41" s="81"/>
      <c r="S41" s="80"/>
      <c r="T41" s="80"/>
      <c r="U41" s="80"/>
      <c r="V41" s="80"/>
      <c r="W41" s="80"/>
      <c r="X41" s="81"/>
      <c r="Y41" s="80"/>
      <c r="Z41" s="82"/>
      <c r="AA41" s="80"/>
      <c r="AB41" s="83"/>
      <c r="AC41" s="81"/>
      <c r="AD41" s="80"/>
      <c r="AE41" s="80"/>
      <c r="AF41" s="84"/>
    </row>
    <row r="42" spans="2:32" s="2" customFormat="1" ht="13.5" customHeight="1" x14ac:dyDescent="0.15">
      <c r="B42" s="4" t="s">
        <v>35</v>
      </c>
      <c r="C42" s="5" t="s">
        <v>12</v>
      </c>
      <c r="D42" s="53"/>
      <c r="E42" s="53"/>
      <c r="F42" s="53"/>
      <c r="G42" s="11"/>
      <c r="H42" s="11"/>
      <c r="I42" s="38"/>
      <c r="J42" s="38"/>
      <c r="K42" s="38"/>
      <c r="L42" s="11"/>
      <c r="M42" s="56"/>
      <c r="N42" s="38"/>
      <c r="O42" s="38"/>
      <c r="P42" s="11"/>
      <c r="Q42" s="11"/>
      <c r="R42" s="56"/>
      <c r="S42" s="11"/>
      <c r="T42" s="11"/>
      <c r="U42" s="11"/>
      <c r="V42" s="11"/>
      <c r="W42" s="11"/>
      <c r="X42" s="56"/>
      <c r="Y42" s="11"/>
      <c r="Z42" s="38"/>
      <c r="AA42" s="11"/>
      <c r="AB42" s="74"/>
      <c r="AC42" s="56"/>
      <c r="AD42" s="11"/>
      <c r="AE42" s="11"/>
      <c r="AF42" s="57"/>
    </row>
    <row r="43" spans="2:32" s="2" customFormat="1" ht="13.5" customHeight="1" x14ac:dyDescent="0.15">
      <c r="B43" s="12" t="s">
        <v>36</v>
      </c>
      <c r="C43" s="5" t="s">
        <v>13</v>
      </c>
      <c r="D43" s="8"/>
      <c r="E43" s="8"/>
      <c r="F43" s="8"/>
      <c r="G43" s="13"/>
      <c r="H43" s="13"/>
      <c r="I43" s="39"/>
      <c r="J43" s="39"/>
      <c r="K43" s="39"/>
      <c r="L43" s="13"/>
      <c r="M43" s="58"/>
      <c r="N43" s="39"/>
      <c r="O43" s="39"/>
      <c r="P43" s="13"/>
      <c r="Q43" s="13"/>
      <c r="R43" s="58"/>
      <c r="S43" s="13"/>
      <c r="T43" s="13"/>
      <c r="U43" s="13"/>
      <c r="V43" s="13"/>
      <c r="W43" s="13"/>
      <c r="X43" s="58"/>
      <c r="Y43" s="13"/>
      <c r="Z43" s="39"/>
      <c r="AA43" s="13"/>
      <c r="AB43" s="61"/>
      <c r="AC43" s="58"/>
      <c r="AD43" s="13"/>
      <c r="AE43" s="13"/>
      <c r="AF43" s="59"/>
    </row>
    <row r="44" spans="2:32" s="2" customFormat="1" ht="13.5" customHeight="1" x14ac:dyDescent="0.15">
      <c r="B44" s="19" t="s">
        <v>37</v>
      </c>
      <c r="C44" s="5" t="s">
        <v>12</v>
      </c>
      <c r="D44" s="53">
        <v>10</v>
      </c>
      <c r="E44" s="53">
        <v>5</v>
      </c>
      <c r="F44" s="53">
        <v>9</v>
      </c>
      <c r="G44" s="9">
        <v>9</v>
      </c>
      <c r="H44" s="9">
        <v>11</v>
      </c>
      <c r="I44" s="37">
        <v>9</v>
      </c>
      <c r="J44" s="37">
        <v>16</v>
      </c>
      <c r="K44" s="37">
        <v>12</v>
      </c>
      <c r="L44" s="9">
        <v>5</v>
      </c>
      <c r="M44" s="54"/>
      <c r="N44" s="37"/>
      <c r="O44" s="37"/>
      <c r="P44" s="9"/>
      <c r="Q44" s="9"/>
      <c r="R44" s="54"/>
      <c r="S44" s="9"/>
      <c r="T44" s="9"/>
      <c r="U44" s="9"/>
      <c r="V44" s="9"/>
      <c r="W44" s="9"/>
      <c r="X44" s="54"/>
      <c r="Y44" s="9"/>
      <c r="Z44" s="37"/>
      <c r="AA44" s="9"/>
      <c r="AB44" s="60"/>
      <c r="AC44" s="54"/>
      <c r="AD44" s="9"/>
      <c r="AE44" s="9"/>
      <c r="AF44" s="55"/>
    </row>
    <row r="45" spans="2:32" s="2" customFormat="1" ht="13.5" customHeight="1" x14ac:dyDescent="0.15">
      <c r="B45" s="12" t="s">
        <v>38</v>
      </c>
      <c r="C45" s="5" t="s">
        <v>13</v>
      </c>
      <c r="D45" s="8">
        <v>45845</v>
      </c>
      <c r="E45" s="8">
        <v>45521</v>
      </c>
      <c r="F45" s="8">
        <v>73594</v>
      </c>
      <c r="G45" s="13">
        <v>74089</v>
      </c>
      <c r="H45" s="13">
        <v>93956</v>
      </c>
      <c r="I45" s="39">
        <v>78770</v>
      </c>
      <c r="J45" s="39">
        <v>134715</v>
      </c>
      <c r="K45" s="39">
        <v>74156</v>
      </c>
      <c r="L45" s="13">
        <v>31157</v>
      </c>
      <c r="M45" s="58"/>
      <c r="N45" s="39"/>
      <c r="O45" s="39"/>
      <c r="P45" s="13"/>
      <c r="Q45" s="13"/>
      <c r="R45" s="58"/>
      <c r="S45" s="13"/>
      <c r="T45" s="13"/>
      <c r="U45" s="13"/>
      <c r="V45" s="13"/>
      <c r="W45" s="13"/>
      <c r="X45" s="58"/>
      <c r="Y45" s="13"/>
      <c r="Z45" s="39"/>
      <c r="AA45" s="13"/>
      <c r="AB45" s="61"/>
      <c r="AC45" s="58"/>
      <c r="AD45" s="13"/>
      <c r="AE45" s="13"/>
      <c r="AF45" s="59"/>
    </row>
    <row r="46" spans="2:32" s="2" customFormat="1" ht="24" customHeight="1" x14ac:dyDescent="0.15">
      <c r="B46" s="19" t="s">
        <v>37</v>
      </c>
      <c r="C46" s="5" t="s">
        <v>12</v>
      </c>
      <c r="D46" s="53"/>
      <c r="E46" s="53"/>
      <c r="F46" s="53"/>
      <c r="G46" s="11"/>
      <c r="H46" s="11"/>
      <c r="I46" s="38"/>
      <c r="J46" s="38"/>
      <c r="K46" s="38">
        <v>12</v>
      </c>
      <c r="L46" s="11">
        <v>6</v>
      </c>
      <c r="M46" s="56"/>
      <c r="N46" s="38"/>
      <c r="O46" s="38"/>
      <c r="P46" s="11"/>
      <c r="Q46" s="11"/>
      <c r="R46" s="56"/>
      <c r="S46" s="11"/>
      <c r="T46" s="11"/>
      <c r="U46" s="11"/>
      <c r="V46" s="11"/>
      <c r="W46" s="11"/>
      <c r="X46" s="56"/>
      <c r="Y46" s="11"/>
      <c r="Z46" s="38"/>
      <c r="AA46" s="11"/>
      <c r="AB46" s="74"/>
      <c r="AC46" s="56"/>
      <c r="AD46" s="11"/>
      <c r="AE46" s="11"/>
      <c r="AF46" s="57"/>
    </row>
    <row r="47" spans="2:32" s="2" customFormat="1" ht="28.8" customHeight="1" x14ac:dyDescent="0.15">
      <c r="B47" s="12" t="s">
        <v>39</v>
      </c>
      <c r="C47" s="5" t="s">
        <v>13</v>
      </c>
      <c r="D47" s="8"/>
      <c r="E47" s="8"/>
      <c r="F47" s="8"/>
      <c r="G47" s="13"/>
      <c r="H47" s="13"/>
      <c r="I47" s="39"/>
      <c r="J47" s="39"/>
      <c r="K47" s="39">
        <v>21974</v>
      </c>
      <c r="L47" s="13">
        <v>9580</v>
      </c>
      <c r="M47" s="58"/>
      <c r="N47" s="39"/>
      <c r="O47" s="39"/>
      <c r="P47" s="13"/>
      <c r="Q47" s="13"/>
      <c r="R47" s="58"/>
      <c r="S47" s="13"/>
      <c r="T47" s="13"/>
      <c r="U47" s="13"/>
      <c r="V47" s="13"/>
      <c r="W47" s="13"/>
      <c r="X47" s="58"/>
      <c r="Y47" s="13"/>
      <c r="Z47" s="39"/>
      <c r="AA47" s="13"/>
      <c r="AB47" s="61"/>
      <c r="AC47" s="58"/>
      <c r="AD47" s="13"/>
      <c r="AE47" s="13"/>
      <c r="AF47" s="59"/>
    </row>
    <row r="48" spans="2:32" s="2" customFormat="1" ht="13.5" customHeight="1" x14ac:dyDescent="0.15">
      <c r="B48" s="7" t="s">
        <v>40</v>
      </c>
      <c r="C48" s="15" t="s">
        <v>12</v>
      </c>
      <c r="D48" s="6">
        <v>11</v>
      </c>
      <c r="E48" s="6">
        <v>6</v>
      </c>
      <c r="F48" s="6"/>
      <c r="G48" s="9">
        <v>9</v>
      </c>
      <c r="H48" s="9">
        <v>5</v>
      </c>
      <c r="I48" s="37">
        <v>5</v>
      </c>
      <c r="J48" s="37">
        <f>9+1</f>
        <v>10</v>
      </c>
      <c r="K48" s="37">
        <v>14</v>
      </c>
      <c r="L48" s="9">
        <v>24</v>
      </c>
      <c r="M48" s="54">
        <v>5</v>
      </c>
      <c r="N48" s="37">
        <v>21</v>
      </c>
      <c r="O48" s="37">
        <v>16</v>
      </c>
      <c r="P48" s="9">
        <v>22</v>
      </c>
      <c r="Q48" s="9">
        <v>41</v>
      </c>
      <c r="R48" s="54">
        <v>15</v>
      </c>
      <c r="S48" s="9">
        <v>25</v>
      </c>
      <c r="T48" s="9">
        <v>15</v>
      </c>
      <c r="U48" s="9">
        <v>20</v>
      </c>
      <c r="V48" s="9">
        <v>19</v>
      </c>
      <c r="W48" s="9">
        <v>24</v>
      </c>
      <c r="X48" s="54">
        <v>21</v>
      </c>
      <c r="Y48" s="9">
        <v>25</v>
      </c>
      <c r="Z48" s="11">
        <v>28</v>
      </c>
      <c r="AA48" s="11">
        <v>40</v>
      </c>
      <c r="AB48" s="60">
        <v>44</v>
      </c>
      <c r="AC48" s="54">
        <v>30</v>
      </c>
      <c r="AD48" s="9">
        <v>56</v>
      </c>
      <c r="AE48" s="9">
        <v>30</v>
      </c>
      <c r="AF48" s="55">
        <v>36</v>
      </c>
    </row>
    <row r="49" spans="2:32" s="2" customFormat="1" ht="13.5" customHeight="1" x14ac:dyDescent="0.15">
      <c r="B49" s="12"/>
      <c r="C49" s="5" t="s">
        <v>13</v>
      </c>
      <c r="D49" s="8">
        <v>142011</v>
      </c>
      <c r="E49" s="8">
        <v>81965</v>
      </c>
      <c r="F49" s="8"/>
      <c r="G49" s="13">
        <v>140253</v>
      </c>
      <c r="H49" s="13">
        <v>67886</v>
      </c>
      <c r="I49" s="39">
        <v>88978</v>
      </c>
      <c r="J49" s="39">
        <f>167524+333847</f>
        <v>501371</v>
      </c>
      <c r="K49" s="39">
        <v>119709</v>
      </c>
      <c r="L49" s="13">
        <v>638999</v>
      </c>
      <c r="M49" s="58">
        <v>33883</v>
      </c>
      <c r="N49" s="39">
        <v>184988</v>
      </c>
      <c r="O49" s="39">
        <v>140427</v>
      </c>
      <c r="P49" s="13">
        <v>296005</v>
      </c>
      <c r="Q49" s="13">
        <v>433579</v>
      </c>
      <c r="R49" s="58">
        <v>159277</v>
      </c>
      <c r="S49" s="13">
        <v>279529</v>
      </c>
      <c r="T49" s="13">
        <f>150245+49194</f>
        <v>199439</v>
      </c>
      <c r="U49" s="13">
        <v>205142</v>
      </c>
      <c r="V49" s="13">
        <v>132971</v>
      </c>
      <c r="W49" s="13">
        <v>177713</v>
      </c>
      <c r="X49" s="58">
        <v>186924</v>
      </c>
      <c r="Y49" s="13">
        <v>255345</v>
      </c>
      <c r="Z49" s="13">
        <v>348829</v>
      </c>
      <c r="AA49" s="13">
        <v>604450</v>
      </c>
      <c r="AB49" s="61">
        <v>364755</v>
      </c>
      <c r="AC49" s="58">
        <v>295482</v>
      </c>
      <c r="AD49" s="13">
        <v>583599</v>
      </c>
      <c r="AE49" s="13">
        <v>294360</v>
      </c>
      <c r="AF49" s="59">
        <v>1134500</v>
      </c>
    </row>
    <row r="50" spans="2:32" s="2" customFormat="1" ht="13.5" customHeight="1" x14ac:dyDescent="0.15">
      <c r="B50" s="4" t="s">
        <v>41</v>
      </c>
      <c r="C50" s="5" t="s">
        <v>12</v>
      </c>
      <c r="D50" s="53"/>
      <c r="E50" s="53"/>
      <c r="F50" s="53"/>
      <c r="G50" s="6"/>
      <c r="H50" s="6">
        <v>5</v>
      </c>
      <c r="I50" s="35">
        <v>7</v>
      </c>
      <c r="J50" s="25">
        <f>5+2</f>
        <v>7</v>
      </c>
      <c r="K50" s="25">
        <f>1+1</f>
        <v>2</v>
      </c>
      <c r="L50" s="26"/>
      <c r="M50" s="27"/>
      <c r="N50" s="25"/>
      <c r="O50" s="25"/>
      <c r="P50" s="26"/>
      <c r="Q50" s="26"/>
      <c r="R50" s="27"/>
      <c r="S50" s="26"/>
      <c r="T50" s="26"/>
      <c r="U50" s="26"/>
      <c r="V50" s="26"/>
      <c r="W50" s="26"/>
      <c r="X50" s="27"/>
      <c r="Y50" s="26"/>
      <c r="Z50" s="26"/>
      <c r="AA50" s="41"/>
      <c r="AB50" s="26"/>
      <c r="AC50" s="27"/>
      <c r="AD50" s="26"/>
      <c r="AE50" s="26"/>
      <c r="AF50" s="45"/>
    </row>
    <row r="51" spans="2:32" s="2" customFormat="1" ht="13.5" customHeight="1" x14ac:dyDescent="0.15">
      <c r="B51" s="12"/>
      <c r="C51" s="5" t="s">
        <v>13</v>
      </c>
      <c r="D51" s="8"/>
      <c r="E51" s="8"/>
      <c r="F51" s="8"/>
      <c r="G51" s="8"/>
      <c r="H51" s="8">
        <v>5060</v>
      </c>
      <c r="I51" s="36">
        <v>31846</v>
      </c>
      <c r="J51" s="31">
        <f>28994+645+645</f>
        <v>30284</v>
      </c>
      <c r="K51" s="31">
        <f>2275+2133</f>
        <v>4408</v>
      </c>
      <c r="L51" s="32"/>
      <c r="M51" s="33"/>
      <c r="N51" s="31"/>
      <c r="O51" s="31"/>
      <c r="P51" s="32"/>
      <c r="Q51" s="32"/>
      <c r="R51" s="33"/>
      <c r="S51" s="32"/>
      <c r="T51" s="32"/>
      <c r="U51" s="32"/>
      <c r="V51" s="32"/>
      <c r="W51" s="32"/>
      <c r="X51" s="33"/>
      <c r="Y51" s="40"/>
      <c r="Z51" s="40"/>
      <c r="AA51" s="40"/>
      <c r="AB51" s="42"/>
      <c r="AC51" s="33"/>
      <c r="AD51" s="32"/>
      <c r="AE51" s="32"/>
      <c r="AF51" s="44"/>
    </row>
    <row r="52" spans="2:32" s="2" customFormat="1" ht="13.5" customHeight="1" x14ac:dyDescent="0.15">
      <c r="B52" s="20" t="s">
        <v>42</v>
      </c>
      <c r="C52" s="21" t="s">
        <v>12</v>
      </c>
      <c r="D52" s="89">
        <f t="shared" ref="D52:I53" si="0">SUM(D4,D6,D8,D10,D12,D14,D16,D18,D20,D22,D24,D26,D28,D30,D32,D34,D36,D38,D40,D42,D44,D46,D48,D50)</f>
        <v>120</v>
      </c>
      <c r="E52" s="89">
        <f t="shared" si="0"/>
        <v>103</v>
      </c>
      <c r="F52" s="89">
        <f t="shared" si="0"/>
        <v>115</v>
      </c>
      <c r="G52" s="89">
        <f t="shared" si="0"/>
        <v>82</v>
      </c>
      <c r="H52" s="89">
        <f t="shared" si="0"/>
        <v>90</v>
      </c>
      <c r="I52" s="89">
        <f t="shared" si="0"/>
        <v>110</v>
      </c>
      <c r="J52" s="90">
        <f>SUM(J4,J6,J8,J10,J12,J14,J16,J18,J20,J22,J24,J26,J28,J30,J32,J34,J36,J38,J40,J42,J44,J46,J48,J50)-J32</f>
        <v>111</v>
      </c>
      <c r="K52" s="90">
        <f>SUM(K4,K6,K8,K10,K12,K14,K16,K18,K20,K22,K24,K26,K28,K30,K32,K34,K36,K38,K40,K42,K44,K46,K48,K50)</f>
        <v>109</v>
      </c>
      <c r="L52" s="34">
        <f t="shared" ref="L52:V52" si="1">SUM(L4,L6,L8,L10,L12,L14,L16,L18,L20,L22,L24,L26,L28,L30,L32,L34,L36,L38,L40,L42,L44,L46,L48,L50)-L38-L40</f>
        <v>52</v>
      </c>
      <c r="M52" s="90">
        <f t="shared" si="1"/>
        <v>29</v>
      </c>
      <c r="N52" s="90">
        <f t="shared" si="1"/>
        <v>24</v>
      </c>
      <c r="O52" s="90">
        <f t="shared" si="1"/>
        <v>17</v>
      </c>
      <c r="P52" s="34">
        <f t="shared" si="1"/>
        <v>22</v>
      </c>
      <c r="Q52" s="34">
        <f t="shared" si="1"/>
        <v>43</v>
      </c>
      <c r="R52" s="91">
        <f t="shared" si="1"/>
        <v>15</v>
      </c>
      <c r="S52" s="34">
        <f t="shared" si="1"/>
        <v>25</v>
      </c>
      <c r="T52" s="34">
        <f t="shared" si="1"/>
        <v>15</v>
      </c>
      <c r="U52" s="34">
        <f t="shared" si="1"/>
        <v>20</v>
      </c>
      <c r="V52" s="34">
        <f t="shared" si="1"/>
        <v>19</v>
      </c>
      <c r="W52" s="34">
        <v>24</v>
      </c>
      <c r="X52" s="34">
        <v>21</v>
      </c>
      <c r="Y52" s="92">
        <v>25</v>
      </c>
      <c r="Z52" s="92">
        <v>28</v>
      </c>
      <c r="AA52" s="27">
        <v>40</v>
      </c>
      <c r="AB52" s="34">
        <v>44</v>
      </c>
      <c r="AC52" s="91">
        <v>30</v>
      </c>
      <c r="AD52" s="34">
        <v>56</v>
      </c>
      <c r="AE52" s="34">
        <v>30</v>
      </c>
      <c r="AF52" s="93">
        <v>36</v>
      </c>
    </row>
    <row r="53" spans="2:32" s="2" customFormat="1" ht="13.5" customHeight="1" x14ac:dyDescent="0.15">
      <c r="B53" s="22"/>
      <c r="C53" s="23" t="s">
        <v>13</v>
      </c>
      <c r="D53" s="94">
        <f t="shared" si="0"/>
        <v>532018</v>
      </c>
      <c r="E53" s="94">
        <f t="shared" si="0"/>
        <v>510000</v>
      </c>
      <c r="F53" s="94">
        <f t="shared" si="0"/>
        <v>726479</v>
      </c>
      <c r="G53" s="94">
        <f t="shared" si="0"/>
        <v>567232</v>
      </c>
      <c r="H53" s="94">
        <f t="shared" si="0"/>
        <v>587062</v>
      </c>
      <c r="I53" s="94">
        <f t="shared" si="0"/>
        <v>625976</v>
      </c>
      <c r="J53" s="95">
        <f>SUM(J5,J7,J9,J11,J13,J15,J17,J19,J21,J23,J25,J27,J29,J31,J33,J35,J37,J39,J41,J43,J45,J47,J49,J51)-J33</f>
        <v>1005581</v>
      </c>
      <c r="K53" s="95">
        <f>SUM(K5,K7,K9,K11,K13,K15,K17,K19,K21,K23,K25,K27,K29,K31,K33,K35,K37,K39,K41,K43,K45,K47,K49,K51)</f>
        <v>559765</v>
      </c>
      <c r="L53" s="95">
        <f t="shared" ref="L53:V53" si="2">SUM(L5,L7,L9,L11,L13,L15,L17,L19,L21,L23,L25,L27,L29,L31,L33,L35,L37,L39,L41,L43,L45,L47,L49,L51)-L39-L41</f>
        <v>878444</v>
      </c>
      <c r="M53" s="95">
        <f t="shared" si="2"/>
        <v>372370</v>
      </c>
      <c r="N53" s="95">
        <f t="shared" si="2"/>
        <v>411602</v>
      </c>
      <c r="O53" s="95">
        <f t="shared" si="2"/>
        <v>218684</v>
      </c>
      <c r="P53" s="40">
        <f t="shared" si="2"/>
        <v>296005</v>
      </c>
      <c r="Q53" s="40">
        <f t="shared" si="2"/>
        <v>669052</v>
      </c>
      <c r="R53" s="96">
        <f t="shared" si="2"/>
        <v>159277</v>
      </c>
      <c r="S53" s="40">
        <f t="shared" si="2"/>
        <v>279529</v>
      </c>
      <c r="T53" s="40">
        <f t="shared" si="2"/>
        <v>199439</v>
      </c>
      <c r="U53" s="40">
        <f t="shared" si="2"/>
        <v>205142</v>
      </c>
      <c r="V53" s="40">
        <f t="shared" si="2"/>
        <v>132971</v>
      </c>
      <c r="W53" s="40">
        <v>177713</v>
      </c>
      <c r="X53" s="40">
        <v>186924</v>
      </c>
      <c r="Y53" s="97">
        <v>255345</v>
      </c>
      <c r="Z53" s="97">
        <v>348829</v>
      </c>
      <c r="AA53" s="96">
        <v>604450</v>
      </c>
      <c r="AB53" s="40">
        <v>364755</v>
      </c>
      <c r="AC53" s="96">
        <v>295482</v>
      </c>
      <c r="AD53" s="40">
        <v>583599</v>
      </c>
      <c r="AE53" s="40">
        <v>294360</v>
      </c>
      <c r="AF53" s="98">
        <v>1134500</v>
      </c>
    </row>
    <row r="54" spans="2:32" s="2" customFormat="1" ht="12" x14ac:dyDescent="0.15">
      <c r="B54" s="2" t="s">
        <v>43</v>
      </c>
    </row>
    <row r="55" spans="2:32" s="2" customFormat="1" ht="12" x14ac:dyDescent="0.15">
      <c r="B55" s="2" t="s">
        <v>67</v>
      </c>
      <c r="C55" s="24"/>
      <c r="D55" s="24"/>
    </row>
    <row r="56" spans="2:32" s="2" customFormat="1" ht="12" x14ac:dyDescent="0.15">
      <c r="B56" s="2" t="s">
        <v>68</v>
      </c>
      <c r="C56" s="24"/>
      <c r="D56" s="24"/>
    </row>
    <row r="57" spans="2:32" s="2" customFormat="1" ht="12" x14ac:dyDescent="0.15">
      <c r="B57" s="2" t="s">
        <v>69</v>
      </c>
      <c r="C57" s="24"/>
      <c r="D57" s="24"/>
    </row>
    <row r="58" spans="2:32" s="2" customFormat="1" ht="12" x14ac:dyDescent="0.15">
      <c r="B58" s="2" t="s">
        <v>70</v>
      </c>
    </row>
    <row r="59" spans="2:32" s="2" customFormat="1" ht="12" x14ac:dyDescent="0.15">
      <c r="B59" s="2" t="s">
        <v>71</v>
      </c>
    </row>
    <row r="60" spans="2:32" ht="12" customHeight="1" x14ac:dyDescent="0.2">
      <c r="B60" s="2" t="s">
        <v>72</v>
      </c>
    </row>
    <row r="61" spans="2:32" x14ac:dyDescent="0.2">
      <c r="B61" s="2" t="s">
        <v>73</v>
      </c>
    </row>
    <row r="62" spans="2:32" x14ac:dyDescent="0.2">
      <c r="B62" s="2" t="s">
        <v>74</v>
      </c>
    </row>
    <row r="63" spans="2:32" x14ac:dyDescent="0.2">
      <c r="B63" s="2" t="s">
        <v>75</v>
      </c>
    </row>
    <row r="64" spans="2:32" x14ac:dyDescent="0.2">
      <c r="B64" s="2"/>
    </row>
  </sheetData>
  <mergeCells count="1">
    <mergeCell ref="B3:C3"/>
  </mergeCells>
  <phoneticPr fontId="2"/>
  <printOptions horizontalCentered="1" verticalCentered="1"/>
  <pageMargins left="0" right="0" top="0" bottom="0" header="0.23622047244094491" footer="0.19685039370078741"/>
  <pageSetup paperSize="9" scale="69" firstPageNumber="32" orientation="landscape" useFirstPageNumber="1" r:id="rId1"/>
  <headerFooter alignWithMargins="0"/>
  <rowBreaks count="2" manualBreakCount="2">
    <brk id="21" max="32" man="1"/>
    <brk id="57" max="32" man="1"/>
  </rowBreaks>
  <colBreaks count="1" manualBreakCount="1">
    <brk id="18" max="6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第３表 </vt:lpstr>
      <vt:lpstr>'第３表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2026-04-10T06:27:15Z</dcterms:created>
  <dcterms:modified xsi:type="dcterms:W3CDTF">2026-06-16T22:58:14Z</dcterms:modified>
</cp:coreProperties>
</file>