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Dstfs04\06030_消防課$\02_室班フォルダ\消防指導室\10_消防防災年報\R5\05 オープンデータサイトエクセル掲載用\"/>
    </mc:Choice>
  </mc:AlternateContent>
  <xr:revisionPtr revIDLastSave="0" documentId="13_ncr:1_{8E2B763D-4D3F-4FFE-A7C9-B2FC49066BAF}" xr6:coauthVersionLast="47" xr6:coauthVersionMax="47" xr10:uidLastSave="{00000000-0000-0000-0000-000000000000}"/>
  <bookViews>
    <workbookView xWindow="28680" yWindow="-120" windowWidth="29040" windowHeight="15720" xr2:uid="{1A885CC0-D067-4CDB-A90B-798DE253705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53" i="1" l="1"/>
  <c r="AC53" i="1"/>
  <c r="AB53" i="1"/>
  <c r="AA53" i="1"/>
  <c r="Z53" i="1"/>
  <c r="Y53" i="1"/>
  <c r="X53" i="1"/>
  <c r="W53" i="1"/>
  <c r="V53" i="1"/>
  <c r="U53" i="1"/>
  <c r="S53" i="1"/>
  <c r="R53" i="1"/>
  <c r="Q53" i="1"/>
  <c r="P53" i="1"/>
  <c r="O53" i="1"/>
  <c r="N53" i="1"/>
  <c r="M53" i="1"/>
  <c r="L53" i="1"/>
  <c r="K53" i="1"/>
  <c r="J53" i="1"/>
  <c r="I53" i="1"/>
  <c r="H53" i="1"/>
  <c r="G53" i="1"/>
  <c r="D53" i="1"/>
  <c r="AD52" i="1"/>
  <c r="AC52" i="1"/>
  <c r="AB52" i="1"/>
  <c r="AA52" i="1"/>
  <c r="Z52" i="1"/>
  <c r="Y52" i="1"/>
  <c r="X52" i="1"/>
  <c r="W52" i="1"/>
  <c r="V52" i="1"/>
  <c r="U52" i="1"/>
  <c r="T52" i="1"/>
  <c r="S52" i="1"/>
  <c r="R52" i="1"/>
  <c r="Q52" i="1"/>
  <c r="P52" i="1"/>
  <c r="O52" i="1"/>
  <c r="N52" i="1"/>
  <c r="M52" i="1"/>
  <c r="L52" i="1"/>
  <c r="I52" i="1"/>
  <c r="H52" i="1"/>
  <c r="G52" i="1"/>
  <c r="E52" i="1"/>
  <c r="D52" i="1"/>
  <c r="K51" i="1"/>
  <c r="J51" i="1"/>
  <c r="K50" i="1"/>
  <c r="J50" i="1"/>
  <c r="T49" i="1"/>
  <c r="T53" i="1" s="1"/>
  <c r="J49" i="1"/>
  <c r="J48" i="1"/>
  <c r="K31" i="1"/>
  <c r="K27" i="1"/>
  <c r="J27" i="1"/>
  <c r="F27" i="1"/>
  <c r="F53" i="1" s="1"/>
  <c r="E27" i="1"/>
  <c r="E53" i="1" s="1"/>
  <c r="K26" i="1"/>
  <c r="J26" i="1"/>
  <c r="F26" i="1"/>
  <c r="F52" i="1" s="1"/>
  <c r="E26" i="1"/>
  <c r="J52" i="1" l="1"/>
  <c r="K52" i="1"/>
</calcChain>
</file>

<file path=xl/sharedStrings.xml><?xml version="1.0" encoding="utf-8"?>
<sst xmlns="http://schemas.openxmlformats.org/spreadsheetml/2006/main" count="127" uniqueCount="77">
  <si>
    <t>第３表　国庫補助金による消防施設の整備状況の推移</t>
    <rPh sb="0" eb="1">
      <t>ダイ</t>
    </rPh>
    <rPh sb="2" eb="3">
      <t>ヒョウ</t>
    </rPh>
    <rPh sb="4" eb="6">
      <t>コッコ</t>
    </rPh>
    <rPh sb="6" eb="9">
      <t>ホジョキン</t>
    </rPh>
    <rPh sb="12" eb="14">
      <t>ショウボウ</t>
    </rPh>
    <rPh sb="14" eb="16">
      <t>シセツ</t>
    </rPh>
    <rPh sb="17" eb="19">
      <t>セイビ</t>
    </rPh>
    <rPh sb="19" eb="21">
      <t>ジョウキョウ</t>
    </rPh>
    <rPh sb="22" eb="24">
      <t>スイイ</t>
    </rPh>
    <phoneticPr fontId="4"/>
  </si>
  <si>
    <t>(単位：千円)</t>
    <rPh sb="1" eb="3">
      <t>タンイ</t>
    </rPh>
    <rPh sb="4" eb="6">
      <t>センエン</t>
    </rPh>
    <phoneticPr fontId="4"/>
  </si>
  <si>
    <t>　　　　　　　　　　年　度
補助メニュー</t>
    <rPh sb="10" eb="11">
      <t>トシ</t>
    </rPh>
    <rPh sb="12" eb="13">
      <t>ド</t>
    </rPh>
    <rPh sb="14" eb="16">
      <t>ホジョ</t>
    </rPh>
    <phoneticPr fontId="4"/>
  </si>
  <si>
    <t>平成8年度</t>
    <rPh sb="0" eb="2">
      <t>ヘイセイ８ネンド</t>
    </rPh>
    <rPh sb="2" eb="5">
      <t>８ネンド</t>
    </rPh>
    <phoneticPr fontId="4"/>
  </si>
  <si>
    <t>平成9年度</t>
    <rPh sb="0" eb="5">
      <t>ヘイセイ９ネンド</t>
    </rPh>
    <phoneticPr fontId="4"/>
  </si>
  <si>
    <t>平成10年度</t>
    <rPh sb="0" eb="6">
      <t>ヘイセイ１０ネンド</t>
    </rPh>
    <phoneticPr fontId="4"/>
  </si>
  <si>
    <t>平成11年度</t>
  </si>
  <si>
    <t>平成12年度</t>
    <phoneticPr fontId="4"/>
  </si>
  <si>
    <t>平成13年度</t>
  </si>
  <si>
    <t>平成14年度</t>
    <phoneticPr fontId="4"/>
  </si>
  <si>
    <t>平成15年度</t>
    <phoneticPr fontId="4"/>
  </si>
  <si>
    <t>平成16年度</t>
    <phoneticPr fontId="4"/>
  </si>
  <si>
    <t>平成17年度</t>
  </si>
  <si>
    <t>平成18年度</t>
    <phoneticPr fontId="4"/>
  </si>
  <si>
    <t>平成19年度</t>
    <phoneticPr fontId="4"/>
  </si>
  <si>
    <t>平成20年度</t>
    <phoneticPr fontId="4"/>
  </si>
  <si>
    <t>平成21年度</t>
  </si>
  <si>
    <t>平成22年度</t>
  </si>
  <si>
    <t>平成23年度</t>
    <phoneticPr fontId="4"/>
  </si>
  <si>
    <t>平成24年度</t>
    <phoneticPr fontId="4"/>
  </si>
  <si>
    <t>平成25年度</t>
    <phoneticPr fontId="4"/>
  </si>
  <si>
    <t>平成26年度</t>
    <phoneticPr fontId="4"/>
  </si>
  <si>
    <t>平成27年度</t>
    <phoneticPr fontId="4"/>
  </si>
  <si>
    <t>平成28年度</t>
    <rPh sb="4" eb="6">
      <t>ネンド</t>
    </rPh>
    <phoneticPr fontId="4"/>
  </si>
  <si>
    <t>平成29年度</t>
    <rPh sb="4" eb="6">
      <t>ネンド</t>
    </rPh>
    <phoneticPr fontId="4"/>
  </si>
  <si>
    <t>平成30年度</t>
    <rPh sb="4" eb="6">
      <t>ネンド</t>
    </rPh>
    <phoneticPr fontId="4"/>
  </si>
  <si>
    <t>令和元年度</t>
    <rPh sb="0" eb="2">
      <t>レイワ</t>
    </rPh>
    <rPh sb="2" eb="3">
      <t>ガン</t>
    </rPh>
    <rPh sb="3" eb="5">
      <t>ネンド</t>
    </rPh>
    <phoneticPr fontId="4"/>
  </si>
  <si>
    <t>令和2年度</t>
    <rPh sb="0" eb="2">
      <t>レイワ</t>
    </rPh>
    <rPh sb="3" eb="5">
      <t>ネンド</t>
    </rPh>
    <phoneticPr fontId="4"/>
  </si>
  <si>
    <t>令和3年度</t>
    <rPh sb="0" eb="2">
      <t>レイワ</t>
    </rPh>
    <rPh sb="3" eb="5">
      <t>ネンド</t>
    </rPh>
    <phoneticPr fontId="4"/>
  </si>
  <si>
    <t>令和4年度</t>
    <rPh sb="0" eb="2">
      <t>レイワ</t>
    </rPh>
    <rPh sb="3" eb="5">
      <t>ネンド</t>
    </rPh>
    <phoneticPr fontId="4"/>
  </si>
  <si>
    <t>消防ポンプ自動車</t>
    <rPh sb="0" eb="2">
      <t>ショウボウ</t>
    </rPh>
    <rPh sb="5" eb="7">
      <t>ジドウ</t>
    </rPh>
    <rPh sb="7" eb="8">
      <t>シャ</t>
    </rPh>
    <phoneticPr fontId="4"/>
  </si>
  <si>
    <t>数量</t>
    <rPh sb="0" eb="2">
      <t>スウリョウ</t>
    </rPh>
    <phoneticPr fontId="4"/>
  </si>
  <si>
    <t>補助金</t>
    <rPh sb="0" eb="3">
      <t>ホジョキン</t>
    </rPh>
    <phoneticPr fontId="4"/>
  </si>
  <si>
    <t>化学消防ポンプ自動車</t>
    <rPh sb="0" eb="2">
      <t>カガク</t>
    </rPh>
    <rPh sb="2" eb="4">
      <t>ショウボウ</t>
    </rPh>
    <rPh sb="7" eb="10">
      <t>ジドウシャ</t>
    </rPh>
    <phoneticPr fontId="4"/>
  </si>
  <si>
    <t>はしご付消防</t>
    <rPh sb="3" eb="4">
      <t>ツキ</t>
    </rPh>
    <rPh sb="4" eb="6">
      <t>ショウボウ</t>
    </rPh>
    <phoneticPr fontId="4"/>
  </si>
  <si>
    <t>ポンプ自動車</t>
    <rPh sb="3" eb="6">
      <t>ジドウシャ</t>
    </rPh>
    <phoneticPr fontId="4"/>
  </si>
  <si>
    <t>小型動力ポンプ</t>
    <rPh sb="0" eb="2">
      <t>コガタ</t>
    </rPh>
    <rPh sb="2" eb="4">
      <t>ドウリョク</t>
    </rPh>
    <phoneticPr fontId="4"/>
  </si>
  <si>
    <t>消防専用電話装置</t>
    <rPh sb="0" eb="2">
      <t>ショウボウ</t>
    </rPh>
    <rPh sb="2" eb="4">
      <t>センヨウ</t>
    </rPh>
    <rPh sb="4" eb="6">
      <t>デンワ</t>
    </rPh>
    <rPh sb="6" eb="8">
      <t>ソウチ</t>
    </rPh>
    <phoneticPr fontId="4"/>
  </si>
  <si>
    <t>防火水槽</t>
    <rPh sb="0" eb="2">
      <t>ボウカ</t>
    </rPh>
    <rPh sb="2" eb="4">
      <t>スイソウ</t>
    </rPh>
    <phoneticPr fontId="4"/>
  </si>
  <si>
    <t>小型動力ポンプ積載車</t>
    <rPh sb="0" eb="2">
      <t>コガタ</t>
    </rPh>
    <rPh sb="2" eb="4">
      <t>ドウリョク</t>
    </rPh>
    <rPh sb="7" eb="9">
      <t>セキサイ</t>
    </rPh>
    <rPh sb="9" eb="10">
      <t>シャ</t>
    </rPh>
    <phoneticPr fontId="4"/>
  </si>
  <si>
    <t>小型動力ポンプ付</t>
    <rPh sb="0" eb="2">
      <t>コガタ</t>
    </rPh>
    <rPh sb="2" eb="4">
      <t>ドウリョク</t>
    </rPh>
    <rPh sb="7" eb="8">
      <t>ツキ</t>
    </rPh>
    <phoneticPr fontId="4"/>
  </si>
  <si>
    <t>積載車</t>
    <rPh sb="0" eb="2">
      <t>セキサイ</t>
    </rPh>
    <rPh sb="2" eb="3">
      <t>シャ</t>
    </rPh>
    <phoneticPr fontId="4"/>
  </si>
  <si>
    <t>水槽車</t>
    <rPh sb="0" eb="2">
      <t>スイソウ</t>
    </rPh>
    <rPh sb="2" eb="3">
      <t>シャ</t>
    </rPh>
    <phoneticPr fontId="4"/>
  </si>
  <si>
    <t>救急自動車</t>
    <rPh sb="0" eb="2">
      <t>キュウキュウ</t>
    </rPh>
    <rPh sb="2" eb="5">
      <t>ジドウシャ</t>
    </rPh>
    <phoneticPr fontId="4"/>
  </si>
  <si>
    <t>訓練塔</t>
    <rPh sb="0" eb="2">
      <t>クンレン</t>
    </rPh>
    <rPh sb="2" eb="3">
      <t>トウ</t>
    </rPh>
    <phoneticPr fontId="4"/>
  </si>
  <si>
    <t>消防団総合</t>
    <rPh sb="0" eb="3">
      <t>ショウボウダン</t>
    </rPh>
    <rPh sb="3" eb="5">
      <t>ソウゴウ</t>
    </rPh>
    <phoneticPr fontId="4"/>
  </si>
  <si>
    <t>整備事業</t>
    <rPh sb="0" eb="2">
      <t>セイビ</t>
    </rPh>
    <rPh sb="2" eb="4">
      <t>ジギョウ</t>
    </rPh>
    <phoneticPr fontId="4"/>
  </si>
  <si>
    <t>救助工作車</t>
    <rPh sb="0" eb="2">
      <t>キュウジョ</t>
    </rPh>
    <rPh sb="2" eb="4">
      <t>コウサク</t>
    </rPh>
    <rPh sb="4" eb="5">
      <t>シャ</t>
    </rPh>
    <phoneticPr fontId="4"/>
  </si>
  <si>
    <t>救助資機材</t>
    <rPh sb="0" eb="2">
      <t>キュウジョ</t>
    </rPh>
    <rPh sb="2" eb="3">
      <t>シ</t>
    </rPh>
    <rPh sb="3" eb="5">
      <t>キザイ</t>
    </rPh>
    <phoneticPr fontId="4"/>
  </si>
  <si>
    <t>消防艇</t>
    <rPh sb="0" eb="2">
      <t>ショウボウ</t>
    </rPh>
    <rPh sb="2" eb="3">
      <t>テイ</t>
    </rPh>
    <phoneticPr fontId="4"/>
  </si>
  <si>
    <t>高発泡車</t>
    <rPh sb="0" eb="1">
      <t>コウ</t>
    </rPh>
    <rPh sb="1" eb="3">
      <t>ハッポウ</t>
    </rPh>
    <rPh sb="3" eb="4">
      <t>シャ</t>
    </rPh>
    <phoneticPr fontId="4"/>
  </si>
  <si>
    <t>高機能消防指令センター</t>
    <rPh sb="0" eb="3">
      <t>コウキノウ</t>
    </rPh>
    <rPh sb="3" eb="7">
      <t>ショウボウシレイ</t>
    </rPh>
    <phoneticPr fontId="4"/>
  </si>
  <si>
    <t>（消防緊急通信指令施設）</t>
    <rPh sb="1" eb="3">
      <t>ショウボウ</t>
    </rPh>
    <rPh sb="3" eb="5">
      <t>キンキュウ</t>
    </rPh>
    <rPh sb="5" eb="7">
      <t>ツウシン</t>
    </rPh>
    <rPh sb="7" eb="9">
      <t>シレイ</t>
    </rPh>
    <rPh sb="9" eb="11">
      <t>シセツ</t>
    </rPh>
    <phoneticPr fontId="4"/>
  </si>
  <si>
    <t>ヘリコプター</t>
    <phoneticPr fontId="4"/>
  </si>
  <si>
    <t>ヘリコプターテレビ電送システム</t>
    <phoneticPr fontId="4"/>
  </si>
  <si>
    <t>ヘリコプター高度化資機材</t>
    <rPh sb="6" eb="9">
      <t>コウドカ</t>
    </rPh>
    <rPh sb="9" eb="12">
      <t>シキザイ</t>
    </rPh>
    <phoneticPr fontId="4"/>
  </si>
  <si>
    <t>消防用ヘリコプター</t>
    <rPh sb="0" eb="3">
      <t>ショウボウヨウ</t>
    </rPh>
    <phoneticPr fontId="4"/>
  </si>
  <si>
    <t>附帯施設</t>
    <rPh sb="0" eb="2">
      <t>フタイ</t>
    </rPh>
    <rPh sb="2" eb="4">
      <t>シセツ</t>
    </rPh>
    <phoneticPr fontId="4"/>
  </si>
  <si>
    <t>救急業務高度化資機材緊急整備事業</t>
    <rPh sb="0" eb="2">
      <t>キュウキュウ</t>
    </rPh>
    <rPh sb="2" eb="4">
      <t>ギョウム</t>
    </rPh>
    <rPh sb="4" eb="7">
      <t>コウドカ</t>
    </rPh>
    <rPh sb="7" eb="8">
      <t>シ</t>
    </rPh>
    <rPh sb="8" eb="10">
      <t>キザイ</t>
    </rPh>
    <phoneticPr fontId="4"/>
  </si>
  <si>
    <t>高規格救急車</t>
    <rPh sb="0" eb="3">
      <t>コウキカク</t>
    </rPh>
    <rPh sb="3" eb="6">
      <t>キュウキュウシャ</t>
    </rPh>
    <phoneticPr fontId="4"/>
  </si>
  <si>
    <t>高度救命処置用資機材</t>
    <rPh sb="0" eb="2">
      <t>コウド</t>
    </rPh>
    <rPh sb="2" eb="4">
      <t>キュウメイ</t>
    </rPh>
    <rPh sb="4" eb="7">
      <t>ショチヨウ</t>
    </rPh>
    <rPh sb="7" eb="10">
      <t>シキザイ</t>
    </rPh>
    <phoneticPr fontId="4"/>
  </si>
  <si>
    <t>緊急消防援助隊関係</t>
    <rPh sb="0" eb="2">
      <t>キンキュウ</t>
    </rPh>
    <rPh sb="2" eb="4">
      <t>ショウボウ</t>
    </rPh>
    <rPh sb="4" eb="7">
      <t>エンジョタイ</t>
    </rPh>
    <rPh sb="7" eb="9">
      <t>カンケイ</t>
    </rPh>
    <phoneticPr fontId="4"/>
  </si>
  <si>
    <t>その他</t>
    <rPh sb="0" eb="3">
      <t>ソノタ</t>
    </rPh>
    <phoneticPr fontId="4"/>
  </si>
  <si>
    <t>補助金額合計</t>
    <rPh sb="0" eb="2">
      <t>ホジョ</t>
    </rPh>
    <rPh sb="2" eb="4">
      <t>キンガク</t>
    </rPh>
    <rPh sb="4" eb="6">
      <t>ゴウケイ</t>
    </rPh>
    <phoneticPr fontId="4"/>
  </si>
  <si>
    <t>備考</t>
    <rPh sb="0" eb="2">
      <t>ビコウ</t>
    </rPh>
    <phoneticPr fontId="4"/>
  </si>
  <si>
    <t>(1)国庫補助金の補助率は一般地域で基準額の1/3、人口急増地域（消防施設強化促進法附則第2項）にあっては、</t>
    <rPh sb="3" eb="5">
      <t>コッコ</t>
    </rPh>
    <rPh sb="5" eb="8">
      <t>ホジョキン</t>
    </rPh>
    <rPh sb="9" eb="11">
      <t>ホジョ</t>
    </rPh>
    <rPh sb="11" eb="12">
      <t>リツ</t>
    </rPh>
    <rPh sb="13" eb="15">
      <t>イッパン</t>
    </rPh>
    <rPh sb="15" eb="17">
      <t>チイキ</t>
    </rPh>
    <rPh sb="18" eb="20">
      <t>キジュン</t>
    </rPh>
    <rPh sb="20" eb="21">
      <t>ガク</t>
    </rPh>
    <rPh sb="26" eb="28">
      <t>ジンコウ</t>
    </rPh>
    <rPh sb="28" eb="30">
      <t>キュウゾウ</t>
    </rPh>
    <rPh sb="30" eb="32">
      <t>チイキ</t>
    </rPh>
    <rPh sb="33" eb="35">
      <t>ショウボウ</t>
    </rPh>
    <rPh sb="35" eb="37">
      <t>シセツ</t>
    </rPh>
    <rPh sb="37" eb="39">
      <t>キョウカ</t>
    </rPh>
    <rPh sb="39" eb="42">
      <t>ソクシンホウ</t>
    </rPh>
    <rPh sb="42" eb="44">
      <t>フソク</t>
    </rPh>
    <rPh sb="44" eb="47">
      <t>ダイ２コウ</t>
    </rPh>
    <phoneticPr fontId="4"/>
  </si>
  <si>
    <t>(3)高機能消防指令センターは従来の消防緊急通信指令施設に消防車両動態管理・情報システム及び消防用高所</t>
    <rPh sb="3" eb="6">
      <t>コウキノウ</t>
    </rPh>
    <rPh sb="6" eb="10">
      <t>ショウボウシレイ</t>
    </rPh>
    <rPh sb="15" eb="17">
      <t>ジュウライ</t>
    </rPh>
    <rPh sb="18" eb="20">
      <t>ショウボウ</t>
    </rPh>
    <rPh sb="20" eb="22">
      <t>キンキュウ</t>
    </rPh>
    <rPh sb="22" eb="24">
      <t>ツウシン</t>
    </rPh>
    <rPh sb="24" eb="26">
      <t>シレイ</t>
    </rPh>
    <rPh sb="26" eb="28">
      <t>シセツ</t>
    </rPh>
    <rPh sb="29" eb="31">
      <t>ショウボウ</t>
    </rPh>
    <rPh sb="31" eb="33">
      <t>シャリョウ</t>
    </rPh>
    <rPh sb="33" eb="35">
      <t>ドウタイ</t>
    </rPh>
    <rPh sb="35" eb="37">
      <t>カンリ</t>
    </rPh>
    <rPh sb="38" eb="40">
      <t>ジョウホウ</t>
    </rPh>
    <rPh sb="44" eb="45">
      <t>オヨ</t>
    </rPh>
    <rPh sb="46" eb="49">
      <t>ショウボウヨウ</t>
    </rPh>
    <rPh sb="49" eb="51">
      <t>コウショ</t>
    </rPh>
    <phoneticPr fontId="4"/>
  </si>
  <si>
    <t xml:space="preserve">  基準額の1/2、又は4/10、過疎地域（過疎地域活性化特別措置法、平成12年度からは過疎地域自立促進特別措置</t>
    <phoneticPr fontId="4"/>
  </si>
  <si>
    <t>　監視施設を統合した事業である。</t>
    <phoneticPr fontId="4"/>
  </si>
  <si>
    <t>　法）にあっては基準額の5.5/10、地域改善地域（地域改善対策特別措置法）にあっては基準額の2/3以内の額</t>
    <phoneticPr fontId="4"/>
  </si>
  <si>
    <t>(4)消防団総合整備事業は、消防団拠点施設整備事業及び消防団活性化総合整備事業を統合したものであり、</t>
    <rPh sb="3" eb="6">
      <t>ショウボウダン</t>
    </rPh>
    <rPh sb="6" eb="8">
      <t>ソウゴウ</t>
    </rPh>
    <rPh sb="8" eb="10">
      <t>セイビ</t>
    </rPh>
    <rPh sb="10" eb="12">
      <t>ジギョウ</t>
    </rPh>
    <rPh sb="14" eb="17">
      <t>ショウボウダン</t>
    </rPh>
    <rPh sb="17" eb="19">
      <t>キョテン</t>
    </rPh>
    <rPh sb="19" eb="21">
      <t>シセツ</t>
    </rPh>
    <rPh sb="21" eb="23">
      <t>セイビ</t>
    </rPh>
    <rPh sb="23" eb="25">
      <t>ジギョウ</t>
    </rPh>
    <rPh sb="25" eb="26">
      <t>オヨ</t>
    </rPh>
    <rPh sb="27" eb="30">
      <t>ショウボウダン</t>
    </rPh>
    <rPh sb="30" eb="33">
      <t>カッセイカ</t>
    </rPh>
    <rPh sb="33" eb="35">
      <t>ソウゴウ</t>
    </rPh>
    <rPh sb="35" eb="37">
      <t>セイビ</t>
    </rPh>
    <rPh sb="37" eb="39">
      <t>ジギョウ</t>
    </rPh>
    <rPh sb="40" eb="42">
      <t>トウゴウ</t>
    </rPh>
    <phoneticPr fontId="4"/>
  </si>
  <si>
    <t>　(平成９年度まで)である。</t>
    <rPh sb="2" eb="4">
      <t>ヘイセイ</t>
    </rPh>
    <rPh sb="5" eb="7">
      <t>ネンド</t>
    </rPh>
    <phoneticPr fontId="4"/>
  </si>
  <si>
    <t>　平成15年度までは消防団拠点施設整備事業及び消防団活性化総合整備事業の合計を記入してある。</t>
    <rPh sb="1" eb="3">
      <t>ヘイセイ</t>
    </rPh>
    <rPh sb="5" eb="7">
      <t>ネンド</t>
    </rPh>
    <rPh sb="10" eb="11">
      <t>ショウ</t>
    </rPh>
    <rPh sb="36" eb="38">
      <t>ゴウケイ</t>
    </rPh>
    <rPh sb="39" eb="41">
      <t>キニュウ</t>
    </rPh>
    <phoneticPr fontId="4"/>
  </si>
  <si>
    <t xml:space="preserve">   なお、緊急消防援助隊に関する補助は平成15年度より、消防団総合整備事業については平成16年度より補助率1/2</t>
    <rPh sb="6" eb="8">
      <t>キンキュウ</t>
    </rPh>
    <rPh sb="8" eb="10">
      <t>ショウボウ</t>
    </rPh>
    <rPh sb="10" eb="12">
      <t>エンジョ</t>
    </rPh>
    <rPh sb="12" eb="13">
      <t>タイ</t>
    </rPh>
    <rPh sb="14" eb="15">
      <t>カン</t>
    </rPh>
    <rPh sb="17" eb="19">
      <t>ホジョ</t>
    </rPh>
    <rPh sb="20" eb="22">
      <t>ヘイセイ</t>
    </rPh>
    <rPh sb="24" eb="26">
      <t>ネンド</t>
    </rPh>
    <rPh sb="29" eb="32">
      <t>ショウボウダン</t>
    </rPh>
    <rPh sb="32" eb="34">
      <t>ソウゴウ</t>
    </rPh>
    <rPh sb="34" eb="36">
      <t>セイビ</t>
    </rPh>
    <rPh sb="36" eb="38">
      <t>ジギョウ</t>
    </rPh>
    <rPh sb="43" eb="45">
      <t>ヘイセイ</t>
    </rPh>
    <rPh sb="47" eb="49">
      <t>ネンド</t>
    </rPh>
    <rPh sb="51" eb="54">
      <t>ホジョリツ</t>
    </rPh>
    <phoneticPr fontId="4"/>
  </si>
  <si>
    <t>(5)各年度の数量、金額には、翌年度への繰越分を含む。</t>
    <rPh sb="3" eb="6">
      <t>カクネンド</t>
    </rPh>
    <rPh sb="7" eb="9">
      <t>スウリョウ</t>
    </rPh>
    <rPh sb="10" eb="12">
      <t>キンガク</t>
    </rPh>
    <rPh sb="15" eb="18">
      <t>ヨクネンド</t>
    </rPh>
    <rPh sb="20" eb="22">
      <t>クリコシ</t>
    </rPh>
    <rPh sb="22" eb="23">
      <t>ブン</t>
    </rPh>
    <rPh sb="24" eb="25">
      <t>フク</t>
    </rPh>
    <phoneticPr fontId="4"/>
  </si>
  <si>
    <t>(2)昭和61年度以降の小型動力ポンプ及び防火水槽の整備数の減少並びに昭和62年度の小型動力ポンプ付積載車の</t>
    <rPh sb="3" eb="9">
      <t>ショウワ６１ネンド</t>
    </rPh>
    <rPh sb="9" eb="11">
      <t>イコウ</t>
    </rPh>
    <rPh sb="12" eb="14">
      <t>コガタ</t>
    </rPh>
    <rPh sb="14" eb="16">
      <t>ドウリョク</t>
    </rPh>
    <rPh sb="19" eb="20">
      <t>オヨ</t>
    </rPh>
    <rPh sb="21" eb="23">
      <t>ボウカ</t>
    </rPh>
    <rPh sb="23" eb="25">
      <t>スイソウ</t>
    </rPh>
    <rPh sb="26" eb="28">
      <t>セイビ</t>
    </rPh>
    <rPh sb="28" eb="29">
      <t>スウ</t>
    </rPh>
    <rPh sb="30" eb="32">
      <t>ゲンショウ</t>
    </rPh>
    <rPh sb="32" eb="33">
      <t>ナラ</t>
    </rPh>
    <rPh sb="35" eb="41">
      <t>ショウワ６２ネンド</t>
    </rPh>
    <rPh sb="42" eb="44">
      <t>コガタ</t>
    </rPh>
    <rPh sb="44" eb="46">
      <t>ドウリョク</t>
    </rPh>
    <rPh sb="49" eb="50">
      <t>ツキ</t>
    </rPh>
    <rPh sb="50" eb="52">
      <t>セキサイ</t>
    </rPh>
    <rPh sb="52" eb="53">
      <t>シャ</t>
    </rPh>
    <phoneticPr fontId="4"/>
  </si>
  <si>
    <t>　整備数の減少については、防災まちづくり事業への移行によるものである。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</si>
</sst>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quot;※&quot;\(#,##0\);[Red]\(#,##0\)"/>
    <numFmt numFmtId="178" formatCode="\(\ #,##0\);[Red]\(#,##0\)"/>
  </numFmts>
  <fonts count="9" x14ac:knownFonts="1">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sz val="9"/>
      <name val="ＭＳ ゴシック"/>
      <family val="3"/>
      <charset val="128"/>
    </font>
    <font>
      <sz val="6"/>
      <name val="ＭＳ ゴシック"/>
      <family val="3"/>
      <charset val="128"/>
    </font>
    <font>
      <sz val="8"/>
      <name val="ＭＳ ゴシック"/>
      <family val="3"/>
      <charset val="128"/>
    </font>
  </fonts>
  <fills count="2">
    <fill>
      <patternFill patternType="none"/>
    </fill>
    <fill>
      <patternFill patternType="gray125"/>
    </fill>
  </fills>
  <borders count="39">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right style="hair">
        <color indexed="64"/>
      </right>
      <top/>
      <bottom style="hair">
        <color indexed="64"/>
      </bottom>
      <diagonal/>
    </border>
    <border>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5">
    <xf numFmtId="0" fontId="0" fillId="0" borderId="0" xfId="0">
      <alignment vertical="center"/>
    </xf>
    <xf numFmtId="0" fontId="2" fillId="0" borderId="0" xfId="0" applyFont="1" applyAlignment="1"/>
    <xf numFmtId="0" fontId="2" fillId="0" borderId="0" xfId="0" applyFont="1" applyAlignment="1">
      <alignment horizontal="right"/>
    </xf>
    <xf numFmtId="0" fontId="2" fillId="0" borderId="1" xfId="0" applyFont="1" applyBorder="1" applyAlignment="1">
      <alignment horizontal="right"/>
    </xf>
    <xf numFmtId="0" fontId="5" fillId="0" borderId="0" xfId="0" applyFont="1" applyAlignment="1"/>
    <xf numFmtId="0" fontId="5" fillId="0" borderId="2" xfId="0" applyFont="1" applyBorder="1" applyAlignment="1">
      <alignment horizontal="left" vertical="justify" wrapText="1"/>
    </xf>
    <xf numFmtId="0" fontId="5" fillId="0" borderId="3" xfId="0" applyFont="1" applyBorder="1" applyAlignment="1">
      <alignment horizontal="left" vertical="justify"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distributed"/>
    </xf>
    <xf numFmtId="0" fontId="5" fillId="0" borderId="9" xfId="0" applyFont="1" applyBorder="1" applyAlignment="1">
      <alignment horizontal="distributed"/>
    </xf>
    <xf numFmtId="38" fontId="5" fillId="0" borderId="10" xfId="1" applyFont="1" applyBorder="1" applyAlignment="1"/>
    <xf numFmtId="38" fontId="5" fillId="0" borderId="11" xfId="1" applyFont="1" applyBorder="1" applyAlignment="1"/>
    <xf numFmtId="38" fontId="5" fillId="0" borderId="12" xfId="1" applyFont="1" applyBorder="1" applyAlignment="1"/>
    <xf numFmtId="38" fontId="5" fillId="0" borderId="12" xfId="1" applyFont="1" applyFill="1" applyBorder="1" applyAlignment="1"/>
    <xf numFmtId="38" fontId="5" fillId="0" borderId="11" xfId="1" applyFont="1" applyFill="1" applyBorder="1" applyAlignment="1"/>
    <xf numFmtId="38" fontId="5" fillId="0" borderId="0" xfId="1" applyFont="1" applyFill="1" applyBorder="1" applyAlignment="1"/>
    <xf numFmtId="38" fontId="5" fillId="0" borderId="13" xfId="1" applyFont="1" applyFill="1" applyBorder="1" applyAlignment="1"/>
    <xf numFmtId="38" fontId="5" fillId="0" borderId="10" xfId="1" applyFont="1" applyFill="1" applyBorder="1" applyAlignment="1"/>
    <xf numFmtId="38" fontId="5" fillId="0" borderId="14" xfId="1" applyFont="1" applyFill="1" applyBorder="1" applyAlignment="1"/>
    <xf numFmtId="38" fontId="5" fillId="0" borderId="15" xfId="1" applyFont="1" applyFill="1" applyBorder="1" applyAlignment="1"/>
    <xf numFmtId="38" fontId="5" fillId="0" borderId="16" xfId="1" applyFont="1" applyFill="1" applyBorder="1" applyAlignment="1"/>
    <xf numFmtId="0" fontId="5" fillId="0" borderId="17" xfId="0" applyFont="1" applyBorder="1" applyAlignment="1">
      <alignment horizontal="distributed"/>
    </xf>
    <xf numFmtId="38" fontId="5" fillId="0" borderId="18" xfId="1" applyFont="1" applyBorder="1" applyAlignment="1"/>
    <xf numFmtId="38" fontId="5" fillId="0" borderId="19" xfId="1" applyFont="1" applyBorder="1" applyAlignment="1"/>
    <xf numFmtId="38" fontId="5" fillId="0" borderId="19" xfId="1" applyFont="1" applyFill="1" applyBorder="1" applyAlignment="1"/>
    <xf numFmtId="38" fontId="5" fillId="0" borderId="18" xfId="1" applyFont="1" applyFill="1" applyBorder="1" applyAlignment="1"/>
    <xf numFmtId="38" fontId="5" fillId="0" borderId="20" xfId="1" applyFont="1" applyFill="1" applyBorder="1" applyAlignment="1"/>
    <xf numFmtId="38" fontId="5" fillId="0" borderId="21" xfId="1" applyFont="1" applyFill="1" applyBorder="1" applyAlignment="1"/>
    <xf numFmtId="3" fontId="5" fillId="0" borderId="11" xfId="0" applyNumberFormat="1" applyFont="1" applyBorder="1" applyAlignment="1"/>
    <xf numFmtId="3" fontId="5" fillId="0" borderId="12" xfId="0" applyNumberFormat="1" applyFont="1" applyBorder="1" applyAlignment="1"/>
    <xf numFmtId="3" fontId="5" fillId="0" borderId="0" xfId="0" applyNumberFormat="1" applyFont="1" applyAlignment="1"/>
    <xf numFmtId="3" fontId="5" fillId="0" borderId="22" xfId="0" applyNumberFormat="1" applyFont="1" applyBorder="1" applyAlignment="1"/>
    <xf numFmtId="0" fontId="5" fillId="0" borderId="10" xfId="0" applyFont="1" applyBorder="1" applyAlignment="1">
      <alignment horizontal="distributed"/>
    </xf>
    <xf numFmtId="3" fontId="5" fillId="0" borderId="10" xfId="0" applyNumberFormat="1" applyFont="1" applyBorder="1" applyAlignment="1"/>
    <xf numFmtId="3" fontId="5" fillId="0" borderId="13" xfId="0" applyNumberFormat="1" applyFont="1" applyBorder="1" applyAlignment="1"/>
    <xf numFmtId="3" fontId="5" fillId="0" borderId="14" xfId="0" applyNumberFormat="1" applyFont="1" applyBorder="1" applyAlignment="1"/>
    <xf numFmtId="3" fontId="5" fillId="0" borderId="16" xfId="0" applyNumberFormat="1" applyFont="1" applyBorder="1" applyAlignment="1"/>
    <xf numFmtId="0" fontId="5" fillId="0" borderId="23" xfId="0" applyFont="1" applyBorder="1" applyAlignment="1">
      <alignment horizontal="distributed"/>
    </xf>
    <xf numFmtId="3" fontId="5" fillId="0" borderId="18" xfId="0" applyNumberFormat="1" applyFont="1" applyBorder="1" applyAlignment="1"/>
    <xf numFmtId="3" fontId="5" fillId="0" borderId="19" xfId="0" applyNumberFormat="1" applyFont="1" applyBorder="1" applyAlignment="1"/>
    <xf numFmtId="3" fontId="5" fillId="0" borderId="20" xfId="0" applyNumberFormat="1" applyFont="1" applyBorder="1" applyAlignment="1"/>
    <xf numFmtId="3" fontId="5" fillId="0" borderId="21" xfId="0" applyNumberFormat="1" applyFont="1" applyBorder="1" applyAlignment="1"/>
    <xf numFmtId="0" fontId="5" fillId="0" borderId="24" xfId="0" applyFont="1" applyBorder="1" applyAlignment="1">
      <alignment horizontal="distributed"/>
    </xf>
    <xf numFmtId="38" fontId="5" fillId="0" borderId="22" xfId="1" applyFont="1" applyFill="1" applyBorder="1" applyAlignment="1"/>
    <xf numFmtId="38" fontId="5" fillId="0" borderId="25" xfId="1" applyFont="1" applyFill="1" applyBorder="1" applyAlignment="1"/>
    <xf numFmtId="0" fontId="5" fillId="0" borderId="18" xfId="0" applyFont="1" applyBorder="1" applyAlignment="1">
      <alignment horizontal="distributed"/>
    </xf>
    <xf numFmtId="3" fontId="5" fillId="0" borderId="15" xfId="0" applyNumberFormat="1" applyFont="1" applyBorder="1" applyAlignment="1"/>
    <xf numFmtId="3" fontId="5" fillId="0" borderId="25" xfId="0" applyNumberFormat="1" applyFont="1" applyBorder="1" applyAlignment="1"/>
    <xf numFmtId="176" fontId="5" fillId="0" borderId="12" xfId="0" applyNumberFormat="1" applyFont="1" applyBorder="1" applyAlignment="1"/>
    <xf numFmtId="177" fontId="5" fillId="0" borderId="12" xfId="0" applyNumberFormat="1" applyFont="1" applyBorder="1" applyAlignment="1"/>
    <xf numFmtId="177" fontId="5" fillId="0" borderId="11" xfId="0" applyNumberFormat="1" applyFont="1" applyBorder="1" applyAlignment="1"/>
    <xf numFmtId="177" fontId="5" fillId="0" borderId="0" xfId="0" applyNumberFormat="1" applyFont="1" applyAlignment="1"/>
    <xf numFmtId="177" fontId="5" fillId="0" borderId="15" xfId="0" applyNumberFormat="1" applyFont="1" applyBorder="1" applyAlignment="1"/>
    <xf numFmtId="177" fontId="5" fillId="0" borderId="22" xfId="0" applyNumberFormat="1" applyFont="1" applyBorder="1" applyAlignment="1"/>
    <xf numFmtId="178" fontId="5" fillId="0" borderId="19" xfId="0" applyNumberFormat="1" applyFont="1" applyBorder="1" applyAlignment="1">
      <alignment shrinkToFit="1"/>
    </xf>
    <xf numFmtId="178" fontId="5" fillId="0" borderId="19" xfId="0" applyNumberFormat="1" applyFont="1" applyBorder="1" applyAlignment="1"/>
    <xf numFmtId="178" fontId="5" fillId="0" borderId="18" xfId="0" applyNumberFormat="1" applyFont="1" applyBorder="1" applyAlignment="1"/>
    <xf numFmtId="178" fontId="5" fillId="0" borderId="20" xfId="0" applyNumberFormat="1" applyFont="1" applyBorder="1" applyAlignment="1"/>
    <xf numFmtId="178" fontId="5" fillId="0" borderId="25" xfId="0" applyNumberFormat="1" applyFont="1" applyBorder="1" applyAlignment="1"/>
    <xf numFmtId="178" fontId="5" fillId="0" borderId="21" xfId="0" applyNumberFormat="1" applyFont="1" applyBorder="1" applyAlignment="1"/>
    <xf numFmtId="3" fontId="5" fillId="0" borderId="26" xfId="0" applyNumberFormat="1" applyFont="1" applyBorder="1" applyAlignment="1"/>
    <xf numFmtId="176" fontId="5" fillId="0" borderId="10" xfId="0" applyNumberFormat="1" applyFont="1" applyBorder="1" applyAlignment="1"/>
    <xf numFmtId="176" fontId="5" fillId="0" borderId="14" xfId="0" applyNumberFormat="1" applyFont="1" applyBorder="1" applyAlignment="1"/>
    <xf numFmtId="176" fontId="5" fillId="0" borderId="13" xfId="0" applyNumberFormat="1" applyFont="1" applyBorder="1" applyAlignment="1"/>
    <xf numFmtId="176" fontId="5" fillId="0" borderId="26" xfId="0" applyNumberFormat="1" applyFont="1" applyBorder="1" applyAlignment="1"/>
    <xf numFmtId="176" fontId="5" fillId="0" borderId="16" xfId="0" applyNumberFormat="1" applyFont="1" applyBorder="1" applyAlignment="1"/>
    <xf numFmtId="176" fontId="5" fillId="0" borderId="18" xfId="0" applyNumberFormat="1" applyFont="1" applyBorder="1" applyAlignment="1"/>
    <xf numFmtId="176" fontId="5" fillId="0" borderId="20" xfId="0" applyNumberFormat="1" applyFont="1" applyBorder="1" applyAlignment="1"/>
    <xf numFmtId="176" fontId="5" fillId="0" borderId="19" xfId="0" applyNumberFormat="1" applyFont="1" applyBorder="1" applyAlignment="1"/>
    <xf numFmtId="176" fontId="5" fillId="0" borderId="25" xfId="0" applyNumberFormat="1" applyFont="1" applyBorder="1" applyAlignment="1"/>
    <xf numFmtId="176" fontId="5" fillId="0" borderId="21" xfId="0" applyNumberFormat="1" applyFont="1" applyBorder="1" applyAlignment="1"/>
    <xf numFmtId="176" fontId="5" fillId="0" borderId="11" xfId="0" applyNumberFormat="1" applyFont="1" applyBorder="1" applyAlignment="1"/>
    <xf numFmtId="176" fontId="5" fillId="0" borderId="0" xfId="0" applyNumberFormat="1" applyFont="1" applyAlignment="1"/>
    <xf numFmtId="176" fontId="5" fillId="0" borderId="15" xfId="0" applyNumberFormat="1" applyFont="1" applyBorder="1" applyAlignment="1"/>
    <xf numFmtId="176" fontId="5" fillId="0" borderId="22" xfId="0" applyNumberFormat="1" applyFont="1" applyBorder="1" applyAlignment="1"/>
    <xf numFmtId="38" fontId="5" fillId="0" borderId="27" xfId="1" applyFont="1" applyFill="1" applyBorder="1" applyAlignment="1"/>
    <xf numFmtId="0" fontId="5" fillId="0" borderId="28" xfId="0" applyFont="1" applyBorder="1" applyAlignment="1">
      <alignment horizontal="distributed"/>
    </xf>
    <xf numFmtId="0" fontId="5" fillId="0" borderId="4" xfId="0" applyFont="1" applyBorder="1" applyAlignment="1">
      <alignment horizontal="distributed"/>
    </xf>
    <xf numFmtId="38" fontId="5" fillId="0" borderId="29" xfId="1" applyFont="1" applyBorder="1" applyAlignment="1"/>
    <xf numFmtId="38" fontId="5" fillId="0" borderId="30" xfId="1" applyFont="1" applyFill="1" applyBorder="1" applyAlignment="1"/>
    <xf numFmtId="38" fontId="5" fillId="0" borderId="29" xfId="1" applyFont="1" applyFill="1" applyBorder="1" applyAlignment="1"/>
    <xf numFmtId="38" fontId="5" fillId="0" borderId="31" xfId="1" applyFont="1" applyFill="1" applyBorder="1" applyAlignment="1"/>
    <xf numFmtId="38" fontId="5" fillId="0" borderId="32" xfId="1" applyFont="1" applyFill="1" applyBorder="1" applyAlignment="1"/>
    <xf numFmtId="38" fontId="5" fillId="0" borderId="33" xfId="1" applyFont="1" applyFill="1" applyBorder="1" applyAlignment="1"/>
    <xf numFmtId="0" fontId="5" fillId="0" borderId="34" xfId="0" applyFont="1" applyBorder="1" applyAlignment="1">
      <alignment horizontal="distributed"/>
    </xf>
    <xf numFmtId="0" fontId="5" fillId="0" borderId="35" xfId="0" applyFont="1" applyBorder="1" applyAlignment="1">
      <alignment horizontal="distributed"/>
    </xf>
    <xf numFmtId="38" fontId="5" fillId="0" borderId="27" xfId="1" applyFont="1" applyBorder="1" applyAlignment="1"/>
    <xf numFmtId="38" fontId="5" fillId="0" borderId="36" xfId="1" applyFont="1" applyFill="1" applyBorder="1" applyAlignment="1"/>
    <xf numFmtId="38" fontId="5" fillId="0" borderId="1" xfId="1" applyFont="1" applyFill="1" applyBorder="1" applyAlignment="1"/>
    <xf numFmtId="38" fontId="5" fillId="0" borderId="37" xfId="1" applyFont="1" applyFill="1" applyBorder="1" applyAlignment="1"/>
    <xf numFmtId="38" fontId="5" fillId="0" borderId="38" xfId="1" applyFont="1" applyFill="1" applyBorder="1" applyAlignment="1"/>
    <xf numFmtId="0" fontId="5" fillId="0" borderId="0" xfId="0" applyFont="1" applyAlignment="1">
      <alignment wrapText="1"/>
    </xf>
    <xf numFmtId="0" fontId="6" fillId="0" borderId="8" xfId="0" applyFont="1" applyBorder="1" applyAlignment="1">
      <alignment horizontal="distributed"/>
    </xf>
    <xf numFmtId="0" fontId="6" fillId="0" borderId="17" xfId="0" applyFont="1" applyBorder="1" applyAlignment="1">
      <alignment horizontal="distributed"/>
    </xf>
    <xf numFmtId="0" fontId="6" fillId="0" borderId="17" xfId="0" applyFont="1" applyBorder="1" applyAlignment="1"/>
    <xf numFmtId="0" fontId="6" fillId="0" borderId="8" xfId="0" applyFont="1" applyBorder="1" applyAlignment="1"/>
    <xf numFmtId="0" fontId="7" fillId="0" borderId="17" xfId="0" applyFont="1" applyBorder="1" applyAlignment="1">
      <alignment horizontal="center" vertical="center"/>
    </xf>
    <xf numFmtId="0" fontId="8" fillId="0" borderId="17" xfId="0" applyFont="1" applyBorder="1" applyAlignment="1">
      <alignment vertical="center"/>
    </xf>
    <xf numFmtId="0" fontId="7" fillId="0" borderId="8" xfId="0" applyFont="1" applyBorder="1" applyAlignment="1">
      <alignment horizontal="center" vertical="center"/>
    </xf>
    <xf numFmtId="0" fontId="6" fillId="0" borderId="23" xfId="0" applyFont="1" applyBorder="1" applyAlignment="1">
      <alignment horizontal="distributed"/>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15240</xdr:colOff>
      <xdr:row>2</xdr:row>
      <xdr:rowOff>22860</xdr:rowOff>
    </xdr:from>
    <xdr:to>
      <xdr:col>3</xdr:col>
      <xdr:colOff>0</xdr:colOff>
      <xdr:row>2</xdr:row>
      <xdr:rowOff>388620</xdr:rowOff>
    </xdr:to>
    <xdr:sp macro="" textlink="">
      <xdr:nvSpPr>
        <xdr:cNvPr id="2" name="Line 1">
          <a:extLst>
            <a:ext uri="{FF2B5EF4-FFF2-40B4-BE49-F238E27FC236}">
              <a16:creationId xmlns:a16="http://schemas.microsoft.com/office/drawing/2014/main" id="{8B919074-A485-4273-B8D0-4654B3D6A016}"/>
            </a:ext>
          </a:extLst>
        </xdr:cNvPr>
        <xdr:cNvSpPr>
          <a:spLocks noChangeShapeType="1"/>
        </xdr:cNvSpPr>
      </xdr:nvSpPr>
      <xdr:spPr bwMode="auto">
        <a:xfrm>
          <a:off x="388620" y="403860"/>
          <a:ext cx="1783080" cy="3657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312420</xdr:colOff>
      <xdr:row>3</xdr:row>
      <xdr:rowOff>53340</xdr:rowOff>
    </xdr:from>
    <xdr:to>
      <xdr:col>13</xdr:col>
      <xdr:colOff>320040</xdr:colOff>
      <xdr:row>34</xdr:row>
      <xdr:rowOff>83820</xdr:rowOff>
    </xdr:to>
    <xdr:sp macro="" textlink="">
      <xdr:nvSpPr>
        <xdr:cNvPr id="3" name="Line 3">
          <a:extLst>
            <a:ext uri="{FF2B5EF4-FFF2-40B4-BE49-F238E27FC236}">
              <a16:creationId xmlns:a16="http://schemas.microsoft.com/office/drawing/2014/main" id="{577832DE-EA3C-4161-8EA7-16BF3C6F758E}"/>
            </a:ext>
          </a:extLst>
        </xdr:cNvPr>
        <xdr:cNvSpPr>
          <a:spLocks noChangeShapeType="1"/>
        </xdr:cNvSpPr>
      </xdr:nvSpPr>
      <xdr:spPr bwMode="auto">
        <a:xfrm>
          <a:off x="10256520" y="937260"/>
          <a:ext cx="7620" cy="5227320"/>
        </a:xfrm>
        <a:prstGeom prst="line">
          <a:avLst/>
        </a:prstGeom>
        <a:noFill/>
        <a:ln w="508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512445</xdr:colOff>
      <xdr:row>16</xdr:row>
      <xdr:rowOff>49530</xdr:rowOff>
    </xdr:from>
    <xdr:to>
      <xdr:col>16</xdr:col>
      <xdr:colOff>501004</xdr:colOff>
      <xdr:row>21</xdr:row>
      <xdr:rowOff>95416</xdr:rowOff>
    </xdr:to>
    <xdr:sp macro="" textlink="">
      <xdr:nvSpPr>
        <xdr:cNvPr id="4" name="Rectangle 5">
          <a:extLst>
            <a:ext uri="{FF2B5EF4-FFF2-40B4-BE49-F238E27FC236}">
              <a16:creationId xmlns:a16="http://schemas.microsoft.com/office/drawing/2014/main" id="{BE38DA57-92CE-49A1-8391-60312DF9C95F}"/>
            </a:ext>
          </a:extLst>
        </xdr:cNvPr>
        <xdr:cNvSpPr>
          <a:spLocks noChangeArrowheads="1"/>
        </xdr:cNvSpPr>
      </xdr:nvSpPr>
      <xdr:spPr bwMode="auto">
        <a:xfrm>
          <a:off x="10456545" y="3112770"/>
          <a:ext cx="2320279" cy="884086"/>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１８年度以降消防防災設備整備費補助金は廃止されている</a:t>
          </a:r>
        </a:p>
      </xdr:txBody>
    </xdr:sp>
    <xdr:clientData/>
  </xdr:twoCellAnchor>
  <xdr:twoCellAnchor>
    <xdr:from>
      <xdr:col>13</xdr:col>
      <xdr:colOff>335280</xdr:colOff>
      <xdr:row>37</xdr:row>
      <xdr:rowOff>68580</xdr:rowOff>
    </xdr:from>
    <xdr:to>
      <xdr:col>13</xdr:col>
      <xdr:colOff>335280</xdr:colOff>
      <xdr:row>46</xdr:row>
      <xdr:rowOff>91440</xdr:rowOff>
    </xdr:to>
    <xdr:sp macro="" textlink="">
      <xdr:nvSpPr>
        <xdr:cNvPr id="5" name="Line 7">
          <a:extLst>
            <a:ext uri="{FF2B5EF4-FFF2-40B4-BE49-F238E27FC236}">
              <a16:creationId xmlns:a16="http://schemas.microsoft.com/office/drawing/2014/main" id="{7202F09A-E45A-4528-A94B-2B539864DDD6}"/>
            </a:ext>
          </a:extLst>
        </xdr:cNvPr>
        <xdr:cNvSpPr>
          <a:spLocks noChangeShapeType="1"/>
        </xdr:cNvSpPr>
      </xdr:nvSpPr>
      <xdr:spPr bwMode="auto">
        <a:xfrm>
          <a:off x="10279380" y="6652260"/>
          <a:ext cx="0" cy="1531620"/>
        </a:xfrm>
        <a:prstGeom prst="line">
          <a:avLst/>
        </a:prstGeom>
        <a:noFill/>
        <a:ln w="50800">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78DD-4DBC-4C3F-BAB6-306324865B44}">
  <dimension ref="B1:AD61"/>
  <sheetViews>
    <sheetView tabSelected="1" topLeftCell="A21" workbookViewId="0">
      <selection activeCell="S15" sqref="S15"/>
    </sheetView>
  </sheetViews>
  <sheetFormatPr defaultColWidth="8.09765625" defaultRowHeight="13.2" x14ac:dyDescent="0.2"/>
  <cols>
    <col min="1" max="1" width="4.8984375" style="1" customWidth="1"/>
    <col min="2" max="2" width="17.8984375" style="1" customWidth="1"/>
    <col min="3" max="3" width="5.69921875" style="1" customWidth="1"/>
    <col min="4" max="26" width="10.19921875" style="1" customWidth="1"/>
    <col min="27" max="28" width="11.796875" style="1" customWidth="1"/>
    <col min="29" max="30" width="11.59765625" style="1" customWidth="1"/>
    <col min="31" max="256" width="8.09765625" style="1"/>
    <col min="257" max="257" width="4.8984375" style="1" customWidth="1"/>
    <col min="258" max="258" width="17.8984375" style="1" customWidth="1"/>
    <col min="259" max="259" width="5.69921875" style="1" customWidth="1"/>
    <col min="260" max="282" width="10.19921875" style="1" customWidth="1"/>
    <col min="283" max="284" width="11.796875" style="1" customWidth="1"/>
    <col min="285" max="286" width="11.59765625" style="1" customWidth="1"/>
    <col min="287" max="512" width="8.09765625" style="1"/>
    <col min="513" max="513" width="4.8984375" style="1" customWidth="1"/>
    <col min="514" max="514" width="17.8984375" style="1" customWidth="1"/>
    <col min="515" max="515" width="5.69921875" style="1" customWidth="1"/>
    <col min="516" max="538" width="10.19921875" style="1" customWidth="1"/>
    <col min="539" max="540" width="11.796875" style="1" customWidth="1"/>
    <col min="541" max="542" width="11.59765625" style="1" customWidth="1"/>
    <col min="543" max="768" width="8.09765625" style="1"/>
    <col min="769" max="769" width="4.8984375" style="1" customWidth="1"/>
    <col min="770" max="770" width="17.8984375" style="1" customWidth="1"/>
    <col min="771" max="771" width="5.69921875" style="1" customWidth="1"/>
    <col min="772" max="794" width="10.19921875" style="1" customWidth="1"/>
    <col min="795" max="796" width="11.796875" style="1" customWidth="1"/>
    <col min="797" max="798" width="11.59765625" style="1" customWidth="1"/>
    <col min="799" max="1024" width="8.09765625" style="1"/>
    <col min="1025" max="1025" width="4.8984375" style="1" customWidth="1"/>
    <col min="1026" max="1026" width="17.8984375" style="1" customWidth="1"/>
    <col min="1027" max="1027" width="5.69921875" style="1" customWidth="1"/>
    <col min="1028" max="1050" width="10.19921875" style="1" customWidth="1"/>
    <col min="1051" max="1052" width="11.796875" style="1" customWidth="1"/>
    <col min="1053" max="1054" width="11.59765625" style="1" customWidth="1"/>
    <col min="1055" max="1280" width="8.09765625" style="1"/>
    <col min="1281" max="1281" width="4.8984375" style="1" customWidth="1"/>
    <col min="1282" max="1282" width="17.8984375" style="1" customWidth="1"/>
    <col min="1283" max="1283" width="5.69921875" style="1" customWidth="1"/>
    <col min="1284" max="1306" width="10.19921875" style="1" customWidth="1"/>
    <col min="1307" max="1308" width="11.796875" style="1" customWidth="1"/>
    <col min="1309" max="1310" width="11.59765625" style="1" customWidth="1"/>
    <col min="1311" max="1536" width="8.09765625" style="1"/>
    <col min="1537" max="1537" width="4.8984375" style="1" customWidth="1"/>
    <col min="1538" max="1538" width="17.8984375" style="1" customWidth="1"/>
    <col min="1539" max="1539" width="5.69921875" style="1" customWidth="1"/>
    <col min="1540" max="1562" width="10.19921875" style="1" customWidth="1"/>
    <col min="1563" max="1564" width="11.796875" style="1" customWidth="1"/>
    <col min="1565" max="1566" width="11.59765625" style="1" customWidth="1"/>
    <col min="1567" max="1792" width="8.09765625" style="1"/>
    <col min="1793" max="1793" width="4.8984375" style="1" customWidth="1"/>
    <col min="1794" max="1794" width="17.8984375" style="1" customWidth="1"/>
    <col min="1795" max="1795" width="5.69921875" style="1" customWidth="1"/>
    <col min="1796" max="1818" width="10.19921875" style="1" customWidth="1"/>
    <col min="1819" max="1820" width="11.796875" style="1" customWidth="1"/>
    <col min="1821" max="1822" width="11.59765625" style="1" customWidth="1"/>
    <col min="1823" max="2048" width="8.09765625" style="1"/>
    <col min="2049" max="2049" width="4.8984375" style="1" customWidth="1"/>
    <col min="2050" max="2050" width="17.8984375" style="1" customWidth="1"/>
    <col min="2051" max="2051" width="5.69921875" style="1" customWidth="1"/>
    <col min="2052" max="2074" width="10.19921875" style="1" customWidth="1"/>
    <col min="2075" max="2076" width="11.796875" style="1" customWidth="1"/>
    <col min="2077" max="2078" width="11.59765625" style="1" customWidth="1"/>
    <col min="2079" max="2304" width="8.09765625" style="1"/>
    <col min="2305" max="2305" width="4.8984375" style="1" customWidth="1"/>
    <col min="2306" max="2306" width="17.8984375" style="1" customWidth="1"/>
    <col min="2307" max="2307" width="5.69921875" style="1" customWidth="1"/>
    <col min="2308" max="2330" width="10.19921875" style="1" customWidth="1"/>
    <col min="2331" max="2332" width="11.796875" style="1" customWidth="1"/>
    <col min="2333" max="2334" width="11.59765625" style="1" customWidth="1"/>
    <col min="2335" max="2560" width="8.09765625" style="1"/>
    <col min="2561" max="2561" width="4.8984375" style="1" customWidth="1"/>
    <col min="2562" max="2562" width="17.8984375" style="1" customWidth="1"/>
    <col min="2563" max="2563" width="5.69921875" style="1" customWidth="1"/>
    <col min="2564" max="2586" width="10.19921875" style="1" customWidth="1"/>
    <col min="2587" max="2588" width="11.796875" style="1" customWidth="1"/>
    <col min="2589" max="2590" width="11.59765625" style="1" customWidth="1"/>
    <col min="2591" max="2816" width="8.09765625" style="1"/>
    <col min="2817" max="2817" width="4.8984375" style="1" customWidth="1"/>
    <col min="2818" max="2818" width="17.8984375" style="1" customWidth="1"/>
    <col min="2819" max="2819" width="5.69921875" style="1" customWidth="1"/>
    <col min="2820" max="2842" width="10.19921875" style="1" customWidth="1"/>
    <col min="2843" max="2844" width="11.796875" style="1" customWidth="1"/>
    <col min="2845" max="2846" width="11.59765625" style="1" customWidth="1"/>
    <col min="2847" max="3072" width="8.09765625" style="1"/>
    <col min="3073" max="3073" width="4.8984375" style="1" customWidth="1"/>
    <col min="3074" max="3074" width="17.8984375" style="1" customWidth="1"/>
    <col min="3075" max="3075" width="5.69921875" style="1" customWidth="1"/>
    <col min="3076" max="3098" width="10.19921875" style="1" customWidth="1"/>
    <col min="3099" max="3100" width="11.796875" style="1" customWidth="1"/>
    <col min="3101" max="3102" width="11.59765625" style="1" customWidth="1"/>
    <col min="3103" max="3328" width="8.09765625" style="1"/>
    <col min="3329" max="3329" width="4.8984375" style="1" customWidth="1"/>
    <col min="3330" max="3330" width="17.8984375" style="1" customWidth="1"/>
    <col min="3331" max="3331" width="5.69921875" style="1" customWidth="1"/>
    <col min="3332" max="3354" width="10.19921875" style="1" customWidth="1"/>
    <col min="3355" max="3356" width="11.796875" style="1" customWidth="1"/>
    <col min="3357" max="3358" width="11.59765625" style="1" customWidth="1"/>
    <col min="3359" max="3584" width="8.09765625" style="1"/>
    <col min="3585" max="3585" width="4.8984375" style="1" customWidth="1"/>
    <col min="3586" max="3586" width="17.8984375" style="1" customWidth="1"/>
    <col min="3587" max="3587" width="5.69921875" style="1" customWidth="1"/>
    <col min="3588" max="3610" width="10.19921875" style="1" customWidth="1"/>
    <col min="3611" max="3612" width="11.796875" style="1" customWidth="1"/>
    <col min="3613" max="3614" width="11.59765625" style="1" customWidth="1"/>
    <col min="3615" max="3840" width="8.09765625" style="1"/>
    <col min="3841" max="3841" width="4.8984375" style="1" customWidth="1"/>
    <col min="3842" max="3842" width="17.8984375" style="1" customWidth="1"/>
    <col min="3843" max="3843" width="5.69921875" style="1" customWidth="1"/>
    <col min="3844" max="3866" width="10.19921875" style="1" customWidth="1"/>
    <col min="3867" max="3868" width="11.796875" style="1" customWidth="1"/>
    <col min="3869" max="3870" width="11.59765625" style="1" customWidth="1"/>
    <col min="3871" max="4096" width="8.09765625" style="1"/>
    <col min="4097" max="4097" width="4.8984375" style="1" customWidth="1"/>
    <col min="4098" max="4098" width="17.8984375" style="1" customWidth="1"/>
    <col min="4099" max="4099" width="5.69921875" style="1" customWidth="1"/>
    <col min="4100" max="4122" width="10.19921875" style="1" customWidth="1"/>
    <col min="4123" max="4124" width="11.796875" style="1" customWidth="1"/>
    <col min="4125" max="4126" width="11.59765625" style="1" customWidth="1"/>
    <col min="4127" max="4352" width="8.09765625" style="1"/>
    <col min="4353" max="4353" width="4.8984375" style="1" customWidth="1"/>
    <col min="4354" max="4354" width="17.8984375" style="1" customWidth="1"/>
    <col min="4355" max="4355" width="5.69921875" style="1" customWidth="1"/>
    <col min="4356" max="4378" width="10.19921875" style="1" customWidth="1"/>
    <col min="4379" max="4380" width="11.796875" style="1" customWidth="1"/>
    <col min="4381" max="4382" width="11.59765625" style="1" customWidth="1"/>
    <col min="4383" max="4608" width="8.09765625" style="1"/>
    <col min="4609" max="4609" width="4.8984375" style="1" customWidth="1"/>
    <col min="4610" max="4610" width="17.8984375" style="1" customWidth="1"/>
    <col min="4611" max="4611" width="5.69921875" style="1" customWidth="1"/>
    <col min="4612" max="4634" width="10.19921875" style="1" customWidth="1"/>
    <col min="4635" max="4636" width="11.796875" style="1" customWidth="1"/>
    <col min="4637" max="4638" width="11.59765625" style="1" customWidth="1"/>
    <col min="4639" max="4864" width="8.09765625" style="1"/>
    <col min="4865" max="4865" width="4.8984375" style="1" customWidth="1"/>
    <col min="4866" max="4866" width="17.8984375" style="1" customWidth="1"/>
    <col min="4867" max="4867" width="5.69921875" style="1" customWidth="1"/>
    <col min="4868" max="4890" width="10.19921875" style="1" customWidth="1"/>
    <col min="4891" max="4892" width="11.796875" style="1" customWidth="1"/>
    <col min="4893" max="4894" width="11.59765625" style="1" customWidth="1"/>
    <col min="4895" max="5120" width="8.09765625" style="1"/>
    <col min="5121" max="5121" width="4.8984375" style="1" customWidth="1"/>
    <col min="5122" max="5122" width="17.8984375" style="1" customWidth="1"/>
    <col min="5123" max="5123" width="5.69921875" style="1" customWidth="1"/>
    <col min="5124" max="5146" width="10.19921875" style="1" customWidth="1"/>
    <col min="5147" max="5148" width="11.796875" style="1" customWidth="1"/>
    <col min="5149" max="5150" width="11.59765625" style="1" customWidth="1"/>
    <col min="5151" max="5376" width="8.09765625" style="1"/>
    <col min="5377" max="5377" width="4.8984375" style="1" customWidth="1"/>
    <col min="5378" max="5378" width="17.8984375" style="1" customWidth="1"/>
    <col min="5379" max="5379" width="5.69921875" style="1" customWidth="1"/>
    <col min="5380" max="5402" width="10.19921875" style="1" customWidth="1"/>
    <col min="5403" max="5404" width="11.796875" style="1" customWidth="1"/>
    <col min="5405" max="5406" width="11.59765625" style="1" customWidth="1"/>
    <col min="5407" max="5632" width="8.09765625" style="1"/>
    <col min="5633" max="5633" width="4.8984375" style="1" customWidth="1"/>
    <col min="5634" max="5634" width="17.8984375" style="1" customWidth="1"/>
    <col min="5635" max="5635" width="5.69921875" style="1" customWidth="1"/>
    <col min="5636" max="5658" width="10.19921875" style="1" customWidth="1"/>
    <col min="5659" max="5660" width="11.796875" style="1" customWidth="1"/>
    <col min="5661" max="5662" width="11.59765625" style="1" customWidth="1"/>
    <col min="5663" max="5888" width="8.09765625" style="1"/>
    <col min="5889" max="5889" width="4.8984375" style="1" customWidth="1"/>
    <col min="5890" max="5890" width="17.8984375" style="1" customWidth="1"/>
    <col min="5891" max="5891" width="5.69921875" style="1" customWidth="1"/>
    <col min="5892" max="5914" width="10.19921875" style="1" customWidth="1"/>
    <col min="5915" max="5916" width="11.796875" style="1" customWidth="1"/>
    <col min="5917" max="5918" width="11.59765625" style="1" customWidth="1"/>
    <col min="5919" max="6144" width="8.09765625" style="1"/>
    <col min="6145" max="6145" width="4.8984375" style="1" customWidth="1"/>
    <col min="6146" max="6146" width="17.8984375" style="1" customWidth="1"/>
    <col min="6147" max="6147" width="5.69921875" style="1" customWidth="1"/>
    <col min="6148" max="6170" width="10.19921875" style="1" customWidth="1"/>
    <col min="6171" max="6172" width="11.796875" style="1" customWidth="1"/>
    <col min="6173" max="6174" width="11.59765625" style="1" customWidth="1"/>
    <col min="6175" max="6400" width="8.09765625" style="1"/>
    <col min="6401" max="6401" width="4.8984375" style="1" customWidth="1"/>
    <col min="6402" max="6402" width="17.8984375" style="1" customWidth="1"/>
    <col min="6403" max="6403" width="5.69921875" style="1" customWidth="1"/>
    <col min="6404" max="6426" width="10.19921875" style="1" customWidth="1"/>
    <col min="6427" max="6428" width="11.796875" style="1" customWidth="1"/>
    <col min="6429" max="6430" width="11.59765625" style="1" customWidth="1"/>
    <col min="6431" max="6656" width="8.09765625" style="1"/>
    <col min="6657" max="6657" width="4.8984375" style="1" customWidth="1"/>
    <col min="6658" max="6658" width="17.8984375" style="1" customWidth="1"/>
    <col min="6659" max="6659" width="5.69921875" style="1" customWidth="1"/>
    <col min="6660" max="6682" width="10.19921875" style="1" customWidth="1"/>
    <col min="6683" max="6684" width="11.796875" style="1" customWidth="1"/>
    <col min="6685" max="6686" width="11.59765625" style="1" customWidth="1"/>
    <col min="6687" max="6912" width="8.09765625" style="1"/>
    <col min="6913" max="6913" width="4.8984375" style="1" customWidth="1"/>
    <col min="6914" max="6914" width="17.8984375" style="1" customWidth="1"/>
    <col min="6915" max="6915" width="5.69921875" style="1" customWidth="1"/>
    <col min="6916" max="6938" width="10.19921875" style="1" customWidth="1"/>
    <col min="6939" max="6940" width="11.796875" style="1" customWidth="1"/>
    <col min="6941" max="6942" width="11.59765625" style="1" customWidth="1"/>
    <col min="6943" max="7168" width="8.09765625" style="1"/>
    <col min="7169" max="7169" width="4.8984375" style="1" customWidth="1"/>
    <col min="7170" max="7170" width="17.8984375" style="1" customWidth="1"/>
    <col min="7171" max="7171" width="5.69921875" style="1" customWidth="1"/>
    <col min="7172" max="7194" width="10.19921875" style="1" customWidth="1"/>
    <col min="7195" max="7196" width="11.796875" style="1" customWidth="1"/>
    <col min="7197" max="7198" width="11.59765625" style="1" customWidth="1"/>
    <col min="7199" max="7424" width="8.09765625" style="1"/>
    <col min="7425" max="7425" width="4.8984375" style="1" customWidth="1"/>
    <col min="7426" max="7426" width="17.8984375" style="1" customWidth="1"/>
    <col min="7427" max="7427" width="5.69921875" style="1" customWidth="1"/>
    <col min="7428" max="7450" width="10.19921875" style="1" customWidth="1"/>
    <col min="7451" max="7452" width="11.796875" style="1" customWidth="1"/>
    <col min="7453" max="7454" width="11.59765625" style="1" customWidth="1"/>
    <col min="7455" max="7680" width="8.09765625" style="1"/>
    <col min="7681" max="7681" width="4.8984375" style="1" customWidth="1"/>
    <col min="7682" max="7682" width="17.8984375" style="1" customWidth="1"/>
    <col min="7683" max="7683" width="5.69921875" style="1" customWidth="1"/>
    <col min="7684" max="7706" width="10.19921875" style="1" customWidth="1"/>
    <col min="7707" max="7708" width="11.796875" style="1" customWidth="1"/>
    <col min="7709" max="7710" width="11.59765625" style="1" customWidth="1"/>
    <col min="7711" max="7936" width="8.09765625" style="1"/>
    <col min="7937" max="7937" width="4.8984375" style="1" customWidth="1"/>
    <col min="7938" max="7938" width="17.8984375" style="1" customWidth="1"/>
    <col min="7939" max="7939" width="5.69921875" style="1" customWidth="1"/>
    <col min="7940" max="7962" width="10.19921875" style="1" customWidth="1"/>
    <col min="7963" max="7964" width="11.796875" style="1" customWidth="1"/>
    <col min="7965" max="7966" width="11.59765625" style="1" customWidth="1"/>
    <col min="7967" max="8192" width="8.09765625" style="1"/>
    <col min="8193" max="8193" width="4.8984375" style="1" customWidth="1"/>
    <col min="8194" max="8194" width="17.8984375" style="1" customWidth="1"/>
    <col min="8195" max="8195" width="5.69921875" style="1" customWidth="1"/>
    <col min="8196" max="8218" width="10.19921875" style="1" customWidth="1"/>
    <col min="8219" max="8220" width="11.796875" style="1" customWidth="1"/>
    <col min="8221" max="8222" width="11.59765625" style="1" customWidth="1"/>
    <col min="8223" max="8448" width="8.09765625" style="1"/>
    <col min="8449" max="8449" width="4.8984375" style="1" customWidth="1"/>
    <col min="8450" max="8450" width="17.8984375" style="1" customWidth="1"/>
    <col min="8451" max="8451" width="5.69921875" style="1" customWidth="1"/>
    <col min="8452" max="8474" width="10.19921875" style="1" customWidth="1"/>
    <col min="8475" max="8476" width="11.796875" style="1" customWidth="1"/>
    <col min="8477" max="8478" width="11.59765625" style="1" customWidth="1"/>
    <col min="8479" max="8704" width="8.09765625" style="1"/>
    <col min="8705" max="8705" width="4.8984375" style="1" customWidth="1"/>
    <col min="8706" max="8706" width="17.8984375" style="1" customWidth="1"/>
    <col min="8707" max="8707" width="5.69921875" style="1" customWidth="1"/>
    <col min="8708" max="8730" width="10.19921875" style="1" customWidth="1"/>
    <col min="8731" max="8732" width="11.796875" style="1" customWidth="1"/>
    <col min="8733" max="8734" width="11.59765625" style="1" customWidth="1"/>
    <col min="8735" max="8960" width="8.09765625" style="1"/>
    <col min="8961" max="8961" width="4.8984375" style="1" customWidth="1"/>
    <col min="8962" max="8962" width="17.8984375" style="1" customWidth="1"/>
    <col min="8963" max="8963" width="5.69921875" style="1" customWidth="1"/>
    <col min="8964" max="8986" width="10.19921875" style="1" customWidth="1"/>
    <col min="8987" max="8988" width="11.796875" style="1" customWidth="1"/>
    <col min="8989" max="8990" width="11.59765625" style="1" customWidth="1"/>
    <col min="8991" max="9216" width="8.09765625" style="1"/>
    <col min="9217" max="9217" width="4.8984375" style="1" customWidth="1"/>
    <col min="9218" max="9218" width="17.8984375" style="1" customWidth="1"/>
    <col min="9219" max="9219" width="5.69921875" style="1" customWidth="1"/>
    <col min="9220" max="9242" width="10.19921875" style="1" customWidth="1"/>
    <col min="9243" max="9244" width="11.796875" style="1" customWidth="1"/>
    <col min="9245" max="9246" width="11.59765625" style="1" customWidth="1"/>
    <col min="9247" max="9472" width="8.09765625" style="1"/>
    <col min="9473" max="9473" width="4.8984375" style="1" customWidth="1"/>
    <col min="9474" max="9474" width="17.8984375" style="1" customWidth="1"/>
    <col min="9475" max="9475" width="5.69921875" style="1" customWidth="1"/>
    <col min="9476" max="9498" width="10.19921875" style="1" customWidth="1"/>
    <col min="9499" max="9500" width="11.796875" style="1" customWidth="1"/>
    <col min="9501" max="9502" width="11.59765625" style="1" customWidth="1"/>
    <col min="9503" max="9728" width="8.09765625" style="1"/>
    <col min="9729" max="9729" width="4.8984375" style="1" customWidth="1"/>
    <col min="9730" max="9730" width="17.8984375" style="1" customWidth="1"/>
    <col min="9731" max="9731" width="5.69921875" style="1" customWidth="1"/>
    <col min="9732" max="9754" width="10.19921875" style="1" customWidth="1"/>
    <col min="9755" max="9756" width="11.796875" style="1" customWidth="1"/>
    <col min="9757" max="9758" width="11.59765625" style="1" customWidth="1"/>
    <col min="9759" max="9984" width="8.09765625" style="1"/>
    <col min="9985" max="9985" width="4.8984375" style="1" customWidth="1"/>
    <col min="9986" max="9986" width="17.8984375" style="1" customWidth="1"/>
    <col min="9987" max="9987" width="5.69921875" style="1" customWidth="1"/>
    <col min="9988" max="10010" width="10.19921875" style="1" customWidth="1"/>
    <col min="10011" max="10012" width="11.796875" style="1" customWidth="1"/>
    <col min="10013" max="10014" width="11.59765625" style="1" customWidth="1"/>
    <col min="10015" max="10240" width="8.09765625" style="1"/>
    <col min="10241" max="10241" width="4.8984375" style="1" customWidth="1"/>
    <col min="10242" max="10242" width="17.8984375" style="1" customWidth="1"/>
    <col min="10243" max="10243" width="5.69921875" style="1" customWidth="1"/>
    <col min="10244" max="10266" width="10.19921875" style="1" customWidth="1"/>
    <col min="10267" max="10268" width="11.796875" style="1" customWidth="1"/>
    <col min="10269" max="10270" width="11.59765625" style="1" customWidth="1"/>
    <col min="10271" max="10496" width="8.09765625" style="1"/>
    <col min="10497" max="10497" width="4.8984375" style="1" customWidth="1"/>
    <col min="10498" max="10498" width="17.8984375" style="1" customWidth="1"/>
    <col min="10499" max="10499" width="5.69921875" style="1" customWidth="1"/>
    <col min="10500" max="10522" width="10.19921875" style="1" customWidth="1"/>
    <col min="10523" max="10524" width="11.796875" style="1" customWidth="1"/>
    <col min="10525" max="10526" width="11.59765625" style="1" customWidth="1"/>
    <col min="10527" max="10752" width="8.09765625" style="1"/>
    <col min="10753" max="10753" width="4.8984375" style="1" customWidth="1"/>
    <col min="10754" max="10754" width="17.8984375" style="1" customWidth="1"/>
    <col min="10755" max="10755" width="5.69921875" style="1" customWidth="1"/>
    <col min="10756" max="10778" width="10.19921875" style="1" customWidth="1"/>
    <col min="10779" max="10780" width="11.796875" style="1" customWidth="1"/>
    <col min="10781" max="10782" width="11.59765625" style="1" customWidth="1"/>
    <col min="10783" max="11008" width="8.09765625" style="1"/>
    <col min="11009" max="11009" width="4.8984375" style="1" customWidth="1"/>
    <col min="11010" max="11010" width="17.8984375" style="1" customWidth="1"/>
    <col min="11011" max="11011" width="5.69921875" style="1" customWidth="1"/>
    <col min="11012" max="11034" width="10.19921875" style="1" customWidth="1"/>
    <col min="11035" max="11036" width="11.796875" style="1" customWidth="1"/>
    <col min="11037" max="11038" width="11.59765625" style="1" customWidth="1"/>
    <col min="11039" max="11264" width="8.09765625" style="1"/>
    <col min="11265" max="11265" width="4.8984375" style="1" customWidth="1"/>
    <col min="11266" max="11266" width="17.8984375" style="1" customWidth="1"/>
    <col min="11267" max="11267" width="5.69921875" style="1" customWidth="1"/>
    <col min="11268" max="11290" width="10.19921875" style="1" customWidth="1"/>
    <col min="11291" max="11292" width="11.796875" style="1" customWidth="1"/>
    <col min="11293" max="11294" width="11.59765625" style="1" customWidth="1"/>
    <col min="11295" max="11520" width="8.09765625" style="1"/>
    <col min="11521" max="11521" width="4.8984375" style="1" customWidth="1"/>
    <col min="11522" max="11522" width="17.8984375" style="1" customWidth="1"/>
    <col min="11523" max="11523" width="5.69921875" style="1" customWidth="1"/>
    <col min="11524" max="11546" width="10.19921875" style="1" customWidth="1"/>
    <col min="11547" max="11548" width="11.796875" style="1" customWidth="1"/>
    <col min="11549" max="11550" width="11.59765625" style="1" customWidth="1"/>
    <col min="11551" max="11776" width="8.09765625" style="1"/>
    <col min="11777" max="11777" width="4.8984375" style="1" customWidth="1"/>
    <col min="11778" max="11778" width="17.8984375" style="1" customWidth="1"/>
    <col min="11779" max="11779" width="5.69921875" style="1" customWidth="1"/>
    <col min="11780" max="11802" width="10.19921875" style="1" customWidth="1"/>
    <col min="11803" max="11804" width="11.796875" style="1" customWidth="1"/>
    <col min="11805" max="11806" width="11.59765625" style="1" customWidth="1"/>
    <col min="11807" max="12032" width="8.09765625" style="1"/>
    <col min="12033" max="12033" width="4.8984375" style="1" customWidth="1"/>
    <col min="12034" max="12034" width="17.8984375" style="1" customWidth="1"/>
    <col min="12035" max="12035" width="5.69921875" style="1" customWidth="1"/>
    <col min="12036" max="12058" width="10.19921875" style="1" customWidth="1"/>
    <col min="12059" max="12060" width="11.796875" style="1" customWidth="1"/>
    <col min="12061" max="12062" width="11.59765625" style="1" customWidth="1"/>
    <col min="12063" max="12288" width="8.09765625" style="1"/>
    <col min="12289" max="12289" width="4.8984375" style="1" customWidth="1"/>
    <col min="12290" max="12290" width="17.8984375" style="1" customWidth="1"/>
    <col min="12291" max="12291" width="5.69921875" style="1" customWidth="1"/>
    <col min="12292" max="12314" width="10.19921875" style="1" customWidth="1"/>
    <col min="12315" max="12316" width="11.796875" style="1" customWidth="1"/>
    <col min="12317" max="12318" width="11.59765625" style="1" customWidth="1"/>
    <col min="12319" max="12544" width="8.09765625" style="1"/>
    <col min="12545" max="12545" width="4.8984375" style="1" customWidth="1"/>
    <col min="12546" max="12546" width="17.8984375" style="1" customWidth="1"/>
    <col min="12547" max="12547" width="5.69921875" style="1" customWidth="1"/>
    <col min="12548" max="12570" width="10.19921875" style="1" customWidth="1"/>
    <col min="12571" max="12572" width="11.796875" style="1" customWidth="1"/>
    <col min="12573" max="12574" width="11.59765625" style="1" customWidth="1"/>
    <col min="12575" max="12800" width="8.09765625" style="1"/>
    <col min="12801" max="12801" width="4.8984375" style="1" customWidth="1"/>
    <col min="12802" max="12802" width="17.8984375" style="1" customWidth="1"/>
    <col min="12803" max="12803" width="5.69921875" style="1" customWidth="1"/>
    <col min="12804" max="12826" width="10.19921875" style="1" customWidth="1"/>
    <col min="12827" max="12828" width="11.796875" style="1" customWidth="1"/>
    <col min="12829" max="12830" width="11.59765625" style="1" customWidth="1"/>
    <col min="12831" max="13056" width="8.09765625" style="1"/>
    <col min="13057" max="13057" width="4.8984375" style="1" customWidth="1"/>
    <col min="13058" max="13058" width="17.8984375" style="1" customWidth="1"/>
    <col min="13059" max="13059" width="5.69921875" style="1" customWidth="1"/>
    <col min="13060" max="13082" width="10.19921875" style="1" customWidth="1"/>
    <col min="13083" max="13084" width="11.796875" style="1" customWidth="1"/>
    <col min="13085" max="13086" width="11.59765625" style="1" customWidth="1"/>
    <col min="13087" max="13312" width="8.09765625" style="1"/>
    <col min="13313" max="13313" width="4.8984375" style="1" customWidth="1"/>
    <col min="13314" max="13314" width="17.8984375" style="1" customWidth="1"/>
    <col min="13315" max="13315" width="5.69921875" style="1" customWidth="1"/>
    <col min="13316" max="13338" width="10.19921875" style="1" customWidth="1"/>
    <col min="13339" max="13340" width="11.796875" style="1" customWidth="1"/>
    <col min="13341" max="13342" width="11.59765625" style="1" customWidth="1"/>
    <col min="13343" max="13568" width="8.09765625" style="1"/>
    <col min="13569" max="13569" width="4.8984375" style="1" customWidth="1"/>
    <col min="13570" max="13570" width="17.8984375" style="1" customWidth="1"/>
    <col min="13571" max="13571" width="5.69921875" style="1" customWidth="1"/>
    <col min="13572" max="13594" width="10.19921875" style="1" customWidth="1"/>
    <col min="13595" max="13596" width="11.796875" style="1" customWidth="1"/>
    <col min="13597" max="13598" width="11.59765625" style="1" customWidth="1"/>
    <col min="13599" max="13824" width="8.09765625" style="1"/>
    <col min="13825" max="13825" width="4.8984375" style="1" customWidth="1"/>
    <col min="13826" max="13826" width="17.8984375" style="1" customWidth="1"/>
    <col min="13827" max="13827" width="5.69921875" style="1" customWidth="1"/>
    <col min="13828" max="13850" width="10.19921875" style="1" customWidth="1"/>
    <col min="13851" max="13852" width="11.796875" style="1" customWidth="1"/>
    <col min="13853" max="13854" width="11.59765625" style="1" customWidth="1"/>
    <col min="13855" max="14080" width="8.09765625" style="1"/>
    <col min="14081" max="14081" width="4.8984375" style="1" customWidth="1"/>
    <col min="14082" max="14082" width="17.8984375" style="1" customWidth="1"/>
    <col min="14083" max="14083" width="5.69921875" style="1" customWidth="1"/>
    <col min="14084" max="14106" width="10.19921875" style="1" customWidth="1"/>
    <col min="14107" max="14108" width="11.796875" style="1" customWidth="1"/>
    <col min="14109" max="14110" width="11.59765625" style="1" customWidth="1"/>
    <col min="14111" max="14336" width="8.09765625" style="1"/>
    <col min="14337" max="14337" width="4.8984375" style="1" customWidth="1"/>
    <col min="14338" max="14338" width="17.8984375" style="1" customWidth="1"/>
    <col min="14339" max="14339" width="5.69921875" style="1" customWidth="1"/>
    <col min="14340" max="14362" width="10.19921875" style="1" customWidth="1"/>
    <col min="14363" max="14364" width="11.796875" style="1" customWidth="1"/>
    <col min="14365" max="14366" width="11.59765625" style="1" customWidth="1"/>
    <col min="14367" max="14592" width="8.09765625" style="1"/>
    <col min="14593" max="14593" width="4.8984375" style="1" customWidth="1"/>
    <col min="14594" max="14594" width="17.8984375" style="1" customWidth="1"/>
    <col min="14595" max="14595" width="5.69921875" style="1" customWidth="1"/>
    <col min="14596" max="14618" width="10.19921875" style="1" customWidth="1"/>
    <col min="14619" max="14620" width="11.796875" style="1" customWidth="1"/>
    <col min="14621" max="14622" width="11.59765625" style="1" customWidth="1"/>
    <col min="14623" max="14848" width="8.09765625" style="1"/>
    <col min="14849" max="14849" width="4.8984375" style="1" customWidth="1"/>
    <col min="14850" max="14850" width="17.8984375" style="1" customWidth="1"/>
    <col min="14851" max="14851" width="5.69921875" style="1" customWidth="1"/>
    <col min="14852" max="14874" width="10.19921875" style="1" customWidth="1"/>
    <col min="14875" max="14876" width="11.796875" style="1" customWidth="1"/>
    <col min="14877" max="14878" width="11.59765625" style="1" customWidth="1"/>
    <col min="14879" max="15104" width="8.09765625" style="1"/>
    <col min="15105" max="15105" width="4.8984375" style="1" customWidth="1"/>
    <col min="15106" max="15106" width="17.8984375" style="1" customWidth="1"/>
    <col min="15107" max="15107" width="5.69921875" style="1" customWidth="1"/>
    <col min="15108" max="15130" width="10.19921875" style="1" customWidth="1"/>
    <col min="15131" max="15132" width="11.796875" style="1" customWidth="1"/>
    <col min="15133" max="15134" width="11.59765625" style="1" customWidth="1"/>
    <col min="15135" max="15360" width="8.09765625" style="1"/>
    <col min="15361" max="15361" width="4.8984375" style="1" customWidth="1"/>
    <col min="15362" max="15362" width="17.8984375" style="1" customWidth="1"/>
    <col min="15363" max="15363" width="5.69921875" style="1" customWidth="1"/>
    <col min="15364" max="15386" width="10.19921875" style="1" customWidth="1"/>
    <col min="15387" max="15388" width="11.796875" style="1" customWidth="1"/>
    <col min="15389" max="15390" width="11.59765625" style="1" customWidth="1"/>
    <col min="15391" max="15616" width="8.09765625" style="1"/>
    <col min="15617" max="15617" width="4.8984375" style="1" customWidth="1"/>
    <col min="15618" max="15618" width="17.8984375" style="1" customWidth="1"/>
    <col min="15619" max="15619" width="5.69921875" style="1" customWidth="1"/>
    <col min="15620" max="15642" width="10.19921875" style="1" customWidth="1"/>
    <col min="15643" max="15644" width="11.796875" style="1" customWidth="1"/>
    <col min="15645" max="15646" width="11.59765625" style="1" customWidth="1"/>
    <col min="15647" max="15872" width="8.09765625" style="1"/>
    <col min="15873" max="15873" width="4.8984375" style="1" customWidth="1"/>
    <col min="15874" max="15874" width="17.8984375" style="1" customWidth="1"/>
    <col min="15875" max="15875" width="5.69921875" style="1" customWidth="1"/>
    <col min="15876" max="15898" width="10.19921875" style="1" customWidth="1"/>
    <col min="15899" max="15900" width="11.796875" style="1" customWidth="1"/>
    <col min="15901" max="15902" width="11.59765625" style="1" customWidth="1"/>
    <col min="15903" max="16128" width="8.09765625" style="1"/>
    <col min="16129" max="16129" width="4.8984375" style="1" customWidth="1"/>
    <col min="16130" max="16130" width="17.8984375" style="1" customWidth="1"/>
    <col min="16131" max="16131" width="5.69921875" style="1" customWidth="1"/>
    <col min="16132" max="16154" width="10.19921875" style="1" customWidth="1"/>
    <col min="16155" max="16156" width="11.796875" style="1" customWidth="1"/>
    <col min="16157" max="16158" width="11.59765625" style="1" customWidth="1"/>
    <col min="16159" max="16384" width="8.09765625" style="1"/>
  </cols>
  <sheetData>
    <row r="1" spans="2:30" x14ac:dyDescent="0.2">
      <c r="B1" s="1" t="s">
        <v>0</v>
      </c>
    </row>
    <row r="2" spans="2:30" ht="17.25" customHeight="1" x14ac:dyDescent="0.2">
      <c r="M2" s="2"/>
      <c r="N2" s="2"/>
      <c r="O2" s="2"/>
      <c r="P2" s="2"/>
      <c r="U2" s="2"/>
      <c r="AD2" s="3" t="s">
        <v>1</v>
      </c>
    </row>
    <row r="3" spans="2:30" s="4" customFormat="1" ht="39.75" customHeight="1" x14ac:dyDescent="0.15">
      <c r="B3" s="5" t="s">
        <v>2</v>
      </c>
      <c r="C3" s="6"/>
      <c r="D3" s="7" t="s">
        <v>3</v>
      </c>
      <c r="E3" s="7" t="s">
        <v>4</v>
      </c>
      <c r="F3" s="7" t="s">
        <v>5</v>
      </c>
      <c r="G3" s="7" t="s">
        <v>6</v>
      </c>
      <c r="H3" s="7" t="s">
        <v>7</v>
      </c>
      <c r="I3" s="7" t="s">
        <v>8</v>
      </c>
      <c r="J3" s="8" t="s">
        <v>9</v>
      </c>
      <c r="K3" s="9" t="s">
        <v>10</v>
      </c>
      <c r="L3" s="10" t="s">
        <v>11</v>
      </c>
      <c r="M3" s="11" t="s">
        <v>12</v>
      </c>
      <c r="N3" s="9" t="s">
        <v>13</v>
      </c>
      <c r="O3" s="9" t="s">
        <v>14</v>
      </c>
      <c r="P3" s="10" t="s">
        <v>15</v>
      </c>
      <c r="Q3" s="10" t="s">
        <v>16</v>
      </c>
      <c r="R3" s="11" t="s">
        <v>17</v>
      </c>
      <c r="S3" s="10" t="s">
        <v>18</v>
      </c>
      <c r="T3" s="10" t="s">
        <v>19</v>
      </c>
      <c r="U3" s="10" t="s">
        <v>20</v>
      </c>
      <c r="V3" s="10" t="s">
        <v>21</v>
      </c>
      <c r="W3" s="10" t="s">
        <v>22</v>
      </c>
      <c r="X3" s="11" t="s">
        <v>23</v>
      </c>
      <c r="Y3" s="9" t="s">
        <v>24</v>
      </c>
      <c r="Z3" s="10" t="s">
        <v>25</v>
      </c>
      <c r="AA3" s="10" t="s">
        <v>26</v>
      </c>
      <c r="AB3" s="10" t="s">
        <v>27</v>
      </c>
      <c r="AC3" s="11" t="s">
        <v>28</v>
      </c>
      <c r="AD3" s="12" t="s">
        <v>29</v>
      </c>
    </row>
    <row r="4" spans="2:30" s="4" customFormat="1" ht="13.5" customHeight="1" x14ac:dyDescent="0.15">
      <c r="B4" s="13" t="s">
        <v>30</v>
      </c>
      <c r="C4" s="14" t="s">
        <v>31</v>
      </c>
      <c r="D4" s="15">
        <v>34</v>
      </c>
      <c r="E4" s="15">
        <v>36</v>
      </c>
      <c r="F4" s="15">
        <v>22</v>
      </c>
      <c r="G4" s="16">
        <v>14</v>
      </c>
      <c r="H4" s="16">
        <v>16</v>
      </c>
      <c r="I4" s="17">
        <v>23</v>
      </c>
      <c r="J4" s="18">
        <v>16</v>
      </c>
      <c r="K4" s="18">
        <v>12</v>
      </c>
      <c r="L4" s="19">
        <v>2</v>
      </c>
      <c r="M4" s="20"/>
      <c r="N4" s="18"/>
      <c r="O4" s="21"/>
      <c r="P4" s="22"/>
      <c r="Q4" s="22"/>
      <c r="R4" s="23"/>
      <c r="S4" s="22"/>
      <c r="T4" s="22"/>
      <c r="U4" s="22"/>
      <c r="V4" s="22"/>
      <c r="W4" s="22"/>
      <c r="X4" s="23"/>
      <c r="Y4" s="22"/>
      <c r="Z4" s="22"/>
      <c r="AA4" s="24"/>
      <c r="AB4" s="22"/>
      <c r="AC4" s="23"/>
      <c r="AD4" s="25"/>
    </row>
    <row r="5" spans="2:30" s="4" customFormat="1" ht="13.5" customHeight="1" x14ac:dyDescent="0.15">
      <c r="B5" s="26"/>
      <c r="C5" s="14" t="s">
        <v>32</v>
      </c>
      <c r="D5" s="27">
        <v>120537</v>
      </c>
      <c r="E5" s="27">
        <v>145814</v>
      </c>
      <c r="F5" s="27">
        <v>98587</v>
      </c>
      <c r="G5" s="27">
        <v>63743</v>
      </c>
      <c r="H5" s="27">
        <v>80246</v>
      </c>
      <c r="I5" s="28">
        <v>108636</v>
      </c>
      <c r="J5" s="29">
        <v>82082</v>
      </c>
      <c r="K5" s="29">
        <v>58278</v>
      </c>
      <c r="L5" s="30">
        <v>12807</v>
      </c>
      <c r="M5" s="31"/>
      <c r="N5" s="29"/>
      <c r="O5" s="29"/>
      <c r="P5" s="30"/>
      <c r="Q5" s="30"/>
      <c r="R5" s="31"/>
      <c r="S5" s="30"/>
      <c r="T5" s="30"/>
      <c r="U5" s="30"/>
      <c r="V5" s="30"/>
      <c r="W5" s="30"/>
      <c r="X5" s="31"/>
      <c r="Y5" s="30"/>
      <c r="Z5" s="29"/>
      <c r="AA5" s="30"/>
      <c r="AB5" s="30"/>
      <c r="AC5" s="31"/>
      <c r="AD5" s="32"/>
    </row>
    <row r="6" spans="2:30" s="4" customFormat="1" ht="13.5" customHeight="1" x14ac:dyDescent="0.15">
      <c r="B6" s="97" t="s">
        <v>33</v>
      </c>
      <c r="C6" s="14" t="s">
        <v>31</v>
      </c>
      <c r="D6" s="15">
        <v>2</v>
      </c>
      <c r="E6" s="15">
        <v>4</v>
      </c>
      <c r="F6" s="15">
        <v>4</v>
      </c>
      <c r="G6" s="33">
        <v>2</v>
      </c>
      <c r="H6" s="33">
        <v>2</v>
      </c>
      <c r="I6" s="34"/>
      <c r="J6" s="34">
        <v>1</v>
      </c>
      <c r="K6" s="34">
        <v>2</v>
      </c>
      <c r="L6" s="33"/>
      <c r="M6" s="35"/>
      <c r="N6" s="34"/>
      <c r="O6" s="34"/>
      <c r="P6" s="33"/>
      <c r="Q6" s="33"/>
      <c r="R6" s="35"/>
      <c r="S6" s="33"/>
      <c r="T6" s="33"/>
      <c r="U6" s="33"/>
      <c r="V6" s="33"/>
      <c r="W6" s="33"/>
      <c r="X6" s="35"/>
      <c r="Y6" s="33"/>
      <c r="Z6" s="34"/>
      <c r="AA6" s="33"/>
      <c r="AB6" s="33"/>
      <c r="AC6" s="35"/>
      <c r="AD6" s="36"/>
    </row>
    <row r="7" spans="2:30" s="4" customFormat="1" ht="13.5" customHeight="1" x14ac:dyDescent="0.15">
      <c r="B7" s="26"/>
      <c r="C7" s="37" t="s">
        <v>32</v>
      </c>
      <c r="D7" s="16">
        <v>16132</v>
      </c>
      <c r="E7" s="16">
        <v>25721</v>
      </c>
      <c r="F7" s="16">
        <v>39067</v>
      </c>
      <c r="G7" s="33">
        <v>16580</v>
      </c>
      <c r="H7" s="33">
        <v>28581</v>
      </c>
      <c r="I7" s="34"/>
      <c r="J7" s="34">
        <v>7624</v>
      </c>
      <c r="K7" s="34">
        <v>36999</v>
      </c>
      <c r="L7" s="33"/>
      <c r="M7" s="35"/>
      <c r="N7" s="34"/>
      <c r="O7" s="34"/>
      <c r="P7" s="33"/>
      <c r="Q7" s="33"/>
      <c r="R7" s="35"/>
      <c r="S7" s="33"/>
      <c r="T7" s="33"/>
      <c r="U7" s="33"/>
      <c r="V7" s="33"/>
      <c r="W7" s="33"/>
      <c r="X7" s="35"/>
      <c r="Y7" s="33"/>
      <c r="Z7" s="34"/>
      <c r="AA7" s="33"/>
      <c r="AB7" s="33"/>
      <c r="AC7" s="35"/>
      <c r="AD7" s="36"/>
    </row>
    <row r="8" spans="2:30" s="4" customFormat="1" ht="13.5" customHeight="1" x14ac:dyDescent="0.15">
      <c r="B8" s="13" t="s">
        <v>34</v>
      </c>
      <c r="C8" s="14" t="s">
        <v>31</v>
      </c>
      <c r="D8" s="15">
        <v>1</v>
      </c>
      <c r="E8" s="15">
        <v>1</v>
      </c>
      <c r="F8" s="15">
        <v>1</v>
      </c>
      <c r="G8" s="38">
        <v>3</v>
      </c>
      <c r="H8" s="38">
        <v>5</v>
      </c>
      <c r="I8" s="39">
        <v>2</v>
      </c>
      <c r="J8" s="39">
        <v>2</v>
      </c>
      <c r="K8" s="39"/>
      <c r="L8" s="38">
        <v>3</v>
      </c>
      <c r="M8" s="40"/>
      <c r="N8" s="39"/>
      <c r="O8" s="39"/>
      <c r="P8" s="38"/>
      <c r="Q8" s="38"/>
      <c r="R8" s="40"/>
      <c r="S8" s="38"/>
      <c r="T8" s="38"/>
      <c r="U8" s="38"/>
      <c r="V8" s="38"/>
      <c r="W8" s="38"/>
      <c r="X8" s="40"/>
      <c r="Y8" s="38"/>
      <c r="Z8" s="39"/>
      <c r="AA8" s="38"/>
      <c r="AB8" s="38"/>
      <c r="AC8" s="40"/>
      <c r="AD8" s="41"/>
    </row>
    <row r="9" spans="2:30" s="4" customFormat="1" ht="13.5" customHeight="1" x14ac:dyDescent="0.15">
      <c r="B9" s="42" t="s">
        <v>35</v>
      </c>
      <c r="C9" s="14" t="s">
        <v>32</v>
      </c>
      <c r="D9" s="27">
        <v>22370</v>
      </c>
      <c r="E9" s="27">
        <v>27636</v>
      </c>
      <c r="F9" s="27">
        <v>30453</v>
      </c>
      <c r="G9" s="43">
        <v>115155</v>
      </c>
      <c r="H9" s="43">
        <v>168333</v>
      </c>
      <c r="I9" s="44">
        <v>58225</v>
      </c>
      <c r="J9" s="44">
        <v>47851</v>
      </c>
      <c r="K9" s="44"/>
      <c r="L9" s="43">
        <v>94650</v>
      </c>
      <c r="M9" s="45"/>
      <c r="N9" s="44"/>
      <c r="O9" s="44"/>
      <c r="P9" s="43"/>
      <c r="Q9" s="43"/>
      <c r="R9" s="45"/>
      <c r="S9" s="43"/>
      <c r="T9" s="43"/>
      <c r="U9" s="43"/>
      <c r="V9" s="43"/>
      <c r="W9" s="43"/>
      <c r="X9" s="45"/>
      <c r="Y9" s="43"/>
      <c r="Z9" s="44"/>
      <c r="AA9" s="43"/>
      <c r="AB9" s="43"/>
      <c r="AC9" s="45"/>
      <c r="AD9" s="46"/>
    </row>
    <row r="10" spans="2:30" s="4" customFormat="1" ht="13.5" customHeight="1" x14ac:dyDescent="0.15">
      <c r="B10" s="47" t="s">
        <v>36</v>
      </c>
      <c r="C10" s="14" t="s">
        <v>31</v>
      </c>
      <c r="D10" s="15"/>
      <c r="E10" s="15"/>
      <c r="F10" s="15">
        <v>1</v>
      </c>
      <c r="G10" s="16"/>
      <c r="H10" s="16"/>
      <c r="I10" s="17"/>
      <c r="J10" s="18"/>
      <c r="K10" s="18"/>
      <c r="L10" s="19"/>
      <c r="M10" s="20"/>
      <c r="N10" s="18"/>
      <c r="O10" s="18"/>
      <c r="P10" s="19"/>
      <c r="Q10" s="19"/>
      <c r="R10" s="20"/>
      <c r="S10" s="19"/>
      <c r="T10" s="19"/>
      <c r="U10" s="19"/>
      <c r="V10" s="19"/>
      <c r="W10" s="19"/>
      <c r="X10" s="20"/>
      <c r="Y10" s="19"/>
      <c r="Z10" s="18"/>
      <c r="AA10" s="19"/>
      <c r="AB10" s="19"/>
      <c r="AC10" s="20"/>
      <c r="AD10" s="48"/>
    </row>
    <row r="11" spans="2:30" s="4" customFormat="1" ht="13.5" customHeight="1" x14ac:dyDescent="0.15">
      <c r="B11" s="42"/>
      <c r="C11" s="14" t="s">
        <v>32</v>
      </c>
      <c r="D11" s="27"/>
      <c r="E11" s="27"/>
      <c r="F11" s="27">
        <v>2205</v>
      </c>
      <c r="G11" s="27"/>
      <c r="H11" s="27"/>
      <c r="I11" s="28"/>
      <c r="J11" s="29"/>
      <c r="K11" s="29"/>
      <c r="L11" s="30"/>
      <c r="M11" s="31"/>
      <c r="N11" s="29"/>
      <c r="O11" s="29"/>
      <c r="P11" s="30"/>
      <c r="Q11" s="30"/>
      <c r="R11" s="31"/>
      <c r="S11" s="30"/>
      <c r="T11" s="30"/>
      <c r="U11" s="30"/>
      <c r="V11" s="30"/>
      <c r="W11" s="30"/>
      <c r="X11" s="31"/>
      <c r="Y11" s="30"/>
      <c r="Z11" s="29"/>
      <c r="AA11" s="30"/>
      <c r="AB11" s="30"/>
      <c r="AC11" s="31"/>
      <c r="AD11" s="32"/>
    </row>
    <row r="12" spans="2:30" s="4" customFormat="1" ht="13.5" customHeight="1" x14ac:dyDescent="0.15">
      <c r="B12" s="13" t="s">
        <v>37</v>
      </c>
      <c r="C12" s="14" t="s">
        <v>31</v>
      </c>
      <c r="D12" s="15">
        <v>1</v>
      </c>
      <c r="E12" s="15"/>
      <c r="F12" s="15"/>
      <c r="G12" s="16"/>
      <c r="H12" s="16"/>
      <c r="I12" s="17"/>
      <c r="J12" s="18"/>
      <c r="K12" s="18"/>
      <c r="L12" s="19"/>
      <c r="M12" s="20"/>
      <c r="N12" s="18"/>
      <c r="O12" s="18"/>
      <c r="P12" s="19"/>
      <c r="Q12" s="19"/>
      <c r="R12" s="20"/>
      <c r="S12" s="19"/>
      <c r="T12" s="19"/>
      <c r="U12" s="19"/>
      <c r="V12" s="19"/>
      <c r="W12" s="19"/>
      <c r="X12" s="20"/>
      <c r="Y12" s="19"/>
      <c r="Z12" s="18"/>
      <c r="AA12" s="19"/>
      <c r="AB12" s="19"/>
      <c r="AC12" s="20"/>
      <c r="AD12" s="48"/>
    </row>
    <row r="13" spans="2:30" s="4" customFormat="1" ht="13.5" customHeight="1" x14ac:dyDescent="0.15">
      <c r="B13" s="42"/>
      <c r="C13" s="14" t="s">
        <v>32</v>
      </c>
      <c r="D13" s="27">
        <v>172</v>
      </c>
      <c r="E13" s="27"/>
      <c r="F13" s="27"/>
      <c r="G13" s="27"/>
      <c r="H13" s="27"/>
      <c r="I13" s="28"/>
      <c r="J13" s="29"/>
      <c r="K13" s="29"/>
      <c r="L13" s="30"/>
      <c r="M13" s="31"/>
      <c r="N13" s="29"/>
      <c r="O13" s="29"/>
      <c r="P13" s="30"/>
      <c r="Q13" s="30"/>
      <c r="R13" s="31"/>
      <c r="S13" s="30"/>
      <c r="T13" s="30"/>
      <c r="U13" s="30"/>
      <c r="V13" s="30"/>
      <c r="W13" s="30"/>
      <c r="X13" s="31"/>
      <c r="Y13" s="30"/>
      <c r="Z13" s="29"/>
      <c r="AA13" s="30"/>
      <c r="AB13" s="49"/>
      <c r="AC13" s="31"/>
      <c r="AD13" s="32"/>
    </row>
    <row r="14" spans="2:30" s="4" customFormat="1" ht="13.5" customHeight="1" x14ac:dyDescent="0.15">
      <c r="B14" s="13" t="s">
        <v>38</v>
      </c>
      <c r="C14" s="14" t="s">
        <v>31</v>
      </c>
      <c r="D14" s="15">
        <v>44</v>
      </c>
      <c r="E14" s="15">
        <v>29</v>
      </c>
      <c r="F14" s="15">
        <v>29</v>
      </c>
      <c r="G14" s="16">
        <v>26</v>
      </c>
      <c r="H14" s="16">
        <v>28</v>
      </c>
      <c r="I14" s="17">
        <v>32</v>
      </c>
      <c r="J14" s="18">
        <v>25</v>
      </c>
      <c r="K14" s="18">
        <v>25</v>
      </c>
      <c r="L14" s="19"/>
      <c r="M14" s="20"/>
      <c r="N14" s="18"/>
      <c r="O14" s="18"/>
      <c r="P14" s="19"/>
      <c r="Q14" s="19"/>
      <c r="R14" s="20"/>
      <c r="S14" s="19"/>
      <c r="T14" s="19"/>
      <c r="U14" s="19"/>
      <c r="V14" s="19"/>
      <c r="W14" s="19"/>
      <c r="X14" s="20"/>
      <c r="Y14" s="19"/>
      <c r="Z14" s="18"/>
      <c r="AA14" s="19"/>
      <c r="AB14" s="24"/>
      <c r="AC14" s="20"/>
      <c r="AD14" s="48"/>
    </row>
    <row r="15" spans="2:30" s="4" customFormat="1" ht="13.5" customHeight="1" x14ac:dyDescent="0.15">
      <c r="B15" s="42"/>
      <c r="C15" s="14" t="s">
        <v>32</v>
      </c>
      <c r="D15" s="27">
        <v>67619</v>
      </c>
      <c r="E15" s="27">
        <v>54804</v>
      </c>
      <c r="F15" s="27">
        <v>49128</v>
      </c>
      <c r="G15" s="27">
        <v>57816</v>
      </c>
      <c r="H15" s="27">
        <v>60347</v>
      </c>
      <c r="I15" s="28">
        <v>64545</v>
      </c>
      <c r="J15" s="29">
        <v>63554</v>
      </c>
      <c r="K15" s="29">
        <v>59395</v>
      </c>
      <c r="L15" s="30"/>
      <c r="M15" s="31"/>
      <c r="N15" s="29"/>
      <c r="O15" s="29"/>
      <c r="P15" s="30"/>
      <c r="Q15" s="30"/>
      <c r="R15" s="31"/>
      <c r="S15" s="30"/>
      <c r="T15" s="30"/>
      <c r="U15" s="30"/>
      <c r="V15" s="30"/>
      <c r="W15" s="30"/>
      <c r="X15" s="31"/>
      <c r="Y15" s="30"/>
      <c r="Z15" s="29"/>
      <c r="AA15" s="30"/>
      <c r="AB15" s="49"/>
      <c r="AC15" s="31"/>
      <c r="AD15" s="32"/>
    </row>
    <row r="16" spans="2:30" s="4" customFormat="1" ht="13.5" customHeight="1" x14ac:dyDescent="0.15">
      <c r="B16" s="98" t="s">
        <v>39</v>
      </c>
      <c r="C16" s="50" t="s">
        <v>31</v>
      </c>
      <c r="D16" s="16"/>
      <c r="E16" s="16">
        <v>3</v>
      </c>
      <c r="F16" s="16">
        <v>14</v>
      </c>
      <c r="G16" s="16"/>
      <c r="H16" s="16"/>
      <c r="I16" s="17"/>
      <c r="J16" s="18"/>
      <c r="K16" s="18"/>
      <c r="L16" s="19"/>
      <c r="M16" s="20"/>
      <c r="N16" s="18"/>
      <c r="O16" s="18"/>
      <c r="P16" s="19"/>
      <c r="Q16" s="19"/>
      <c r="R16" s="20"/>
      <c r="S16" s="19"/>
      <c r="T16" s="19"/>
      <c r="U16" s="19"/>
      <c r="V16" s="19"/>
      <c r="W16" s="19"/>
      <c r="X16" s="20"/>
      <c r="Y16" s="19"/>
      <c r="Z16" s="18"/>
      <c r="AA16" s="19"/>
      <c r="AB16" s="24"/>
      <c r="AC16" s="20"/>
      <c r="AD16" s="48"/>
    </row>
    <row r="17" spans="2:30" s="4" customFormat="1" ht="13.5" customHeight="1" x14ac:dyDescent="0.15">
      <c r="B17" s="42"/>
      <c r="C17" s="14" t="s">
        <v>32</v>
      </c>
      <c r="D17" s="27"/>
      <c r="E17" s="27">
        <v>4299</v>
      </c>
      <c r="F17" s="27">
        <v>13146</v>
      </c>
      <c r="G17" s="27"/>
      <c r="H17" s="27"/>
      <c r="I17" s="28"/>
      <c r="J17" s="29"/>
      <c r="K17" s="29"/>
      <c r="L17" s="30"/>
      <c r="M17" s="31"/>
      <c r="N17" s="29"/>
      <c r="O17" s="29"/>
      <c r="P17" s="30"/>
      <c r="Q17" s="30"/>
      <c r="R17" s="31"/>
      <c r="S17" s="30"/>
      <c r="T17" s="30"/>
      <c r="U17" s="30"/>
      <c r="V17" s="30"/>
      <c r="W17" s="30"/>
      <c r="X17" s="31"/>
      <c r="Y17" s="30"/>
      <c r="Z17" s="29"/>
      <c r="AA17" s="30"/>
      <c r="AB17" s="49"/>
      <c r="AC17" s="31"/>
      <c r="AD17" s="32"/>
    </row>
    <row r="18" spans="2:30" s="4" customFormat="1" ht="13.5" customHeight="1" x14ac:dyDescent="0.15">
      <c r="B18" s="13" t="s">
        <v>40</v>
      </c>
      <c r="C18" s="14" t="s">
        <v>31</v>
      </c>
      <c r="D18" s="15"/>
      <c r="E18" s="15"/>
      <c r="F18" s="15">
        <v>6</v>
      </c>
      <c r="G18" s="16"/>
      <c r="H18" s="16"/>
      <c r="I18" s="17">
        <v>9</v>
      </c>
      <c r="J18" s="18">
        <v>15</v>
      </c>
      <c r="K18" s="18">
        <v>7</v>
      </c>
      <c r="L18" s="19">
        <v>2</v>
      </c>
      <c r="M18" s="20"/>
      <c r="N18" s="18"/>
      <c r="O18" s="18"/>
      <c r="P18" s="19"/>
      <c r="Q18" s="19"/>
      <c r="R18" s="20"/>
      <c r="S18" s="19"/>
      <c r="T18" s="19"/>
      <c r="U18" s="19"/>
      <c r="V18" s="19"/>
      <c r="W18" s="19"/>
      <c r="X18" s="20"/>
      <c r="Y18" s="19"/>
      <c r="Z18" s="18"/>
      <c r="AA18" s="19"/>
      <c r="AB18" s="24"/>
      <c r="AC18" s="20"/>
      <c r="AD18" s="48"/>
    </row>
    <row r="19" spans="2:30" s="4" customFormat="1" ht="13.5" customHeight="1" x14ac:dyDescent="0.15">
      <c r="B19" s="42" t="s">
        <v>41</v>
      </c>
      <c r="C19" s="14" t="s">
        <v>32</v>
      </c>
      <c r="D19" s="27"/>
      <c r="E19" s="27"/>
      <c r="F19" s="27">
        <v>5052</v>
      </c>
      <c r="G19" s="27"/>
      <c r="H19" s="27"/>
      <c r="I19" s="28">
        <v>11148</v>
      </c>
      <c r="J19" s="29">
        <v>19178</v>
      </c>
      <c r="K19" s="29">
        <v>8590</v>
      </c>
      <c r="L19" s="30">
        <v>2250</v>
      </c>
      <c r="M19" s="31"/>
      <c r="N19" s="29"/>
      <c r="O19" s="29"/>
      <c r="P19" s="30"/>
      <c r="Q19" s="30"/>
      <c r="R19" s="31"/>
      <c r="S19" s="30"/>
      <c r="T19" s="30"/>
      <c r="U19" s="30"/>
      <c r="V19" s="30"/>
      <c r="W19" s="30"/>
      <c r="X19" s="31"/>
      <c r="Y19" s="30"/>
      <c r="Z19" s="29"/>
      <c r="AA19" s="30"/>
      <c r="AB19" s="49"/>
      <c r="AC19" s="31"/>
      <c r="AD19" s="32"/>
    </row>
    <row r="20" spans="2:30" s="4" customFormat="1" ht="13.5" customHeight="1" x14ac:dyDescent="0.15">
      <c r="B20" s="13" t="s">
        <v>40</v>
      </c>
      <c r="C20" s="14" t="s">
        <v>31</v>
      </c>
      <c r="D20" s="15">
        <v>1</v>
      </c>
      <c r="E20" s="15">
        <v>1</v>
      </c>
      <c r="F20" s="15"/>
      <c r="G20" s="16"/>
      <c r="H20" s="16">
        <v>1</v>
      </c>
      <c r="I20" s="17"/>
      <c r="J20" s="18"/>
      <c r="K20" s="18">
        <v>1</v>
      </c>
      <c r="L20" s="19"/>
      <c r="M20" s="20"/>
      <c r="N20" s="18"/>
      <c r="O20" s="18"/>
      <c r="P20" s="19"/>
      <c r="Q20" s="19"/>
      <c r="R20" s="20"/>
      <c r="S20" s="19"/>
      <c r="T20" s="19"/>
      <c r="U20" s="19"/>
      <c r="V20" s="19"/>
      <c r="W20" s="19"/>
      <c r="X20" s="20"/>
      <c r="Y20" s="19"/>
      <c r="Z20" s="18"/>
      <c r="AA20" s="19"/>
      <c r="AB20" s="24"/>
      <c r="AC20" s="20"/>
      <c r="AD20" s="48"/>
    </row>
    <row r="21" spans="2:30" s="4" customFormat="1" ht="13.5" customHeight="1" x14ac:dyDescent="0.15">
      <c r="B21" s="42" t="s">
        <v>42</v>
      </c>
      <c r="C21" s="14" t="s">
        <v>32</v>
      </c>
      <c r="D21" s="27">
        <v>7647</v>
      </c>
      <c r="E21" s="27">
        <v>3645</v>
      </c>
      <c r="F21" s="27"/>
      <c r="G21" s="27"/>
      <c r="H21" s="27">
        <v>4916</v>
      </c>
      <c r="I21" s="28"/>
      <c r="J21" s="29"/>
      <c r="K21" s="29">
        <v>7962</v>
      </c>
      <c r="L21" s="30"/>
      <c r="M21" s="31"/>
      <c r="N21" s="29"/>
      <c r="O21" s="29"/>
      <c r="P21" s="30"/>
      <c r="Q21" s="30"/>
      <c r="R21" s="31"/>
      <c r="S21" s="30"/>
      <c r="T21" s="30"/>
      <c r="U21" s="30"/>
      <c r="V21" s="30"/>
      <c r="W21" s="30"/>
      <c r="X21" s="31"/>
      <c r="Y21" s="30"/>
      <c r="Z21" s="29"/>
      <c r="AA21" s="30"/>
      <c r="AB21" s="49"/>
      <c r="AC21" s="31"/>
      <c r="AD21" s="32"/>
    </row>
    <row r="22" spans="2:30" s="4" customFormat="1" ht="13.5" customHeight="1" x14ac:dyDescent="0.15">
      <c r="B22" s="13" t="s">
        <v>43</v>
      </c>
      <c r="C22" s="14" t="s">
        <v>31</v>
      </c>
      <c r="D22" s="15"/>
      <c r="E22" s="15"/>
      <c r="F22" s="15"/>
      <c r="G22" s="16"/>
      <c r="H22" s="16"/>
      <c r="I22" s="17"/>
      <c r="J22" s="18"/>
      <c r="K22" s="18"/>
      <c r="L22" s="19"/>
      <c r="M22" s="20"/>
      <c r="N22" s="18"/>
      <c r="O22" s="18"/>
      <c r="P22" s="19"/>
      <c r="Q22" s="19"/>
      <c r="R22" s="20"/>
      <c r="S22" s="19"/>
      <c r="T22" s="19"/>
      <c r="U22" s="19"/>
      <c r="V22" s="19"/>
      <c r="W22" s="19"/>
      <c r="X22" s="20"/>
      <c r="Y22" s="19"/>
      <c r="Z22" s="18"/>
      <c r="AA22" s="19"/>
      <c r="AB22" s="24"/>
      <c r="AC22" s="20"/>
      <c r="AD22" s="48"/>
    </row>
    <row r="23" spans="2:30" s="4" customFormat="1" ht="13.5" customHeight="1" x14ac:dyDescent="0.15">
      <c r="B23" s="42"/>
      <c r="C23" s="14" t="s">
        <v>32</v>
      </c>
      <c r="D23" s="27"/>
      <c r="E23" s="27"/>
      <c r="F23" s="27"/>
      <c r="G23" s="27"/>
      <c r="H23" s="27"/>
      <c r="I23" s="28"/>
      <c r="J23" s="29"/>
      <c r="K23" s="29"/>
      <c r="L23" s="30"/>
      <c r="M23" s="31"/>
      <c r="N23" s="29"/>
      <c r="O23" s="29"/>
      <c r="P23" s="30"/>
      <c r="Q23" s="30"/>
      <c r="R23" s="31"/>
      <c r="S23" s="30"/>
      <c r="T23" s="30"/>
      <c r="U23" s="30"/>
      <c r="V23" s="30"/>
      <c r="W23" s="30"/>
      <c r="X23" s="31"/>
      <c r="Y23" s="30"/>
      <c r="Z23" s="29"/>
      <c r="AA23" s="30"/>
      <c r="AB23" s="49"/>
      <c r="AC23" s="31"/>
      <c r="AD23" s="32"/>
    </row>
    <row r="24" spans="2:30" s="4" customFormat="1" ht="13.5" customHeight="1" x14ac:dyDescent="0.15">
      <c r="B24" s="13" t="s">
        <v>44</v>
      </c>
      <c r="C24" s="14" t="s">
        <v>31</v>
      </c>
      <c r="D24" s="15"/>
      <c r="E24" s="15"/>
      <c r="F24" s="15"/>
      <c r="G24" s="16"/>
      <c r="H24" s="16"/>
      <c r="I24" s="17"/>
      <c r="J24" s="18"/>
      <c r="K24" s="18"/>
      <c r="L24" s="19"/>
      <c r="M24" s="20"/>
      <c r="N24" s="18"/>
      <c r="O24" s="18"/>
      <c r="P24" s="19"/>
      <c r="Q24" s="19"/>
      <c r="R24" s="20"/>
      <c r="S24" s="19"/>
      <c r="T24" s="19"/>
      <c r="U24" s="19"/>
      <c r="V24" s="19"/>
      <c r="W24" s="19"/>
      <c r="X24" s="20"/>
      <c r="Y24" s="19"/>
      <c r="Z24" s="18"/>
      <c r="AA24" s="19"/>
      <c r="AB24" s="24"/>
      <c r="AC24" s="20"/>
      <c r="AD24" s="48"/>
    </row>
    <row r="25" spans="2:30" s="4" customFormat="1" ht="13.5" customHeight="1" x14ac:dyDescent="0.15">
      <c r="B25" s="42"/>
      <c r="C25" s="14" t="s">
        <v>32</v>
      </c>
      <c r="D25" s="27"/>
      <c r="E25" s="27"/>
      <c r="F25" s="27"/>
      <c r="G25" s="27"/>
      <c r="H25" s="27"/>
      <c r="I25" s="28"/>
      <c r="J25" s="29"/>
      <c r="K25" s="29"/>
      <c r="L25" s="30"/>
      <c r="M25" s="31"/>
      <c r="N25" s="29"/>
      <c r="O25" s="29"/>
      <c r="P25" s="30"/>
      <c r="Q25" s="30"/>
      <c r="R25" s="31"/>
      <c r="S25" s="30"/>
      <c r="T25" s="30"/>
      <c r="U25" s="30"/>
      <c r="V25" s="30"/>
      <c r="W25" s="30"/>
      <c r="X25" s="31"/>
      <c r="Y25" s="30"/>
      <c r="Z25" s="29"/>
      <c r="AA25" s="30"/>
      <c r="AB25" s="49"/>
      <c r="AC25" s="31"/>
      <c r="AD25" s="32"/>
    </row>
    <row r="26" spans="2:30" s="4" customFormat="1" ht="13.5" customHeight="1" x14ac:dyDescent="0.15">
      <c r="B26" s="13" t="s">
        <v>45</v>
      </c>
      <c r="C26" s="14" t="s">
        <v>31</v>
      </c>
      <c r="D26" s="15">
        <v>12</v>
      </c>
      <c r="E26" s="15">
        <f>1+10</f>
        <v>11</v>
      </c>
      <c r="F26" s="15">
        <f>1+16</f>
        <v>17</v>
      </c>
      <c r="G26" s="16">
        <v>12</v>
      </c>
      <c r="H26" s="16">
        <v>13</v>
      </c>
      <c r="I26" s="17">
        <v>10</v>
      </c>
      <c r="J26" s="18">
        <f>2+10</f>
        <v>12</v>
      </c>
      <c r="K26" s="18">
        <f>2+11</f>
        <v>13</v>
      </c>
      <c r="L26" s="19">
        <v>8</v>
      </c>
      <c r="M26" s="20">
        <v>21</v>
      </c>
      <c r="N26" s="18"/>
      <c r="O26" s="18"/>
      <c r="P26" s="19"/>
      <c r="Q26" s="19"/>
      <c r="R26" s="20"/>
      <c r="S26" s="19"/>
      <c r="T26" s="19"/>
      <c r="U26" s="22"/>
      <c r="V26" s="19"/>
      <c r="W26" s="19"/>
      <c r="X26" s="20"/>
      <c r="Y26" s="19"/>
      <c r="Z26" s="18"/>
      <c r="AA26" s="19"/>
      <c r="AB26" s="24"/>
      <c r="AC26" s="20"/>
      <c r="AD26" s="48"/>
    </row>
    <row r="27" spans="2:30" s="4" customFormat="1" ht="13.5" customHeight="1" x14ac:dyDescent="0.15">
      <c r="B27" s="42" t="s">
        <v>46</v>
      </c>
      <c r="C27" s="14" t="s">
        <v>32</v>
      </c>
      <c r="D27" s="27">
        <v>37380</v>
      </c>
      <c r="E27" s="27">
        <f>2427+37301</f>
        <v>39728</v>
      </c>
      <c r="F27" s="27">
        <f>2068+59686</f>
        <v>61754</v>
      </c>
      <c r="G27" s="27">
        <v>51804</v>
      </c>
      <c r="H27" s="27">
        <v>54086</v>
      </c>
      <c r="I27" s="28">
        <v>38730</v>
      </c>
      <c r="J27" s="29">
        <f>8277+39609</f>
        <v>47886</v>
      </c>
      <c r="K27" s="29">
        <f>7317+46614</f>
        <v>53931</v>
      </c>
      <c r="L27" s="30">
        <v>29851</v>
      </c>
      <c r="M27" s="31">
        <v>157090</v>
      </c>
      <c r="N27" s="29"/>
      <c r="O27" s="29"/>
      <c r="P27" s="30"/>
      <c r="Q27" s="30"/>
      <c r="R27" s="31"/>
      <c r="S27" s="30"/>
      <c r="T27" s="30"/>
      <c r="U27" s="30"/>
      <c r="V27" s="30"/>
      <c r="W27" s="30"/>
      <c r="X27" s="31"/>
      <c r="Y27" s="30"/>
      <c r="Z27" s="29"/>
      <c r="AA27" s="30"/>
      <c r="AB27" s="49"/>
      <c r="AC27" s="31"/>
      <c r="AD27" s="32"/>
    </row>
    <row r="28" spans="2:30" s="4" customFormat="1" ht="13.5" customHeight="1" x14ac:dyDescent="0.15">
      <c r="B28" s="13" t="s">
        <v>47</v>
      </c>
      <c r="C28" s="14" t="s">
        <v>31</v>
      </c>
      <c r="D28" s="15">
        <v>1</v>
      </c>
      <c r="E28" s="15">
        <v>2</v>
      </c>
      <c r="F28" s="15">
        <v>3</v>
      </c>
      <c r="G28" s="33">
        <v>3</v>
      </c>
      <c r="H28" s="33">
        <v>2</v>
      </c>
      <c r="I28" s="34">
        <v>3</v>
      </c>
      <c r="J28" s="34">
        <v>2</v>
      </c>
      <c r="K28" s="34">
        <v>3</v>
      </c>
      <c r="L28" s="33"/>
      <c r="M28" s="35"/>
      <c r="N28" s="34"/>
      <c r="O28" s="34"/>
      <c r="P28" s="33"/>
      <c r="Q28" s="33"/>
      <c r="R28" s="35"/>
      <c r="S28" s="33"/>
      <c r="T28" s="33"/>
      <c r="U28" s="33"/>
      <c r="V28" s="33"/>
      <c r="W28" s="33"/>
      <c r="X28" s="35"/>
      <c r="Y28" s="33"/>
      <c r="Z28" s="34"/>
      <c r="AA28" s="33"/>
      <c r="AB28" s="51"/>
      <c r="AC28" s="35"/>
      <c r="AD28" s="36"/>
    </row>
    <row r="29" spans="2:30" s="4" customFormat="1" ht="13.5" customHeight="1" x14ac:dyDescent="0.15">
      <c r="B29" s="42"/>
      <c r="C29" s="14" t="s">
        <v>32</v>
      </c>
      <c r="D29" s="27">
        <v>6771</v>
      </c>
      <c r="E29" s="27">
        <v>14834</v>
      </c>
      <c r="F29" s="27">
        <v>22503</v>
      </c>
      <c r="G29" s="43">
        <v>20994</v>
      </c>
      <c r="H29" s="43">
        <v>14834</v>
      </c>
      <c r="I29" s="44">
        <v>21832</v>
      </c>
      <c r="J29" s="44">
        <v>13516</v>
      </c>
      <c r="K29" s="44">
        <v>22503</v>
      </c>
      <c r="L29" s="43"/>
      <c r="M29" s="45"/>
      <c r="N29" s="44"/>
      <c r="O29" s="44"/>
      <c r="P29" s="43"/>
      <c r="Q29" s="43"/>
      <c r="R29" s="45"/>
      <c r="S29" s="43"/>
      <c r="T29" s="43"/>
      <c r="U29" s="43"/>
      <c r="V29" s="43"/>
      <c r="W29" s="43"/>
      <c r="X29" s="45"/>
      <c r="Y29" s="43"/>
      <c r="Z29" s="44"/>
      <c r="AA29" s="43"/>
      <c r="AB29" s="52"/>
      <c r="AC29" s="45"/>
      <c r="AD29" s="46"/>
    </row>
    <row r="30" spans="2:30" s="4" customFormat="1" ht="13.5" customHeight="1" x14ac:dyDescent="0.15">
      <c r="B30" s="13" t="s">
        <v>48</v>
      </c>
      <c r="C30" s="14" t="s">
        <v>31</v>
      </c>
      <c r="D30" s="15">
        <v>1</v>
      </c>
      <c r="E30" s="15">
        <v>2</v>
      </c>
      <c r="F30" s="15">
        <v>3</v>
      </c>
      <c r="G30" s="33">
        <v>3</v>
      </c>
      <c r="H30" s="33">
        <v>2</v>
      </c>
      <c r="I30" s="34">
        <v>7</v>
      </c>
      <c r="J30" s="34">
        <v>4</v>
      </c>
      <c r="K30" s="34">
        <v>5</v>
      </c>
      <c r="L30" s="33">
        <v>1</v>
      </c>
      <c r="M30" s="35"/>
      <c r="N30" s="34"/>
      <c r="O30" s="34"/>
      <c r="P30" s="33"/>
      <c r="Q30" s="33"/>
      <c r="R30" s="35"/>
      <c r="S30" s="33"/>
      <c r="T30" s="33"/>
      <c r="U30" s="33"/>
      <c r="V30" s="33"/>
      <c r="W30" s="33"/>
      <c r="X30" s="35"/>
      <c r="Y30" s="33"/>
      <c r="Z30" s="34"/>
      <c r="AA30" s="33"/>
      <c r="AB30" s="51"/>
      <c r="AC30" s="35"/>
      <c r="AD30" s="36"/>
    </row>
    <row r="31" spans="2:30" s="4" customFormat="1" ht="13.5" customHeight="1" x14ac:dyDescent="0.15">
      <c r="B31" s="42"/>
      <c r="C31" s="14" t="s">
        <v>32</v>
      </c>
      <c r="D31" s="27">
        <v>4889</v>
      </c>
      <c r="E31" s="27">
        <v>1983</v>
      </c>
      <c r="F31" s="27">
        <v>14988</v>
      </c>
      <c r="G31" s="43">
        <v>12637</v>
      </c>
      <c r="H31" s="43">
        <v>8817</v>
      </c>
      <c r="I31" s="44">
        <v>27996</v>
      </c>
      <c r="J31" s="44">
        <v>16345</v>
      </c>
      <c r="K31" s="44">
        <f>26130+364</f>
        <v>26494</v>
      </c>
      <c r="L31" s="43">
        <v>1277</v>
      </c>
      <c r="M31" s="45"/>
      <c r="N31" s="44"/>
      <c r="O31" s="44"/>
      <c r="P31" s="43"/>
      <c r="Q31" s="43"/>
      <c r="R31" s="45"/>
      <c r="S31" s="43"/>
      <c r="T31" s="43"/>
      <c r="U31" s="43"/>
      <c r="V31" s="43"/>
      <c r="W31" s="43"/>
      <c r="X31" s="45"/>
      <c r="Y31" s="43"/>
      <c r="Z31" s="44"/>
      <c r="AA31" s="43"/>
      <c r="AB31" s="52"/>
      <c r="AC31" s="45"/>
      <c r="AD31" s="46"/>
    </row>
    <row r="32" spans="2:30" s="4" customFormat="1" ht="13.5" customHeight="1" x14ac:dyDescent="0.15">
      <c r="B32" s="13" t="s">
        <v>49</v>
      </c>
      <c r="C32" s="14" t="s">
        <v>31</v>
      </c>
      <c r="D32" s="15"/>
      <c r="E32" s="15"/>
      <c r="F32" s="15"/>
      <c r="G32" s="33"/>
      <c r="H32" s="33"/>
      <c r="I32" s="34"/>
      <c r="J32" s="53">
        <v>3</v>
      </c>
      <c r="K32" s="54"/>
      <c r="L32" s="55"/>
      <c r="M32" s="56"/>
      <c r="N32" s="54"/>
      <c r="O32" s="54"/>
      <c r="P32" s="55"/>
      <c r="Q32" s="55"/>
      <c r="R32" s="56"/>
      <c r="S32" s="55"/>
      <c r="T32" s="55"/>
      <c r="U32" s="55"/>
      <c r="V32" s="55"/>
      <c r="W32" s="55"/>
      <c r="X32" s="56"/>
      <c r="Y32" s="55"/>
      <c r="Z32" s="54"/>
      <c r="AA32" s="55"/>
      <c r="AB32" s="57"/>
      <c r="AC32" s="56"/>
      <c r="AD32" s="58"/>
    </row>
    <row r="33" spans="2:30" s="4" customFormat="1" ht="13.5" customHeight="1" x14ac:dyDescent="0.15">
      <c r="B33" s="42"/>
      <c r="C33" s="14" t="s">
        <v>32</v>
      </c>
      <c r="D33" s="27"/>
      <c r="E33" s="27"/>
      <c r="F33" s="27"/>
      <c r="G33" s="43"/>
      <c r="H33" s="43"/>
      <c r="I33" s="44"/>
      <c r="J33" s="59">
        <v>333847</v>
      </c>
      <c r="K33" s="60"/>
      <c r="L33" s="61"/>
      <c r="M33" s="62"/>
      <c r="N33" s="60"/>
      <c r="O33" s="60"/>
      <c r="P33" s="61"/>
      <c r="Q33" s="61"/>
      <c r="R33" s="62"/>
      <c r="S33" s="61"/>
      <c r="T33" s="61"/>
      <c r="U33" s="61"/>
      <c r="V33" s="61"/>
      <c r="W33" s="61"/>
      <c r="X33" s="62"/>
      <c r="Y33" s="61"/>
      <c r="Z33" s="60"/>
      <c r="AA33" s="61"/>
      <c r="AB33" s="63"/>
      <c r="AC33" s="62"/>
      <c r="AD33" s="64"/>
    </row>
    <row r="34" spans="2:30" s="4" customFormat="1" ht="13.5" customHeight="1" x14ac:dyDescent="0.15">
      <c r="B34" s="13" t="s">
        <v>50</v>
      </c>
      <c r="C34" s="14" t="s">
        <v>31</v>
      </c>
      <c r="D34" s="15"/>
      <c r="E34" s="15"/>
      <c r="F34" s="15"/>
      <c r="G34" s="33"/>
      <c r="H34" s="33"/>
      <c r="I34" s="34"/>
      <c r="J34" s="34"/>
      <c r="K34" s="34"/>
      <c r="L34" s="33"/>
      <c r="M34" s="35"/>
      <c r="N34" s="34"/>
      <c r="O34" s="34"/>
      <c r="P34" s="33"/>
      <c r="Q34" s="33"/>
      <c r="R34" s="35"/>
      <c r="S34" s="33"/>
      <c r="T34" s="33"/>
      <c r="U34" s="33"/>
      <c r="V34" s="33"/>
      <c r="W34" s="33"/>
      <c r="X34" s="35"/>
      <c r="Y34" s="33"/>
      <c r="Z34" s="34"/>
      <c r="AA34" s="33"/>
      <c r="AB34" s="51"/>
      <c r="AC34" s="35"/>
      <c r="AD34" s="36"/>
    </row>
    <row r="35" spans="2:30" s="4" customFormat="1" ht="13.5" customHeight="1" x14ac:dyDescent="0.15">
      <c r="B35" s="42"/>
      <c r="C35" s="14" t="s">
        <v>32</v>
      </c>
      <c r="D35" s="27"/>
      <c r="E35" s="27"/>
      <c r="F35" s="27"/>
      <c r="G35" s="43"/>
      <c r="H35" s="43"/>
      <c r="I35" s="44"/>
      <c r="J35" s="44"/>
      <c r="K35" s="44"/>
      <c r="L35" s="43"/>
      <c r="M35" s="45"/>
      <c r="N35" s="44"/>
      <c r="O35" s="44"/>
      <c r="P35" s="43"/>
      <c r="Q35" s="43"/>
      <c r="R35" s="45"/>
      <c r="S35" s="43"/>
      <c r="T35" s="43"/>
      <c r="U35" s="43"/>
      <c r="V35" s="43"/>
      <c r="W35" s="43"/>
      <c r="X35" s="45"/>
      <c r="Y35" s="43"/>
      <c r="Z35" s="44"/>
      <c r="AA35" s="43"/>
      <c r="AB35" s="52"/>
      <c r="AC35" s="45"/>
      <c r="AD35" s="46"/>
    </row>
    <row r="36" spans="2:30" s="4" customFormat="1" ht="13.5" customHeight="1" x14ac:dyDescent="0.15">
      <c r="B36" s="100" t="s">
        <v>51</v>
      </c>
      <c r="C36" s="14" t="s">
        <v>31</v>
      </c>
      <c r="D36" s="15">
        <v>2</v>
      </c>
      <c r="E36" s="15">
        <v>3</v>
      </c>
      <c r="F36" s="15">
        <v>4</v>
      </c>
      <c r="G36" s="38">
        <v>1</v>
      </c>
      <c r="H36" s="38"/>
      <c r="I36" s="39">
        <v>3</v>
      </c>
      <c r="J36" s="39">
        <v>1</v>
      </c>
      <c r="K36" s="39">
        <v>1</v>
      </c>
      <c r="L36" s="38">
        <v>1</v>
      </c>
      <c r="M36" s="40">
        <v>3</v>
      </c>
      <c r="N36" s="39">
        <v>3</v>
      </c>
      <c r="O36" s="39">
        <v>1</v>
      </c>
      <c r="P36" s="38"/>
      <c r="Q36" s="38">
        <v>2</v>
      </c>
      <c r="R36" s="40"/>
      <c r="S36" s="38"/>
      <c r="T36" s="38"/>
      <c r="U36" s="38"/>
      <c r="V36" s="38"/>
      <c r="W36" s="38"/>
      <c r="X36" s="40"/>
      <c r="Y36" s="38"/>
      <c r="Z36" s="39"/>
      <c r="AA36" s="38"/>
      <c r="AB36" s="65"/>
      <c r="AC36" s="40"/>
      <c r="AD36" s="41"/>
    </row>
    <row r="37" spans="2:30" s="4" customFormat="1" ht="13.5" customHeight="1" x14ac:dyDescent="0.15">
      <c r="B37" s="99" t="s">
        <v>52</v>
      </c>
      <c r="C37" s="14" t="s">
        <v>32</v>
      </c>
      <c r="D37" s="27">
        <v>60645</v>
      </c>
      <c r="E37" s="27">
        <v>64050</v>
      </c>
      <c r="F37" s="27">
        <v>127212</v>
      </c>
      <c r="G37" s="43">
        <v>14161</v>
      </c>
      <c r="H37" s="43"/>
      <c r="I37" s="44">
        <v>95270</v>
      </c>
      <c r="J37" s="44">
        <v>41175</v>
      </c>
      <c r="K37" s="44">
        <v>65366</v>
      </c>
      <c r="L37" s="43">
        <v>57873</v>
      </c>
      <c r="M37" s="45">
        <v>181397</v>
      </c>
      <c r="N37" s="44">
        <v>226614</v>
      </c>
      <c r="O37" s="44">
        <v>78257</v>
      </c>
      <c r="P37" s="43"/>
      <c r="Q37" s="43">
        <v>235473</v>
      </c>
      <c r="R37" s="45"/>
      <c r="S37" s="43"/>
      <c r="T37" s="43"/>
      <c r="U37" s="43"/>
      <c r="V37" s="43"/>
      <c r="W37" s="43"/>
      <c r="X37" s="45"/>
      <c r="Y37" s="43"/>
      <c r="Z37" s="44"/>
      <c r="AA37" s="43"/>
      <c r="AB37" s="52"/>
      <c r="AC37" s="45"/>
      <c r="AD37" s="46"/>
    </row>
    <row r="38" spans="2:30" s="4" customFormat="1" ht="13.5" customHeight="1" x14ac:dyDescent="0.15">
      <c r="B38" s="13" t="s">
        <v>53</v>
      </c>
      <c r="C38" s="14" t="s">
        <v>31</v>
      </c>
      <c r="D38" s="15"/>
      <c r="E38" s="15"/>
      <c r="F38" s="15">
        <v>1</v>
      </c>
      <c r="G38" s="33"/>
      <c r="H38" s="33"/>
      <c r="I38" s="34"/>
      <c r="J38" s="34"/>
      <c r="K38" s="34"/>
      <c r="L38" s="66">
        <v>1</v>
      </c>
      <c r="M38" s="67"/>
      <c r="N38" s="68"/>
      <c r="O38" s="68"/>
      <c r="P38" s="66"/>
      <c r="Q38" s="66"/>
      <c r="R38" s="67"/>
      <c r="S38" s="66"/>
      <c r="T38" s="66"/>
      <c r="U38" s="66"/>
      <c r="V38" s="66"/>
      <c r="W38" s="66"/>
      <c r="X38" s="67"/>
      <c r="Y38" s="66"/>
      <c r="Z38" s="68"/>
      <c r="AA38" s="66"/>
      <c r="AB38" s="69"/>
      <c r="AC38" s="67"/>
      <c r="AD38" s="70"/>
    </row>
    <row r="39" spans="2:30" s="4" customFormat="1" ht="13.5" customHeight="1" x14ac:dyDescent="0.15">
      <c r="B39" s="42"/>
      <c r="C39" s="14" t="s">
        <v>32</v>
      </c>
      <c r="D39" s="27"/>
      <c r="E39" s="27"/>
      <c r="F39" s="27">
        <v>115290</v>
      </c>
      <c r="G39" s="43"/>
      <c r="H39" s="43"/>
      <c r="I39" s="44"/>
      <c r="J39" s="44"/>
      <c r="K39" s="44"/>
      <c r="L39" s="71">
        <v>240000</v>
      </c>
      <c r="M39" s="72"/>
      <c r="N39" s="73"/>
      <c r="O39" s="73"/>
      <c r="P39" s="71"/>
      <c r="Q39" s="71"/>
      <c r="R39" s="72"/>
      <c r="S39" s="71"/>
      <c r="T39" s="71"/>
      <c r="U39" s="71"/>
      <c r="V39" s="71"/>
      <c r="W39" s="71"/>
      <c r="X39" s="72"/>
      <c r="Y39" s="71"/>
      <c r="Z39" s="73"/>
      <c r="AA39" s="71"/>
      <c r="AB39" s="74"/>
      <c r="AC39" s="72"/>
      <c r="AD39" s="75"/>
    </row>
    <row r="40" spans="2:30" s="4" customFormat="1" ht="13.5" customHeight="1" x14ac:dyDescent="0.15">
      <c r="B40" s="101" t="s">
        <v>54</v>
      </c>
      <c r="C40" s="14" t="s">
        <v>31</v>
      </c>
      <c r="D40" s="16"/>
      <c r="E40" s="16"/>
      <c r="F40" s="16">
        <v>1</v>
      </c>
      <c r="G40" s="33"/>
      <c r="H40" s="33"/>
      <c r="I40" s="34"/>
      <c r="J40" s="34"/>
      <c r="K40" s="34"/>
      <c r="L40" s="76">
        <v>2</v>
      </c>
      <c r="M40" s="77"/>
      <c r="N40" s="53"/>
      <c r="O40" s="53"/>
      <c r="P40" s="76"/>
      <c r="Q40" s="76"/>
      <c r="R40" s="77"/>
      <c r="S40" s="76"/>
      <c r="T40" s="76"/>
      <c r="U40" s="76"/>
      <c r="V40" s="76"/>
      <c r="W40" s="76"/>
      <c r="X40" s="77"/>
      <c r="Y40" s="76"/>
      <c r="Z40" s="53"/>
      <c r="AA40" s="76"/>
      <c r="AB40" s="78"/>
      <c r="AC40" s="77"/>
      <c r="AD40" s="79"/>
    </row>
    <row r="41" spans="2:30" s="4" customFormat="1" ht="13.5" customHeight="1" x14ac:dyDescent="0.15">
      <c r="B41" s="102" t="s">
        <v>55</v>
      </c>
      <c r="C41" s="37" t="s">
        <v>32</v>
      </c>
      <c r="D41" s="16"/>
      <c r="E41" s="16"/>
      <c r="F41" s="16">
        <v>73500</v>
      </c>
      <c r="G41" s="33"/>
      <c r="H41" s="33"/>
      <c r="I41" s="34"/>
      <c r="J41" s="34"/>
      <c r="K41" s="34"/>
      <c r="L41" s="71">
        <v>138495</v>
      </c>
      <c r="M41" s="72"/>
      <c r="N41" s="73"/>
      <c r="O41" s="73"/>
      <c r="P41" s="71"/>
      <c r="Q41" s="71"/>
      <c r="R41" s="72"/>
      <c r="S41" s="71"/>
      <c r="T41" s="71"/>
      <c r="U41" s="71"/>
      <c r="V41" s="71"/>
      <c r="W41" s="71"/>
      <c r="X41" s="72"/>
      <c r="Y41" s="71"/>
      <c r="Z41" s="73"/>
      <c r="AA41" s="71"/>
      <c r="AB41" s="74"/>
      <c r="AC41" s="72"/>
      <c r="AD41" s="75"/>
    </row>
    <row r="42" spans="2:30" s="4" customFormat="1" ht="13.5" customHeight="1" x14ac:dyDescent="0.15">
      <c r="B42" s="13" t="s">
        <v>56</v>
      </c>
      <c r="C42" s="14" t="s">
        <v>31</v>
      </c>
      <c r="D42" s="15"/>
      <c r="E42" s="15"/>
      <c r="F42" s="15"/>
      <c r="G42" s="38"/>
      <c r="H42" s="38"/>
      <c r="I42" s="39"/>
      <c r="J42" s="39"/>
      <c r="K42" s="39"/>
      <c r="L42" s="38"/>
      <c r="M42" s="40"/>
      <c r="N42" s="39"/>
      <c r="O42" s="39"/>
      <c r="P42" s="38"/>
      <c r="Q42" s="38"/>
      <c r="R42" s="40"/>
      <c r="S42" s="38"/>
      <c r="T42" s="38"/>
      <c r="U42" s="38"/>
      <c r="V42" s="38"/>
      <c r="W42" s="38"/>
      <c r="X42" s="40"/>
      <c r="Y42" s="38"/>
      <c r="Z42" s="39"/>
      <c r="AA42" s="38"/>
      <c r="AB42" s="65"/>
      <c r="AC42" s="40"/>
      <c r="AD42" s="41"/>
    </row>
    <row r="43" spans="2:30" s="4" customFormat="1" ht="13.5" customHeight="1" x14ac:dyDescent="0.15">
      <c r="B43" s="42" t="s">
        <v>57</v>
      </c>
      <c r="C43" s="14" t="s">
        <v>32</v>
      </c>
      <c r="D43" s="27"/>
      <c r="E43" s="27"/>
      <c r="F43" s="27"/>
      <c r="G43" s="43"/>
      <c r="H43" s="43"/>
      <c r="I43" s="44"/>
      <c r="J43" s="44"/>
      <c r="K43" s="44"/>
      <c r="L43" s="43"/>
      <c r="M43" s="45"/>
      <c r="N43" s="44"/>
      <c r="O43" s="44"/>
      <c r="P43" s="43"/>
      <c r="Q43" s="43"/>
      <c r="R43" s="45"/>
      <c r="S43" s="43"/>
      <c r="T43" s="43"/>
      <c r="U43" s="43"/>
      <c r="V43" s="43"/>
      <c r="W43" s="43"/>
      <c r="X43" s="45"/>
      <c r="Y43" s="43"/>
      <c r="Z43" s="44"/>
      <c r="AA43" s="43"/>
      <c r="AB43" s="52"/>
      <c r="AC43" s="45"/>
      <c r="AD43" s="46"/>
    </row>
    <row r="44" spans="2:30" s="4" customFormat="1" ht="13.5" customHeight="1" x14ac:dyDescent="0.15">
      <c r="B44" s="103" t="s">
        <v>58</v>
      </c>
      <c r="C44" s="14" t="s">
        <v>31</v>
      </c>
      <c r="D44" s="15">
        <v>10</v>
      </c>
      <c r="E44" s="15">
        <v>5</v>
      </c>
      <c r="F44" s="15">
        <v>9</v>
      </c>
      <c r="G44" s="33">
        <v>9</v>
      </c>
      <c r="H44" s="33">
        <v>11</v>
      </c>
      <c r="I44" s="34">
        <v>9</v>
      </c>
      <c r="J44" s="34">
        <v>16</v>
      </c>
      <c r="K44" s="34">
        <v>12</v>
      </c>
      <c r="L44" s="33">
        <v>5</v>
      </c>
      <c r="M44" s="35"/>
      <c r="N44" s="34"/>
      <c r="O44" s="34"/>
      <c r="P44" s="33"/>
      <c r="Q44" s="33"/>
      <c r="R44" s="35"/>
      <c r="S44" s="33"/>
      <c r="T44" s="33"/>
      <c r="U44" s="33"/>
      <c r="V44" s="33"/>
      <c r="W44" s="33"/>
      <c r="X44" s="35"/>
      <c r="Y44" s="33"/>
      <c r="Z44" s="34"/>
      <c r="AA44" s="33"/>
      <c r="AB44" s="51"/>
      <c r="AC44" s="35"/>
      <c r="AD44" s="36"/>
    </row>
    <row r="45" spans="2:30" s="4" customFormat="1" ht="13.5" customHeight="1" x14ac:dyDescent="0.15">
      <c r="B45" s="42" t="s">
        <v>59</v>
      </c>
      <c r="C45" s="14" t="s">
        <v>32</v>
      </c>
      <c r="D45" s="27">
        <v>45845</v>
      </c>
      <c r="E45" s="27">
        <v>45521</v>
      </c>
      <c r="F45" s="27">
        <v>73594</v>
      </c>
      <c r="G45" s="43">
        <v>74089</v>
      </c>
      <c r="H45" s="43">
        <v>93956</v>
      </c>
      <c r="I45" s="44">
        <v>78770</v>
      </c>
      <c r="J45" s="44">
        <v>134715</v>
      </c>
      <c r="K45" s="44">
        <v>74156</v>
      </c>
      <c r="L45" s="43">
        <v>31157</v>
      </c>
      <c r="M45" s="45"/>
      <c r="N45" s="44"/>
      <c r="O45" s="44"/>
      <c r="P45" s="43"/>
      <c r="Q45" s="43"/>
      <c r="R45" s="45"/>
      <c r="S45" s="43"/>
      <c r="T45" s="43"/>
      <c r="U45" s="43"/>
      <c r="V45" s="43"/>
      <c r="W45" s="43"/>
      <c r="X45" s="45"/>
      <c r="Y45" s="43"/>
      <c r="Z45" s="44"/>
      <c r="AA45" s="43"/>
      <c r="AB45" s="52"/>
      <c r="AC45" s="45"/>
      <c r="AD45" s="46"/>
    </row>
    <row r="46" spans="2:30" s="4" customFormat="1" ht="13.5" customHeight="1" x14ac:dyDescent="0.15">
      <c r="B46" s="103" t="s">
        <v>58</v>
      </c>
      <c r="C46" s="14" t="s">
        <v>31</v>
      </c>
      <c r="D46" s="15"/>
      <c r="E46" s="15"/>
      <c r="F46" s="15"/>
      <c r="G46" s="38"/>
      <c r="H46" s="38"/>
      <c r="I46" s="39"/>
      <c r="J46" s="39"/>
      <c r="K46" s="39">
        <v>12</v>
      </c>
      <c r="L46" s="38">
        <v>6</v>
      </c>
      <c r="M46" s="40"/>
      <c r="N46" s="39"/>
      <c r="O46" s="39"/>
      <c r="P46" s="38"/>
      <c r="Q46" s="38"/>
      <c r="R46" s="40"/>
      <c r="S46" s="38"/>
      <c r="T46" s="38"/>
      <c r="U46" s="38"/>
      <c r="V46" s="38"/>
      <c r="W46" s="38"/>
      <c r="X46" s="40"/>
      <c r="Y46" s="38"/>
      <c r="Z46" s="39"/>
      <c r="AA46" s="38"/>
      <c r="AB46" s="65"/>
      <c r="AC46" s="40"/>
      <c r="AD46" s="41"/>
    </row>
    <row r="47" spans="2:30" s="4" customFormat="1" ht="13.5" customHeight="1" x14ac:dyDescent="0.15">
      <c r="B47" s="104" t="s">
        <v>60</v>
      </c>
      <c r="C47" s="14" t="s">
        <v>32</v>
      </c>
      <c r="D47" s="27"/>
      <c r="E47" s="27"/>
      <c r="F47" s="27"/>
      <c r="G47" s="43"/>
      <c r="H47" s="43"/>
      <c r="I47" s="44"/>
      <c r="J47" s="44"/>
      <c r="K47" s="44">
        <v>21974</v>
      </c>
      <c r="L47" s="43">
        <v>9580</v>
      </c>
      <c r="M47" s="45"/>
      <c r="N47" s="44"/>
      <c r="O47" s="44"/>
      <c r="P47" s="43"/>
      <c r="Q47" s="43"/>
      <c r="R47" s="45"/>
      <c r="S47" s="43"/>
      <c r="T47" s="43"/>
      <c r="U47" s="43"/>
      <c r="V47" s="43"/>
      <c r="W47" s="43"/>
      <c r="X47" s="45"/>
      <c r="Y47" s="43"/>
      <c r="Z47" s="44"/>
      <c r="AA47" s="43"/>
      <c r="AB47" s="52"/>
      <c r="AC47" s="45"/>
      <c r="AD47" s="46"/>
    </row>
    <row r="48" spans="2:30" s="4" customFormat="1" ht="13.5" customHeight="1" x14ac:dyDescent="0.15">
      <c r="B48" s="26" t="s">
        <v>61</v>
      </c>
      <c r="C48" s="50" t="s">
        <v>31</v>
      </c>
      <c r="D48" s="16">
        <v>11</v>
      </c>
      <c r="E48" s="16">
        <v>6</v>
      </c>
      <c r="F48" s="16"/>
      <c r="G48" s="33">
        <v>9</v>
      </c>
      <c r="H48" s="33">
        <v>5</v>
      </c>
      <c r="I48" s="34">
        <v>5</v>
      </c>
      <c r="J48" s="34">
        <f>9+1</f>
        <v>10</v>
      </c>
      <c r="K48" s="34">
        <v>14</v>
      </c>
      <c r="L48" s="33">
        <v>24</v>
      </c>
      <c r="M48" s="35">
        <v>5</v>
      </c>
      <c r="N48" s="34">
        <v>21</v>
      </c>
      <c r="O48" s="34">
        <v>16</v>
      </c>
      <c r="P48" s="33">
        <v>22</v>
      </c>
      <c r="Q48" s="33">
        <v>41</v>
      </c>
      <c r="R48" s="35">
        <v>15</v>
      </c>
      <c r="S48" s="33">
        <v>25</v>
      </c>
      <c r="T48" s="33">
        <v>15</v>
      </c>
      <c r="U48" s="33">
        <v>20</v>
      </c>
      <c r="V48" s="33">
        <v>19</v>
      </c>
      <c r="W48" s="33">
        <v>24</v>
      </c>
      <c r="X48" s="35">
        <v>21</v>
      </c>
      <c r="Y48" s="33">
        <v>25</v>
      </c>
      <c r="Z48" s="38">
        <v>28</v>
      </c>
      <c r="AA48" s="38">
        <v>38</v>
      </c>
      <c r="AB48" s="51">
        <v>37</v>
      </c>
      <c r="AC48" s="35">
        <v>30</v>
      </c>
      <c r="AD48" s="36">
        <v>44</v>
      </c>
    </row>
    <row r="49" spans="2:30" s="4" customFormat="1" ht="13.5" customHeight="1" x14ac:dyDescent="0.15">
      <c r="B49" s="42"/>
      <c r="C49" s="14" t="s">
        <v>32</v>
      </c>
      <c r="D49" s="27">
        <v>142011</v>
      </c>
      <c r="E49" s="27">
        <v>81965</v>
      </c>
      <c r="F49" s="27"/>
      <c r="G49" s="43">
        <v>140253</v>
      </c>
      <c r="H49" s="43">
        <v>67886</v>
      </c>
      <c r="I49" s="44">
        <v>88978</v>
      </c>
      <c r="J49" s="44">
        <f>167524+333847</f>
        <v>501371</v>
      </c>
      <c r="K49" s="44">
        <v>119709</v>
      </c>
      <c r="L49" s="43">
        <v>638999</v>
      </c>
      <c r="M49" s="45">
        <v>33883</v>
      </c>
      <c r="N49" s="44">
        <v>184988</v>
      </c>
      <c r="O49" s="44">
        <v>140427</v>
      </c>
      <c r="P49" s="43">
        <v>296005</v>
      </c>
      <c r="Q49" s="43">
        <v>433579</v>
      </c>
      <c r="R49" s="45">
        <v>159277</v>
      </c>
      <c r="S49" s="43">
        <v>279529</v>
      </c>
      <c r="T49" s="43">
        <f>150245+49194</f>
        <v>199439</v>
      </c>
      <c r="U49" s="43">
        <v>205142</v>
      </c>
      <c r="V49" s="43">
        <v>132971</v>
      </c>
      <c r="W49" s="43">
        <v>177713</v>
      </c>
      <c r="X49" s="45">
        <v>186924</v>
      </c>
      <c r="Y49" s="43">
        <v>255345</v>
      </c>
      <c r="Z49" s="43">
        <v>348829</v>
      </c>
      <c r="AA49" s="43">
        <v>574258</v>
      </c>
      <c r="AB49" s="52">
        <v>335637</v>
      </c>
      <c r="AC49" s="45">
        <v>297063</v>
      </c>
      <c r="AD49" s="46">
        <v>583599</v>
      </c>
    </row>
    <row r="50" spans="2:30" s="4" customFormat="1" ht="13.5" customHeight="1" x14ac:dyDescent="0.15">
      <c r="B50" s="13" t="s">
        <v>62</v>
      </c>
      <c r="C50" s="14" t="s">
        <v>31</v>
      </c>
      <c r="D50" s="15"/>
      <c r="E50" s="15"/>
      <c r="F50" s="15"/>
      <c r="G50" s="16"/>
      <c r="H50" s="16">
        <v>5</v>
      </c>
      <c r="I50" s="17">
        <v>7</v>
      </c>
      <c r="J50" s="18">
        <f>5+2</f>
        <v>7</v>
      </c>
      <c r="K50" s="18">
        <f>1+1</f>
        <v>2</v>
      </c>
      <c r="L50" s="19"/>
      <c r="M50" s="20"/>
      <c r="N50" s="18"/>
      <c r="O50" s="18"/>
      <c r="P50" s="19"/>
      <c r="Q50" s="19"/>
      <c r="R50" s="20"/>
      <c r="S50" s="19"/>
      <c r="T50" s="19"/>
      <c r="U50" s="19"/>
      <c r="V50" s="19"/>
      <c r="W50" s="19"/>
      <c r="X50" s="20"/>
      <c r="Y50" s="19"/>
      <c r="Z50" s="19"/>
      <c r="AA50" s="24"/>
      <c r="AB50" s="19"/>
      <c r="AC50" s="20"/>
      <c r="AD50" s="48"/>
    </row>
    <row r="51" spans="2:30" s="4" customFormat="1" ht="13.5" customHeight="1" x14ac:dyDescent="0.15">
      <c r="B51" s="42"/>
      <c r="C51" s="14" t="s">
        <v>32</v>
      </c>
      <c r="D51" s="27"/>
      <c r="E51" s="27"/>
      <c r="F51" s="27"/>
      <c r="G51" s="27"/>
      <c r="H51" s="27">
        <v>5060</v>
      </c>
      <c r="I51" s="28">
        <v>31846</v>
      </c>
      <c r="J51" s="29">
        <f>28994+645+645</f>
        <v>30284</v>
      </c>
      <c r="K51" s="29">
        <f>2275+2133</f>
        <v>4408</v>
      </c>
      <c r="L51" s="30"/>
      <c r="M51" s="31"/>
      <c r="N51" s="29"/>
      <c r="O51" s="29"/>
      <c r="P51" s="30"/>
      <c r="Q51" s="30"/>
      <c r="R51" s="31"/>
      <c r="S51" s="30"/>
      <c r="T51" s="30"/>
      <c r="U51" s="30"/>
      <c r="V51" s="30"/>
      <c r="W51" s="30"/>
      <c r="X51" s="31"/>
      <c r="Y51" s="80"/>
      <c r="Z51" s="80"/>
      <c r="AA51" s="80"/>
      <c r="AB51" s="49"/>
      <c r="AC51" s="31"/>
      <c r="AD51" s="32"/>
    </row>
    <row r="52" spans="2:30" s="4" customFormat="1" ht="13.5" customHeight="1" x14ac:dyDescent="0.15">
      <c r="B52" s="81" t="s">
        <v>63</v>
      </c>
      <c r="C52" s="82" t="s">
        <v>31</v>
      </c>
      <c r="D52" s="83">
        <f t="shared" ref="D52:I53" si="0">SUM(D4,D6,D8,D10,D12,D14,D16,D18,D20,D22,D24,D26,D28,D30,D32,D34,D36,D38,D40,D42,D44,D46,D48,D50)</f>
        <v>120</v>
      </c>
      <c r="E52" s="83">
        <f t="shared" si="0"/>
        <v>103</v>
      </c>
      <c r="F52" s="83">
        <f t="shared" si="0"/>
        <v>115</v>
      </c>
      <c r="G52" s="83">
        <f t="shared" si="0"/>
        <v>82</v>
      </c>
      <c r="H52" s="83">
        <f t="shared" si="0"/>
        <v>90</v>
      </c>
      <c r="I52" s="83">
        <f t="shared" si="0"/>
        <v>110</v>
      </c>
      <c r="J52" s="84">
        <f>SUM(J4,J6,J8,J10,J12,J14,J16,J18,J20,J22,J24,J26,J28,J30,J32,J34,J36,J38,J40,J42,J44,J46,J48,J50)-J32</f>
        <v>111</v>
      </c>
      <c r="K52" s="84">
        <f>SUM(K4,K6,K8,K10,K12,K14,K16,K18,K20,K22,K24,K26,K28,K30,K32,K34,K36,K38,K40,K42,K44,K46,K48,K50)</f>
        <v>109</v>
      </c>
      <c r="L52" s="85">
        <f t="shared" ref="L52:AA53" si="1">SUM(L4,L6,L8,L10,L12,L14,L16,L18,L20,L22,L24,L26,L28,L30,L32,L34,L36,L38,L40,L42,L44,L46,L48,L50)-L38-L40</f>
        <v>52</v>
      </c>
      <c r="M52" s="84">
        <f t="shared" si="1"/>
        <v>29</v>
      </c>
      <c r="N52" s="84">
        <f t="shared" si="1"/>
        <v>24</v>
      </c>
      <c r="O52" s="84">
        <f t="shared" si="1"/>
        <v>17</v>
      </c>
      <c r="P52" s="85">
        <f t="shared" si="1"/>
        <v>22</v>
      </c>
      <c r="Q52" s="85">
        <f t="shared" si="1"/>
        <v>43</v>
      </c>
      <c r="R52" s="86">
        <f t="shared" si="1"/>
        <v>15</v>
      </c>
      <c r="S52" s="85">
        <f t="shared" si="1"/>
        <v>25</v>
      </c>
      <c r="T52" s="85">
        <f t="shared" si="1"/>
        <v>15</v>
      </c>
      <c r="U52" s="85">
        <f t="shared" si="1"/>
        <v>20</v>
      </c>
      <c r="V52" s="85">
        <f t="shared" si="1"/>
        <v>19</v>
      </c>
      <c r="W52" s="85">
        <f t="shared" si="1"/>
        <v>24</v>
      </c>
      <c r="X52" s="85">
        <f t="shared" si="1"/>
        <v>21</v>
      </c>
      <c r="Y52" s="87">
        <f t="shared" si="1"/>
        <v>25</v>
      </c>
      <c r="Z52" s="87">
        <f>SUM(Z4,Z6,Z8,Z10,Z12,Z14,Z16,Z18,Z20,Z22,Z24,Z26,Z28,Z30,Z32,Z34,Z36,Z38,Z40,Z42,Z44,Z46,Z48,Z50)-Z38-Z40</f>
        <v>28</v>
      </c>
      <c r="AA52" s="20">
        <f>SUM(AA4,AA6,AA8,AA10,AA12,AA14,AA16,AA18,AA20,AA22,AA24,AA26,AA28,AA30,AA32,AA34,AA36,AA38,AA40,AA42,AA44,AA46,AA48,AA50)-AA38-AA40</f>
        <v>38</v>
      </c>
      <c r="AB52" s="85">
        <f>SUM(AB4,AB6,AB8,AB10,AB12,AB14,AB16,AB18,AB20,AB22,AB24,AB26,AB28,AB30,AB32,AB34,AB36,AB38,AB40,AB42,AB44,AB46,AB48,AB50)-AB38-AB40</f>
        <v>37</v>
      </c>
      <c r="AC52" s="86">
        <f>SUM(AC4,AC6,AC8,AC10,AC12,AC14,AC16,AC18,AC20,AC22,AC24,AC26,AC28,AC30,AC32,AC34,AC36,AC38,AC40,AC42,AC44,AC46,AC48,AC50)-AC38-AC40</f>
        <v>30</v>
      </c>
      <c r="AD52" s="88">
        <f>SUM(AD4,AD6,AD8,AD10,AD12,AD14,AD16,AD18,AD20,AD22,AD24,AD26,AD28,AD30,AD32,AD34,AD36,AD38,AD40,AD42,AD44,AD46,AD48,AD50)-AD38-AD40</f>
        <v>44</v>
      </c>
    </row>
    <row r="53" spans="2:30" s="4" customFormat="1" ht="13.5" customHeight="1" x14ac:dyDescent="0.15">
      <c r="B53" s="89"/>
      <c r="C53" s="90" t="s">
        <v>32</v>
      </c>
      <c r="D53" s="91">
        <f t="shared" si="0"/>
        <v>532018</v>
      </c>
      <c r="E53" s="91">
        <f t="shared" si="0"/>
        <v>510000</v>
      </c>
      <c r="F53" s="91">
        <f t="shared" si="0"/>
        <v>726479</v>
      </c>
      <c r="G53" s="91">
        <f t="shared" si="0"/>
        <v>567232</v>
      </c>
      <c r="H53" s="91">
        <f t="shared" si="0"/>
        <v>587062</v>
      </c>
      <c r="I53" s="91">
        <f t="shared" si="0"/>
        <v>625976</v>
      </c>
      <c r="J53" s="92">
        <f>SUM(J5,J7,J9,J11,J13,J15,J17,J19,J21,J23,J25,J27,J29,J31,J33,J35,J37,J39,J41,J43,J45,J47,J49,J51)-J33</f>
        <v>1005581</v>
      </c>
      <c r="K53" s="92">
        <f>SUM(K5,K7,K9,K11,K13,K15,K17,K19,K21,K23,K25,K27,K29,K31,K33,K35,K37,K39,K41,K43,K45,K47,K49,K51)</f>
        <v>559765</v>
      </c>
      <c r="L53" s="92">
        <f t="shared" si="1"/>
        <v>878444</v>
      </c>
      <c r="M53" s="92">
        <f t="shared" si="1"/>
        <v>372370</v>
      </c>
      <c r="N53" s="92">
        <f t="shared" si="1"/>
        <v>411602</v>
      </c>
      <c r="O53" s="92">
        <f t="shared" si="1"/>
        <v>218684</v>
      </c>
      <c r="P53" s="80">
        <f t="shared" si="1"/>
        <v>296005</v>
      </c>
      <c r="Q53" s="80">
        <f t="shared" si="1"/>
        <v>669052</v>
      </c>
      <c r="R53" s="93">
        <f t="shared" si="1"/>
        <v>159277</v>
      </c>
      <c r="S53" s="80">
        <f t="shared" si="1"/>
        <v>279529</v>
      </c>
      <c r="T53" s="80">
        <f t="shared" si="1"/>
        <v>199439</v>
      </c>
      <c r="U53" s="80">
        <f t="shared" si="1"/>
        <v>205142</v>
      </c>
      <c r="V53" s="80">
        <f t="shared" si="1"/>
        <v>132971</v>
      </c>
      <c r="W53" s="80">
        <f t="shared" si="1"/>
        <v>177713</v>
      </c>
      <c r="X53" s="80">
        <f t="shared" si="1"/>
        <v>186924</v>
      </c>
      <c r="Y53" s="94">
        <f t="shared" si="1"/>
        <v>255345</v>
      </c>
      <c r="Z53" s="94">
        <f>SUM(Z5,Z7,Z9,Z11,Z13,Z15,Z17,Z19,Z21,Z23,Z25,Z27,Z29,Z31,Z33,Z35,Z37,Z39,Z41,Z43,Z45,Z47,Z49,Z51)-Z39-Z41</f>
        <v>348829</v>
      </c>
      <c r="AA53" s="93">
        <f t="shared" si="1"/>
        <v>574258</v>
      </c>
      <c r="AB53" s="80">
        <f>SUM(AB5,AB7,AB9,AB11,AB13,AB15,AB17,AB19,AB21,AB23,AB25,AB27,AB29,AB31,AB33,AB35,AB37,AB39,AB41,AB43,AB45,AB47,AB49,AB51)-AB39-AB41</f>
        <v>335637</v>
      </c>
      <c r="AC53" s="93">
        <f>SUM(AC5,AC7,AC9,AC11,AC13,AC15,AC17,AC19,AC21,AC23,AC25,AC27,AC29,AC31,AC33,AC35,AC37,AC39,AC41,AC43,AC45,AC47,AC49,AC51)-AC39-AC41</f>
        <v>297063</v>
      </c>
      <c r="AD53" s="95">
        <f>SUM(AD5,AD7,AD9,AD11,AD13,AD15,AD17,AD19,AD21,AD23,AD25,AD27,AD29,AD31,AD33,AD35,AD37,AD39,AD41,AD43,AD45,AD47,AD49,AD51)-AD39-AD41</f>
        <v>583599</v>
      </c>
    </row>
    <row r="54" spans="2:30" s="4" customFormat="1" ht="12" x14ac:dyDescent="0.15">
      <c r="B54" s="4" t="s">
        <v>64</v>
      </c>
    </row>
    <row r="55" spans="2:30" s="4" customFormat="1" ht="12" x14ac:dyDescent="0.15">
      <c r="B55" s="4" t="s">
        <v>65</v>
      </c>
      <c r="C55" s="96"/>
      <c r="D55" s="96"/>
      <c r="K55" s="4" t="s">
        <v>66</v>
      </c>
    </row>
    <row r="56" spans="2:30" s="4" customFormat="1" ht="12" x14ac:dyDescent="0.15">
      <c r="B56" s="4" t="s">
        <v>67</v>
      </c>
      <c r="C56" s="96"/>
      <c r="D56" s="96"/>
      <c r="K56" s="4" t="s">
        <v>68</v>
      </c>
    </row>
    <row r="57" spans="2:30" s="4" customFormat="1" ht="12" x14ac:dyDescent="0.15">
      <c r="B57" s="4" t="s">
        <v>69</v>
      </c>
      <c r="C57" s="96"/>
      <c r="D57" s="96"/>
      <c r="K57" s="4" t="s">
        <v>70</v>
      </c>
    </row>
    <row r="58" spans="2:30" s="4" customFormat="1" ht="12" x14ac:dyDescent="0.15">
      <c r="B58" s="4" t="s">
        <v>71</v>
      </c>
      <c r="K58" s="4" t="s">
        <v>72</v>
      </c>
    </row>
    <row r="59" spans="2:30" s="4" customFormat="1" ht="12" x14ac:dyDescent="0.15">
      <c r="B59" s="4" t="s">
        <v>73</v>
      </c>
      <c r="K59" s="4" t="s">
        <v>74</v>
      </c>
    </row>
    <row r="60" spans="2:30" ht="12" customHeight="1" x14ac:dyDescent="0.2">
      <c r="B60" s="4" t="s">
        <v>75</v>
      </c>
    </row>
    <row r="61" spans="2:30" x14ac:dyDescent="0.2">
      <c r="B61" s="4" t="s">
        <v>76</v>
      </c>
    </row>
  </sheetData>
  <mergeCells count="1">
    <mergeCell ref="B3:C3"/>
  </mergeCells>
  <phoneticPr fontId="3"/>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dcterms:created xsi:type="dcterms:W3CDTF">2024-10-10T05:55:47Z</dcterms:created>
  <dcterms:modified xsi:type="dcterms:W3CDTF">2024-10-10T06:07:42Z</dcterms:modified>
</cp:coreProperties>
</file>