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defaultThemeVersion="124226"/>
  <bookViews>
    <workbookView xWindow="10230" yWindow="-15" windowWidth="10275" windowHeight="8040"/>
  </bookViews>
  <sheets>
    <sheet name="15 (1)" sheetId="10" r:id="rId1"/>
    <sheet name="15 (2)" sheetId="11" r:id="rId2"/>
    <sheet name="16" sheetId="12" r:id="rId3"/>
    <sheet name="17" sheetId="13" r:id="rId4"/>
    <sheet name="18" sheetId="21" r:id="rId5"/>
    <sheet name="19" sheetId="22" r:id="rId6"/>
    <sheet name="20" sheetId="14" r:id="rId7"/>
    <sheet name="21" sheetId="15" r:id="rId8"/>
    <sheet name="22" sheetId="16" r:id="rId9"/>
    <sheet name="23" sheetId="17" r:id="rId10"/>
    <sheet name="24" sheetId="18" r:id="rId11"/>
    <sheet name="25" sheetId="23" r:id="rId12"/>
    <sheet name="26" sheetId="19" r:id="rId13"/>
    <sheet name="27" sheetId="24" r:id="rId14"/>
    <sheet name="28" sheetId="20" r:id="rId15"/>
    <sheet name="29" sheetId="25" r:id="rId16"/>
    <sheet name="30" sheetId="26" r:id="rId17"/>
  </sheets>
  <definedNames>
    <definedName name="_xlnm._FilterDatabase" localSheetId="0" hidden="1">'15 (1)'!$B$5:$N$61</definedName>
    <definedName name="_xlnm._FilterDatabase" localSheetId="1" hidden="1">'15 (2)'!$B$4:$N$60</definedName>
  </definedNames>
  <calcPr calcId="145621"/>
</workbook>
</file>

<file path=xl/calcChain.xml><?xml version="1.0" encoding="utf-8"?>
<calcChain xmlns="http://schemas.openxmlformats.org/spreadsheetml/2006/main">
  <c r="L30" i="23" l="1"/>
  <c r="H30" i="23"/>
  <c r="L29" i="23"/>
  <c r="H29" i="23"/>
  <c r="L28" i="23"/>
  <c r="H28" i="23"/>
  <c r="L27" i="23"/>
  <c r="H27" i="23"/>
  <c r="L26" i="23"/>
  <c r="L25" i="23"/>
  <c r="H25" i="23"/>
  <c r="L24" i="23"/>
  <c r="K24" i="23"/>
  <c r="G24" i="23"/>
  <c r="H24" i="23" s="1"/>
  <c r="Q23" i="22"/>
  <c r="F23" i="22"/>
  <c r="M23" i="22" s="1"/>
  <c r="H9" i="21"/>
  <c r="H12" i="20"/>
  <c r="F12" i="20" s="1"/>
  <c r="E12" i="20" s="1"/>
  <c r="R12" i="20"/>
  <c r="H13" i="20"/>
  <c r="F13" i="20" s="1"/>
  <c r="E13" i="20" s="1"/>
  <c r="R13" i="20"/>
  <c r="H17" i="20"/>
  <c r="F17" i="20" s="1"/>
  <c r="E17" i="20" s="1"/>
  <c r="R17" i="20"/>
  <c r="H18" i="20"/>
  <c r="F18" i="20" s="1"/>
  <c r="E18" i="20" s="1"/>
  <c r="R18" i="20"/>
  <c r="H19" i="20"/>
  <c r="F19" i="20" s="1"/>
  <c r="E19" i="20" s="1"/>
  <c r="R19" i="20"/>
  <c r="H21" i="20"/>
  <c r="F21" i="20" s="1"/>
  <c r="E21" i="20" s="1"/>
  <c r="R21" i="20"/>
  <c r="H22" i="20"/>
  <c r="F22" i="20" s="1"/>
  <c r="E22" i="20" s="1"/>
  <c r="R22" i="20"/>
  <c r="H23" i="20"/>
  <c r="F23" i="20" s="1"/>
  <c r="E23" i="20" s="1"/>
  <c r="R23" i="20"/>
  <c r="R25" i="20"/>
  <c r="F25" i="20" s="1"/>
  <c r="E25" i="20" s="1"/>
  <c r="R26" i="20"/>
  <c r="F26" i="20" s="1"/>
  <c r="E26" i="20" s="1"/>
  <c r="H14" i="18"/>
  <c r="N14" i="18"/>
  <c r="J6" i="17"/>
  <c r="K6" i="17"/>
  <c r="D8" i="17"/>
  <c r="D6" i="17" s="1"/>
  <c r="E8" i="17"/>
  <c r="E6" i="17" s="1"/>
  <c r="F8" i="17"/>
  <c r="F6" i="17" s="1"/>
  <c r="G8" i="17"/>
  <c r="G6" i="17" s="1"/>
  <c r="H8" i="17"/>
  <c r="H6" i="17" s="1"/>
  <c r="I8" i="17"/>
  <c r="I6" i="17" s="1"/>
  <c r="D12" i="17"/>
  <c r="E12" i="17"/>
  <c r="F12" i="17"/>
  <c r="G12" i="17"/>
  <c r="H12" i="17"/>
  <c r="I12" i="17"/>
  <c r="J12" i="17"/>
  <c r="K13" i="17"/>
  <c r="D17" i="17"/>
  <c r="E17" i="17"/>
  <c r="F17" i="17"/>
  <c r="G17" i="17"/>
  <c r="H17" i="17"/>
  <c r="I17" i="17"/>
  <c r="J17" i="17"/>
  <c r="D36" i="17"/>
  <c r="E36" i="17"/>
  <c r="F36" i="17"/>
  <c r="G36" i="17"/>
  <c r="H36" i="17"/>
  <c r="I36" i="17"/>
  <c r="D40" i="17"/>
  <c r="E40" i="17"/>
  <c r="F40" i="17"/>
  <c r="G40" i="17"/>
  <c r="H40" i="17"/>
  <c r="I40" i="17"/>
  <c r="J40" i="17"/>
  <c r="D45" i="17"/>
  <c r="E45" i="17"/>
  <c r="F45" i="17"/>
  <c r="G45" i="17"/>
  <c r="H45" i="17"/>
  <c r="I45" i="17"/>
  <c r="J45" i="17"/>
  <c r="D64" i="17"/>
  <c r="E64" i="17"/>
  <c r="F64" i="17"/>
  <c r="G64" i="17"/>
  <c r="H64" i="17"/>
  <c r="I64" i="17"/>
  <c r="D68" i="17"/>
  <c r="E68" i="17"/>
  <c r="F68" i="17"/>
  <c r="G68" i="17"/>
  <c r="H68" i="17"/>
  <c r="I68" i="17"/>
  <c r="J68" i="17"/>
  <c r="D73" i="17"/>
  <c r="E73" i="17"/>
  <c r="F73" i="17"/>
  <c r="G73" i="17"/>
  <c r="H73" i="17"/>
  <c r="I73" i="17"/>
  <c r="J73" i="17"/>
  <c r="E8" i="16"/>
  <c r="D8" i="16" s="1"/>
  <c r="F8" i="16"/>
  <c r="F6" i="16" s="1"/>
  <c r="G8" i="16"/>
  <c r="G6" i="16" s="1"/>
  <c r="H8" i="16"/>
  <c r="H6" i="16" s="1"/>
  <c r="I8" i="16"/>
  <c r="I6" i="16" s="1"/>
  <c r="J8" i="16"/>
  <c r="J6" i="16" s="1"/>
  <c r="K8" i="16"/>
  <c r="K6" i="16" s="1"/>
  <c r="L8" i="16"/>
  <c r="L6" i="16" s="1"/>
  <c r="M8" i="16"/>
  <c r="M6" i="16" s="1"/>
  <c r="N8" i="16"/>
  <c r="N6" i="16" s="1"/>
  <c r="O8" i="16"/>
  <c r="O6" i="16" s="1"/>
  <c r="D9" i="16"/>
  <c r="D10" i="16"/>
  <c r="E12" i="16"/>
  <c r="D12" i="16" s="1"/>
  <c r="F12" i="16"/>
  <c r="G12" i="16"/>
  <c r="H12" i="16"/>
  <c r="I12" i="16"/>
  <c r="J12" i="16"/>
  <c r="K12" i="16"/>
  <c r="L12" i="16"/>
  <c r="M12" i="16"/>
  <c r="N12" i="16"/>
  <c r="O12" i="16"/>
  <c r="D13" i="16"/>
  <c r="D14" i="16"/>
  <c r="D15" i="16"/>
  <c r="E17" i="16"/>
  <c r="D17" i="16" s="1"/>
  <c r="F17" i="16"/>
  <c r="G17" i="16"/>
  <c r="H17" i="16"/>
  <c r="I17" i="16"/>
  <c r="J17" i="16"/>
  <c r="K17" i="16"/>
  <c r="L17" i="16"/>
  <c r="M17" i="16"/>
  <c r="N17" i="16"/>
  <c r="O17" i="16"/>
  <c r="D18" i="16"/>
  <c r="D19" i="16"/>
  <c r="D20" i="16"/>
  <c r="D21" i="16"/>
  <c r="D22" i="16"/>
  <c r="D23" i="16"/>
  <c r="D24" i="16"/>
  <c r="D25" i="16"/>
  <c r="D26" i="16"/>
  <c r="D27" i="16"/>
  <c r="D28" i="16"/>
  <c r="D29" i="16"/>
  <c r="D30" i="16"/>
  <c r="D31" i="16"/>
  <c r="D32" i="16"/>
  <c r="E36" i="16"/>
  <c r="D36" i="16" s="1"/>
  <c r="F36" i="16"/>
  <c r="G36" i="16"/>
  <c r="H36" i="16"/>
  <c r="I36" i="16"/>
  <c r="J36" i="16"/>
  <c r="K36" i="16"/>
  <c r="L36" i="16"/>
  <c r="M36" i="16"/>
  <c r="N36" i="16"/>
  <c r="O36" i="16"/>
  <c r="D37" i="16"/>
  <c r="D38" i="16"/>
  <c r="E40" i="16"/>
  <c r="D40" i="16" s="1"/>
  <c r="F40" i="16"/>
  <c r="G40" i="16"/>
  <c r="H40" i="16"/>
  <c r="I40" i="16"/>
  <c r="J40" i="16"/>
  <c r="K40" i="16"/>
  <c r="L40" i="16"/>
  <c r="M40" i="16"/>
  <c r="N40" i="16"/>
  <c r="O40" i="16"/>
  <c r="D41" i="16"/>
  <c r="D42" i="16"/>
  <c r="D43" i="16"/>
  <c r="E45" i="16"/>
  <c r="D45" i="16" s="1"/>
  <c r="F45" i="16"/>
  <c r="G45" i="16"/>
  <c r="H45" i="16"/>
  <c r="I45" i="16"/>
  <c r="J45" i="16"/>
  <c r="K45" i="16"/>
  <c r="L45" i="16"/>
  <c r="M45" i="16"/>
  <c r="N45" i="16"/>
  <c r="O45" i="16"/>
  <c r="D46" i="16"/>
  <c r="D47" i="16"/>
  <c r="D48" i="16"/>
  <c r="D49" i="16"/>
  <c r="D50" i="16"/>
  <c r="D51" i="16"/>
  <c r="D52" i="16"/>
  <c r="D53" i="16"/>
  <c r="D54" i="16"/>
  <c r="D55" i="16"/>
  <c r="D56" i="16"/>
  <c r="D57" i="16"/>
  <c r="D58" i="16"/>
  <c r="D59" i="16"/>
  <c r="D60" i="16"/>
  <c r="E64" i="16"/>
  <c r="D64" i="16" s="1"/>
  <c r="F64" i="16"/>
  <c r="G64" i="16"/>
  <c r="H64" i="16"/>
  <c r="I64" i="16"/>
  <c r="J64" i="16"/>
  <c r="K64" i="16"/>
  <c r="L64" i="16"/>
  <c r="M64" i="16"/>
  <c r="N64" i="16"/>
  <c r="O64" i="16"/>
  <c r="D65" i="16"/>
  <c r="E68" i="16"/>
  <c r="D68" i="16" s="1"/>
  <c r="F68" i="16"/>
  <c r="G68" i="16"/>
  <c r="H68" i="16"/>
  <c r="I68" i="16"/>
  <c r="J68" i="16"/>
  <c r="K68" i="16"/>
  <c r="L68" i="16"/>
  <c r="M68" i="16"/>
  <c r="N68" i="16"/>
  <c r="O68" i="16"/>
  <c r="D69" i="16"/>
  <c r="D70" i="16"/>
  <c r="D71" i="16"/>
  <c r="E73" i="16"/>
  <c r="D73" i="16" s="1"/>
  <c r="F73" i="16"/>
  <c r="G73" i="16"/>
  <c r="H73" i="16"/>
  <c r="I73" i="16"/>
  <c r="J73" i="16"/>
  <c r="K73" i="16"/>
  <c r="L73" i="16"/>
  <c r="M73" i="16"/>
  <c r="N73" i="16"/>
  <c r="O73" i="16"/>
  <c r="D74" i="16"/>
  <c r="D75" i="16"/>
  <c r="D76" i="16"/>
  <c r="D77" i="16"/>
  <c r="D78" i="16"/>
  <c r="D79" i="16"/>
  <c r="D80" i="16"/>
  <c r="D81" i="16"/>
  <c r="D82" i="16"/>
  <c r="D83" i="16"/>
  <c r="D84" i="16"/>
  <c r="D85" i="16"/>
  <c r="D86" i="16"/>
  <c r="D87" i="16"/>
  <c r="D88" i="16"/>
  <c r="H24" i="15"/>
  <c r="I24" i="15"/>
  <c r="G25" i="15"/>
  <c r="G24" i="15" s="1"/>
  <c r="G26" i="15"/>
  <c r="G27" i="15"/>
  <c r="G29" i="15"/>
  <c r="G30" i="15"/>
  <c r="G31" i="15"/>
  <c r="G32" i="15"/>
  <c r="G33" i="15"/>
  <c r="G35" i="15"/>
  <c r="G36" i="15"/>
  <c r="G37" i="15"/>
  <c r="G39" i="15"/>
  <c r="G40" i="15"/>
  <c r="G42" i="15"/>
  <c r="G43" i="15"/>
  <c r="G44" i="15"/>
  <c r="G45" i="15"/>
  <c r="G46" i="15"/>
  <c r="G47" i="15"/>
  <c r="G48" i="15"/>
  <c r="G49" i="15"/>
  <c r="F6" i="13"/>
  <c r="G6" i="13"/>
  <c r="J6" i="13"/>
  <c r="M6" i="13"/>
  <c r="P6" i="13"/>
  <c r="S6" i="13"/>
  <c r="W6" i="13"/>
  <c r="Y6" i="13"/>
  <c r="AA6" i="13"/>
  <c r="AC6" i="13"/>
  <c r="AE6" i="13"/>
  <c r="AG6" i="13"/>
  <c r="AI6" i="13"/>
  <c r="AL6" i="13"/>
  <c r="E8" i="13"/>
  <c r="E9" i="13"/>
  <c r="E10" i="13"/>
  <c r="E11" i="13"/>
  <c r="E12" i="13"/>
  <c r="E13" i="13"/>
  <c r="E14" i="13"/>
  <c r="E15" i="13"/>
  <c r="E16" i="13"/>
  <c r="E17" i="13"/>
  <c r="E18" i="13"/>
  <c r="E19" i="13"/>
  <c r="E20" i="13"/>
  <c r="E21" i="13"/>
  <c r="E22" i="13"/>
  <c r="E8" i="12"/>
  <c r="E6" i="12" s="1"/>
  <c r="F8" i="12"/>
  <c r="F6" i="12" s="1"/>
  <c r="G8" i="12"/>
  <c r="M8" i="12"/>
  <c r="N8" i="12"/>
  <c r="O8" i="12"/>
  <c r="E14" i="12"/>
  <c r="F14" i="12"/>
  <c r="G14" i="12"/>
  <c r="G6" i="12" s="1"/>
  <c r="M14" i="12"/>
  <c r="N14" i="12"/>
  <c r="O14" i="12"/>
  <c r="E20" i="12"/>
  <c r="F20" i="12"/>
  <c r="G20" i="12"/>
  <c r="M20" i="12"/>
  <c r="N20" i="12"/>
  <c r="O20" i="12"/>
  <c r="E26" i="12"/>
  <c r="F26" i="12"/>
  <c r="G26" i="12"/>
  <c r="M26" i="12"/>
  <c r="N26" i="12"/>
  <c r="O26" i="12"/>
  <c r="E32" i="12"/>
  <c r="F32" i="12"/>
  <c r="G32" i="12"/>
  <c r="M32" i="12"/>
  <c r="N32" i="12"/>
  <c r="O32" i="12"/>
  <c r="E38" i="12"/>
  <c r="F38" i="12"/>
  <c r="G38" i="12"/>
  <c r="M38" i="12"/>
  <c r="N38" i="12"/>
  <c r="O38" i="12"/>
  <c r="E44" i="12"/>
  <c r="F44" i="12"/>
  <c r="G44" i="12"/>
  <c r="M44" i="12"/>
  <c r="N44" i="12"/>
  <c r="O44" i="12"/>
  <c r="E50" i="12"/>
  <c r="F50" i="12"/>
  <c r="G50" i="12"/>
  <c r="M50" i="12"/>
  <c r="N50" i="12"/>
  <c r="O50" i="12"/>
  <c r="E56" i="12"/>
  <c r="F56" i="12"/>
  <c r="G56" i="12"/>
  <c r="AB51" i="11"/>
  <c r="AA51" i="11"/>
  <c r="Z51" i="11"/>
  <c r="G57" i="10"/>
  <c r="F57" i="10"/>
  <c r="E57" i="10"/>
  <c r="D57" i="10"/>
  <c r="Y51" i="11"/>
  <c r="U50" i="11"/>
  <c r="T50" i="11"/>
  <c r="S50" i="11"/>
  <c r="R50" i="11"/>
  <c r="N58" i="11"/>
  <c r="M58" i="11"/>
  <c r="L58" i="11"/>
  <c r="K58" i="11"/>
  <c r="N14" i="11"/>
  <c r="M14" i="11"/>
  <c r="L14" i="11"/>
  <c r="K14" i="11"/>
  <c r="G8" i="11"/>
  <c r="F8" i="11"/>
  <c r="E8" i="11"/>
  <c r="D8" i="11"/>
  <c r="G39" i="11"/>
  <c r="F39" i="11"/>
  <c r="E39" i="11"/>
  <c r="D39" i="11"/>
  <c r="R36" i="11"/>
  <c r="S36" i="11"/>
  <c r="T36" i="11"/>
  <c r="U36" i="11"/>
  <c r="Z14" i="10"/>
  <c r="AA14" i="10"/>
  <c r="AB14" i="10"/>
  <c r="Y14" i="10"/>
  <c r="Y40" i="10"/>
  <c r="Z40" i="10"/>
  <c r="AA40" i="10"/>
  <c r="AB40" i="10"/>
  <c r="D12" i="10"/>
  <c r="O50" i="11"/>
  <c r="E6" i="13" l="1"/>
  <c r="D6" i="16"/>
  <c r="E6" i="16"/>
</calcChain>
</file>

<file path=xl/sharedStrings.xml><?xml version="1.0" encoding="utf-8"?>
<sst xmlns="http://schemas.openxmlformats.org/spreadsheetml/2006/main" count="1405" uniqueCount="785">
  <si>
    <t>男</t>
    <rPh sb="0" eb="1">
      <t>オトコ</t>
    </rPh>
    <phoneticPr fontId="2"/>
  </si>
  <si>
    <t>女</t>
    <rPh sb="0" eb="1">
      <t>オンナ</t>
    </rPh>
    <phoneticPr fontId="2"/>
  </si>
  <si>
    <t>五井地区計</t>
    <rPh sb="4" eb="5">
      <t>ケイ</t>
    </rPh>
    <phoneticPr fontId="2"/>
  </si>
  <si>
    <t>市原地区計</t>
    <rPh sb="4" eb="5">
      <t>ケイ</t>
    </rPh>
    <phoneticPr fontId="2"/>
  </si>
  <si>
    <t>三和地区計</t>
    <rPh sb="0" eb="2">
      <t>サンワ</t>
    </rPh>
    <rPh sb="2" eb="4">
      <t>チク</t>
    </rPh>
    <rPh sb="4" eb="5">
      <t>ケイ</t>
    </rPh>
    <phoneticPr fontId="2"/>
  </si>
  <si>
    <t>南総地区計</t>
    <rPh sb="0" eb="2">
      <t>ナンソウ</t>
    </rPh>
    <rPh sb="2" eb="4">
      <t>チク</t>
    </rPh>
    <rPh sb="4" eb="5">
      <t>ケイ</t>
    </rPh>
    <phoneticPr fontId="2"/>
  </si>
  <si>
    <t>加茂地区計</t>
    <rPh sb="0" eb="2">
      <t>カモ</t>
    </rPh>
    <rPh sb="2" eb="4">
      <t>チク</t>
    </rPh>
    <rPh sb="4" eb="5">
      <t>ケイ</t>
    </rPh>
    <phoneticPr fontId="2"/>
  </si>
  <si>
    <t>辰巳台地区計</t>
    <rPh sb="0" eb="2">
      <t>タツミ</t>
    </rPh>
    <rPh sb="2" eb="3">
      <t>ダイ</t>
    </rPh>
    <rPh sb="3" eb="5">
      <t>チク</t>
    </rPh>
    <rPh sb="5" eb="6">
      <t>ケイ</t>
    </rPh>
    <phoneticPr fontId="2"/>
  </si>
  <si>
    <t>地区･大字</t>
    <rPh sb="0" eb="2">
      <t>チク</t>
    </rPh>
    <rPh sb="3" eb="5">
      <t>オオアザ</t>
    </rPh>
    <phoneticPr fontId="2"/>
  </si>
  <si>
    <t>八幡海岸通</t>
    <phoneticPr fontId="2"/>
  </si>
  <si>
    <t>八            幡</t>
    <phoneticPr fontId="2"/>
  </si>
  <si>
    <t>五            所</t>
    <phoneticPr fontId="2"/>
  </si>
  <si>
    <t>旭五所</t>
    <phoneticPr fontId="2"/>
  </si>
  <si>
    <t>東五所</t>
    <phoneticPr fontId="2"/>
  </si>
  <si>
    <t>西五所</t>
    <phoneticPr fontId="2"/>
  </si>
  <si>
    <t>西野谷</t>
    <phoneticPr fontId="2"/>
  </si>
  <si>
    <t>山田橋</t>
    <phoneticPr fontId="2"/>
  </si>
  <si>
    <t>能            満</t>
    <phoneticPr fontId="2"/>
  </si>
  <si>
    <t>市            原</t>
    <phoneticPr fontId="2"/>
  </si>
  <si>
    <t>山            木</t>
    <phoneticPr fontId="2"/>
  </si>
  <si>
    <t>菊            間</t>
    <phoneticPr fontId="2"/>
  </si>
  <si>
    <t>古市場</t>
    <phoneticPr fontId="2"/>
  </si>
  <si>
    <t>草            刈</t>
    <phoneticPr fontId="2"/>
  </si>
  <si>
    <t>大            厩</t>
    <phoneticPr fontId="2"/>
  </si>
  <si>
    <t>ちはら台地区計</t>
    <rPh sb="3" eb="4">
      <t>ダイ</t>
    </rPh>
    <rPh sb="4" eb="6">
      <t>チク</t>
    </rPh>
    <rPh sb="6" eb="7">
      <t>ケイ</t>
    </rPh>
    <phoneticPr fontId="2"/>
  </si>
  <si>
    <t xml:space="preserve">15  .   地   区   、  大   字   別   世   帯   数  </t>
    <rPh sb="8" eb="9">
      <t>チ</t>
    </rPh>
    <rPh sb="12" eb="13">
      <t>ク</t>
    </rPh>
    <rPh sb="27" eb="28">
      <t>ベツ</t>
    </rPh>
    <rPh sb="31" eb="32">
      <t>ヨ</t>
    </rPh>
    <rPh sb="35" eb="36">
      <t>オビ</t>
    </rPh>
    <rPh sb="39" eb="40">
      <t>カズ</t>
    </rPh>
    <phoneticPr fontId="2"/>
  </si>
  <si>
    <t xml:space="preserve">15 .   地   区   、  大   字   別   世   帯   数  </t>
    <rPh sb="7" eb="8">
      <t>チ</t>
    </rPh>
    <rPh sb="11" eb="12">
      <t>ク</t>
    </rPh>
    <rPh sb="26" eb="27">
      <t>ベツ</t>
    </rPh>
    <rPh sb="30" eb="31">
      <t>ヨ</t>
    </rPh>
    <rPh sb="34" eb="35">
      <t>オビ</t>
    </rPh>
    <rPh sb="38" eb="39">
      <t>カズ</t>
    </rPh>
    <phoneticPr fontId="2"/>
  </si>
  <si>
    <t>調　　　　　　査</t>
  </si>
  <si>
    <t>Ⅲ　　国　　　　　　勢</t>
    <rPh sb="3" eb="4">
      <t>クニ</t>
    </rPh>
    <rPh sb="10" eb="11">
      <t>ゼイ</t>
    </rPh>
    <phoneticPr fontId="2"/>
  </si>
  <si>
    <t>総数</t>
    <phoneticPr fontId="2"/>
  </si>
  <si>
    <t>人口</t>
    <phoneticPr fontId="2"/>
  </si>
  <si>
    <t>資料　企画調整課</t>
    <rPh sb="0" eb="2">
      <t>シリョウ</t>
    </rPh>
    <rPh sb="3" eb="5">
      <t>キカク</t>
    </rPh>
    <rPh sb="5" eb="7">
      <t>チョウセイ</t>
    </rPh>
    <rPh sb="7" eb="8">
      <t>カ</t>
    </rPh>
    <phoneticPr fontId="2"/>
  </si>
  <si>
    <t>五井南海岸　　　　　</t>
  </si>
  <si>
    <t>青柳　　　　　　　　</t>
  </si>
  <si>
    <t>松ケ島　　　　　　　</t>
  </si>
  <si>
    <t>岩崎　　　　　　　　</t>
  </si>
  <si>
    <t>玉前　　　　　　　　</t>
  </si>
  <si>
    <t>出津　　　　　　　　</t>
  </si>
  <si>
    <t>飯沼　　　　　　　　</t>
  </si>
  <si>
    <t>島野　　　　　　　　</t>
  </si>
  <si>
    <t>野毛　　　　　　　　</t>
  </si>
  <si>
    <t>廿五里　　　　　　　</t>
  </si>
  <si>
    <t>町田　　　　　　　　</t>
  </si>
  <si>
    <t>海保　　　　　　　　</t>
  </si>
  <si>
    <t>今富　　　　　　　　</t>
  </si>
  <si>
    <t>引田　　　　　　　　</t>
  </si>
  <si>
    <t>神代　　　　　　　　</t>
  </si>
  <si>
    <t>十五沢　　　　　　　</t>
  </si>
  <si>
    <t>小折　　　　　　　　</t>
  </si>
  <si>
    <t>西野　　　　　　　　</t>
  </si>
  <si>
    <t>柳原　　　　　　　　</t>
  </si>
  <si>
    <t>村上　　　　　　　　</t>
  </si>
  <si>
    <t>西広　　　　　　　　</t>
  </si>
  <si>
    <t>岩野見　　　　　　　</t>
  </si>
  <si>
    <t>平田　　　　　　　　</t>
  </si>
  <si>
    <t>五井　　　　　　　　</t>
  </si>
  <si>
    <t>惣社</t>
    <rPh sb="0" eb="2">
      <t>ソウジャ</t>
    </rPh>
    <phoneticPr fontId="2"/>
  </si>
  <si>
    <t>加茂</t>
    <rPh sb="0" eb="2">
      <t>カモ</t>
    </rPh>
    <phoneticPr fontId="2"/>
  </si>
  <si>
    <t>根田</t>
    <rPh sb="0" eb="2">
      <t>ネダ</t>
    </rPh>
    <phoneticPr fontId="2"/>
  </si>
  <si>
    <t>君塚　　　　　　　　</t>
  </si>
  <si>
    <t>姉崎地区計</t>
    <rPh sb="0" eb="2">
      <t>アネサキ</t>
    </rPh>
    <rPh sb="2" eb="4">
      <t>チク</t>
    </rPh>
    <rPh sb="4" eb="5">
      <t>ケイ</t>
    </rPh>
    <phoneticPr fontId="2"/>
  </si>
  <si>
    <t>姉崎海岸　　　　　　</t>
  </si>
  <si>
    <t>椎津　　　　　　　　</t>
  </si>
  <si>
    <t>姉崎　　　　　　　　</t>
  </si>
  <si>
    <t>畑木　　　　　　　　</t>
  </si>
  <si>
    <t>柏原　　　　　　　　</t>
  </si>
  <si>
    <t>白塚　　　　　　　　</t>
  </si>
  <si>
    <t>今津朝山　　　　　　</t>
  </si>
  <si>
    <t>有秋地区計</t>
    <rPh sb="0" eb="1">
      <t>ユウ</t>
    </rPh>
    <rPh sb="1" eb="2">
      <t>シュウ</t>
    </rPh>
    <rPh sb="2" eb="4">
      <t>チク</t>
    </rPh>
    <rPh sb="4" eb="5">
      <t>ケイ</t>
    </rPh>
    <phoneticPr fontId="2"/>
  </si>
  <si>
    <t>片又木　　　　　　　</t>
  </si>
  <si>
    <t>迎田　　　　　　　　</t>
  </si>
  <si>
    <t>不入斗　　　　　　　</t>
  </si>
  <si>
    <t>天羽田　　　　　　　</t>
  </si>
  <si>
    <t>深城　　　　　　　　</t>
  </si>
  <si>
    <t>豊成　　　　　　　　</t>
  </si>
  <si>
    <t>立野　　　　　　　　</t>
  </si>
  <si>
    <t>市津地区計</t>
    <rPh sb="0" eb="1">
      <t>シ</t>
    </rPh>
    <rPh sb="1" eb="2">
      <t>ツ</t>
    </rPh>
    <rPh sb="2" eb="4">
      <t>チク</t>
    </rPh>
    <rPh sb="4" eb="5">
      <t>ケイ</t>
    </rPh>
    <phoneticPr fontId="2"/>
  </si>
  <si>
    <t>久々津　　　　　　　</t>
  </si>
  <si>
    <t>潤井戸　　　　　　　</t>
  </si>
  <si>
    <t>下野　　　　　　　　</t>
  </si>
  <si>
    <t>永吉　　　　　　　　</t>
  </si>
  <si>
    <t>番場　　　　　　　　</t>
  </si>
  <si>
    <t>押沼　　　　　　　　</t>
  </si>
  <si>
    <t>瀬又　　　　　　　　</t>
  </si>
  <si>
    <t>中野　　　　　　　　</t>
  </si>
  <si>
    <t>高田　　　　　　　　</t>
  </si>
  <si>
    <t>高倉　　　　　　　　</t>
  </si>
  <si>
    <t>東国吉　　　　　　　</t>
  </si>
  <si>
    <t>金剛地　　　　　　　</t>
  </si>
  <si>
    <t>奈良　　　　　　　　</t>
  </si>
  <si>
    <t>古都辺　　　　　　　</t>
  </si>
  <si>
    <t>喜多　　　　　　　　</t>
  </si>
  <si>
    <t>犬成　　　　　　　　</t>
  </si>
  <si>
    <t>大作　　　　　　　　</t>
  </si>
  <si>
    <t>滝口　　　　　　　　</t>
  </si>
  <si>
    <t>勝間　　　　　　　　</t>
  </si>
  <si>
    <t>葉木　　　　　　　　</t>
  </si>
  <si>
    <t>小田部　　　　　　　</t>
  </si>
  <si>
    <t>荻作　　　　　　　　</t>
  </si>
  <si>
    <t>神崎　　　　　　　　</t>
  </si>
  <si>
    <t>山之郷飛地　　　　　</t>
  </si>
  <si>
    <t>山倉　　　　　　　　</t>
  </si>
  <si>
    <t>福増　　　　　　　　</t>
  </si>
  <si>
    <t>海士有木　　　　　　</t>
  </si>
  <si>
    <t>大坪　　　　　　　　</t>
  </si>
  <si>
    <t>新生　　　　　　　　</t>
  </si>
  <si>
    <t>権現堂　　　　　　　</t>
  </si>
  <si>
    <t>糸久　　　　　　　　</t>
  </si>
  <si>
    <t>宮原　　　　　　　　</t>
  </si>
  <si>
    <t>分目　　　　　　　　</t>
  </si>
  <si>
    <t>浅井小向　　　　　　</t>
  </si>
  <si>
    <t>相川　　　　　　　　</t>
  </si>
  <si>
    <t>新堀　　　　　　　　</t>
  </si>
  <si>
    <t>武士　　　　　　　　</t>
  </si>
  <si>
    <t>磯ケ谷　　　　　　　</t>
  </si>
  <si>
    <t>松崎　　　　　　　　</t>
  </si>
  <si>
    <t>大桶　　　　　　　　</t>
  </si>
  <si>
    <t>新巻　　　　　　　　</t>
  </si>
  <si>
    <t>川在　　　　　　　　</t>
  </si>
  <si>
    <t>櫃狭　　　　　　　　</t>
  </si>
  <si>
    <t>土宇　　　　　　　　</t>
  </si>
  <si>
    <t>二日市場　　　　　　</t>
  </si>
  <si>
    <t>山田　　　　　　　　</t>
  </si>
  <si>
    <t>安須　　　　　　　　</t>
  </si>
  <si>
    <t>高坂　　　　　　　　</t>
  </si>
  <si>
    <t>風戸　　　　　　　　</t>
  </si>
  <si>
    <t>中高根　　　　　　　</t>
  </si>
  <si>
    <t>上高根　　　　　　　</t>
  </si>
  <si>
    <t>馬立　　　　　　　　</t>
  </si>
  <si>
    <t>上原　　　　　　　　</t>
  </si>
  <si>
    <t>南岩崎　　　　　　　</t>
  </si>
  <si>
    <t>寺谷　　　　　　　　</t>
  </si>
  <si>
    <t>栢橋　　　　　　　　</t>
  </si>
  <si>
    <t>西国吉　　　　　　　</t>
  </si>
  <si>
    <t>佐是　　　　　　　　</t>
  </si>
  <si>
    <t>妙香　　　　　　　　</t>
  </si>
  <si>
    <t>奉免　　　　　　　　</t>
  </si>
  <si>
    <t>牛久　　　　　　　　</t>
  </si>
  <si>
    <t>皆吉　　　　　　　　</t>
  </si>
  <si>
    <t>金沢　　　　　　　　</t>
  </si>
  <si>
    <t>大蔵　　　　　　　　</t>
  </si>
  <si>
    <t>岩　　　　　　　　　</t>
  </si>
  <si>
    <t>薮　　　　　　　　　</t>
  </si>
  <si>
    <t>中　　　　　　　　　</t>
  </si>
  <si>
    <t>安久谷　　　　　　　</t>
  </si>
  <si>
    <t>米沢　　　　　　　　</t>
  </si>
  <si>
    <t>真ケ谷　　　　　　　</t>
  </si>
  <si>
    <t>宿　　　　　　　　　</t>
  </si>
  <si>
    <t>島田　　　　　　　　</t>
  </si>
  <si>
    <t>堀越　　　　　　　　</t>
  </si>
  <si>
    <t>市場　　　　　　　　</t>
  </si>
  <si>
    <t>奥野　　　　　　　　</t>
  </si>
  <si>
    <t>水沢　　　　　　　　</t>
  </si>
  <si>
    <t>原田　　　　　　　　</t>
  </si>
  <si>
    <t>石川　　　　　　　　</t>
  </si>
  <si>
    <t>江子田　　　　　　　</t>
  </si>
  <si>
    <t>下矢田　　　　　　　</t>
  </si>
  <si>
    <t>矢田　　　　　　　　</t>
  </si>
  <si>
    <t>池和田　　　　　　　</t>
  </si>
  <si>
    <t>鶴舞　　　　　　　　</t>
  </si>
  <si>
    <t>田尾　　　　　　　　</t>
  </si>
  <si>
    <t>山小川　　　　　　　</t>
  </si>
  <si>
    <t>平蔵　　　　　　　　</t>
  </si>
  <si>
    <t>米原　　　　　　　　</t>
  </si>
  <si>
    <t>小草畑　　　　　　　</t>
  </si>
  <si>
    <t>外部田　　　　　　　</t>
  </si>
  <si>
    <t>久保　　　　　　　　</t>
  </si>
  <si>
    <t>駒込　　　　　　　　</t>
  </si>
  <si>
    <t>山口　　　　　　　　</t>
  </si>
  <si>
    <t>養老　　　　　　　　</t>
  </si>
  <si>
    <t>本郷　　　　　　　　</t>
  </si>
  <si>
    <t>高滝　　　　　　　　</t>
  </si>
  <si>
    <t>大和田　　　　　　　</t>
  </si>
  <si>
    <t>不入　　　　　　　　</t>
  </si>
  <si>
    <t>新井　　　　　　　　</t>
  </si>
  <si>
    <t>吉沢　　　　　　　　</t>
  </si>
  <si>
    <t>古敷谷　　　　　　　</t>
  </si>
  <si>
    <t>小谷田　　　　　　　</t>
  </si>
  <si>
    <t>平野　　　　　　　　</t>
  </si>
  <si>
    <t>大戸　　　　　　　　</t>
  </si>
  <si>
    <t>飯給　　　　　　　　</t>
  </si>
  <si>
    <t>万田野　　　　　　　</t>
  </si>
  <si>
    <t>柿木台　　　　　　　</t>
  </si>
  <si>
    <t>徳氏　　　　　　　　</t>
  </si>
  <si>
    <t>田淵　　　　　　　　</t>
  </si>
  <si>
    <t>月出　　　　　　　　</t>
  </si>
  <si>
    <t>戸面　　　　　　　　</t>
  </si>
  <si>
    <t>朝生原　　　　　　　</t>
  </si>
  <si>
    <t>石神　　　　　　　　</t>
  </si>
  <si>
    <t>折津　　　　　　　　</t>
  </si>
  <si>
    <t>大久保　　　　　　　</t>
  </si>
  <si>
    <t>国本　　　　　　　　</t>
  </si>
  <si>
    <t>月崎　　　　　　　　</t>
  </si>
  <si>
    <t>柳川　　　　　　　　</t>
  </si>
  <si>
    <t>菅野　　　　　　　　</t>
  </si>
  <si>
    <t>石塚　　　　　　　　</t>
  </si>
  <si>
    <t>田淵旧日竹　　　　　</t>
  </si>
  <si>
    <t>-</t>
  </si>
  <si>
    <t>X</t>
  </si>
  <si>
    <t>世帯数</t>
    <phoneticPr fontId="2"/>
  </si>
  <si>
    <t>八幡浦一丁目</t>
    <rPh sb="3" eb="4">
      <t>イチ</t>
    </rPh>
    <phoneticPr fontId="2"/>
  </si>
  <si>
    <t>八幡浦二丁目</t>
    <rPh sb="3" eb="4">
      <t>ニ</t>
    </rPh>
    <phoneticPr fontId="2"/>
  </si>
  <si>
    <t>八幡北町一丁目</t>
    <rPh sb="4" eb="5">
      <t>イチ</t>
    </rPh>
    <phoneticPr fontId="2"/>
  </si>
  <si>
    <t>八幡北町二丁目</t>
    <rPh sb="4" eb="5">
      <t>ニ</t>
    </rPh>
    <phoneticPr fontId="2"/>
  </si>
  <si>
    <t>八幡北町三丁目</t>
    <rPh sb="4" eb="5">
      <t>サン</t>
    </rPh>
    <phoneticPr fontId="2"/>
  </si>
  <si>
    <t>八幡石塚一丁目</t>
    <rPh sb="4" eb="5">
      <t>イチ</t>
    </rPh>
    <phoneticPr fontId="2"/>
  </si>
  <si>
    <t>八幡石塚二丁目</t>
    <rPh sb="4" eb="5">
      <t>ニ</t>
    </rPh>
    <phoneticPr fontId="2"/>
  </si>
  <si>
    <t>郡本一丁目</t>
    <rPh sb="2" eb="3">
      <t>イチ</t>
    </rPh>
    <phoneticPr fontId="2"/>
  </si>
  <si>
    <t>郡本二丁目</t>
    <rPh sb="2" eb="3">
      <t>ニ</t>
    </rPh>
    <phoneticPr fontId="2"/>
  </si>
  <si>
    <t>郡本三丁目</t>
    <rPh sb="2" eb="3">
      <t>サン</t>
    </rPh>
    <phoneticPr fontId="2"/>
  </si>
  <si>
    <t>郡本四丁目</t>
    <rPh sb="2" eb="3">
      <t>ヨン</t>
    </rPh>
    <phoneticPr fontId="2"/>
  </si>
  <si>
    <t>郡本五丁目</t>
    <rPh sb="2" eb="3">
      <t>ゴ</t>
    </rPh>
    <phoneticPr fontId="2"/>
  </si>
  <si>
    <t>郡本六丁目</t>
    <rPh sb="2" eb="3">
      <t>ロク</t>
    </rPh>
    <phoneticPr fontId="2"/>
  </si>
  <si>
    <t>藤井一丁目</t>
    <rPh sb="2" eb="3">
      <t>イチ</t>
    </rPh>
    <phoneticPr fontId="2"/>
  </si>
  <si>
    <t>藤井二丁目</t>
    <rPh sb="2" eb="3">
      <t>ニ</t>
    </rPh>
    <phoneticPr fontId="2"/>
  </si>
  <si>
    <t>藤井三丁目</t>
    <rPh sb="2" eb="3">
      <t>サン</t>
    </rPh>
    <phoneticPr fontId="2"/>
  </si>
  <si>
    <t>藤井四丁目</t>
    <rPh sb="2" eb="3">
      <t>ヨン</t>
    </rPh>
    <phoneticPr fontId="2"/>
  </si>
  <si>
    <t>門前一丁目</t>
    <rPh sb="2" eb="3">
      <t>イチ</t>
    </rPh>
    <phoneticPr fontId="2"/>
  </si>
  <si>
    <t>門前二丁目</t>
    <rPh sb="2" eb="3">
      <t>ニ</t>
    </rPh>
    <phoneticPr fontId="2"/>
  </si>
  <si>
    <t>若宮一丁目</t>
    <rPh sb="2" eb="3">
      <t>イチ</t>
    </rPh>
    <phoneticPr fontId="2"/>
  </si>
  <si>
    <t>若宮二丁目</t>
    <rPh sb="2" eb="3">
      <t>ニ</t>
    </rPh>
    <phoneticPr fontId="2"/>
  </si>
  <si>
    <t>若宮三丁目</t>
    <rPh sb="2" eb="3">
      <t>サン</t>
    </rPh>
    <phoneticPr fontId="2"/>
  </si>
  <si>
    <t>若宮四丁目</t>
    <rPh sb="2" eb="3">
      <t>ヨン</t>
    </rPh>
    <phoneticPr fontId="2"/>
  </si>
  <si>
    <t>若宮五丁目</t>
    <rPh sb="2" eb="3">
      <t>ゴ</t>
    </rPh>
    <phoneticPr fontId="2"/>
  </si>
  <si>
    <t>若宮六丁目</t>
    <rPh sb="2" eb="3">
      <t>ロク</t>
    </rPh>
    <phoneticPr fontId="2"/>
  </si>
  <si>
    <t>若宮七丁目</t>
    <rPh sb="2" eb="3">
      <t>ナナ</t>
    </rPh>
    <phoneticPr fontId="2"/>
  </si>
  <si>
    <t>千種五丁目　　　　　</t>
    <rPh sb="2" eb="3">
      <t>ゴ</t>
    </rPh>
    <phoneticPr fontId="2"/>
  </si>
  <si>
    <t>千種六丁目　　　　　</t>
    <rPh sb="2" eb="3">
      <t>ロク</t>
    </rPh>
    <phoneticPr fontId="2"/>
  </si>
  <si>
    <t>千種七丁目　　　　　</t>
    <rPh sb="2" eb="3">
      <t>ナナ</t>
    </rPh>
    <phoneticPr fontId="2"/>
  </si>
  <si>
    <t>青柳一丁目　　　　　</t>
    <rPh sb="2" eb="3">
      <t>イチ</t>
    </rPh>
    <phoneticPr fontId="2"/>
  </si>
  <si>
    <t>青柳二丁目　　　　　</t>
    <rPh sb="2" eb="3">
      <t>ニ</t>
    </rPh>
    <phoneticPr fontId="2"/>
  </si>
  <si>
    <t>青柳三丁目　　　　　</t>
    <rPh sb="2" eb="3">
      <t>サン</t>
    </rPh>
    <phoneticPr fontId="2"/>
  </si>
  <si>
    <t>青柳北一丁目　　　　</t>
    <rPh sb="3" eb="4">
      <t>イチ</t>
    </rPh>
    <phoneticPr fontId="2"/>
  </si>
  <si>
    <t>青柳北二丁目　　　　</t>
    <rPh sb="3" eb="4">
      <t>ニ</t>
    </rPh>
    <phoneticPr fontId="2"/>
  </si>
  <si>
    <t>青柳北三丁目　　　　</t>
    <rPh sb="3" eb="4">
      <t>サン</t>
    </rPh>
    <phoneticPr fontId="2"/>
  </si>
  <si>
    <t>青柳北四丁目　　　　</t>
    <rPh sb="3" eb="4">
      <t>ヨン</t>
    </rPh>
    <phoneticPr fontId="2"/>
  </si>
  <si>
    <t>松ケ島一丁目　　　　</t>
    <rPh sb="3" eb="4">
      <t>イチ</t>
    </rPh>
    <phoneticPr fontId="2"/>
  </si>
  <si>
    <t>松ケ島二丁目　　　　</t>
    <rPh sb="3" eb="4">
      <t>ニ</t>
    </rPh>
    <phoneticPr fontId="2"/>
  </si>
  <si>
    <t>松ケ島西一丁目</t>
    <rPh sb="0" eb="4">
      <t>マツガシマニシ</t>
    </rPh>
    <rPh sb="4" eb="7">
      <t>イッチョウメ</t>
    </rPh>
    <phoneticPr fontId="2"/>
  </si>
  <si>
    <t>岩崎一丁目　　　　　</t>
    <rPh sb="2" eb="3">
      <t>イチ</t>
    </rPh>
    <phoneticPr fontId="2"/>
  </si>
  <si>
    <t>岩崎二丁目　　　　　</t>
    <rPh sb="2" eb="3">
      <t>ニ</t>
    </rPh>
    <phoneticPr fontId="2"/>
  </si>
  <si>
    <t>玉前西一丁目　　　　</t>
    <rPh sb="3" eb="4">
      <t>イチ</t>
    </rPh>
    <phoneticPr fontId="2"/>
  </si>
  <si>
    <t>玉前西二丁目　　　　</t>
    <rPh sb="3" eb="4">
      <t>ニ</t>
    </rPh>
    <phoneticPr fontId="2"/>
  </si>
  <si>
    <t>玉前西三丁目　　　　</t>
    <rPh sb="3" eb="4">
      <t>サン</t>
    </rPh>
    <phoneticPr fontId="2"/>
  </si>
  <si>
    <t>出津西一丁目　</t>
    <rPh sb="3" eb="6">
      <t>イッチョウメ</t>
    </rPh>
    <phoneticPr fontId="2"/>
  </si>
  <si>
    <t>西広一丁目　　　　　</t>
    <rPh sb="2" eb="3">
      <t>イチ</t>
    </rPh>
    <phoneticPr fontId="2"/>
  </si>
  <si>
    <t>西広二丁目　　　　　</t>
    <rPh sb="2" eb="3">
      <t>ニ</t>
    </rPh>
    <phoneticPr fontId="2"/>
  </si>
  <si>
    <t>西広三丁目　　　　　</t>
    <rPh sb="2" eb="3">
      <t>サン</t>
    </rPh>
    <phoneticPr fontId="2"/>
  </si>
  <si>
    <t>西広四丁目　　　　　</t>
    <rPh sb="2" eb="3">
      <t>ヨン</t>
    </rPh>
    <phoneticPr fontId="2"/>
  </si>
  <si>
    <t>西広五丁目　　　　　</t>
    <rPh sb="2" eb="3">
      <t>ゴ</t>
    </rPh>
    <phoneticPr fontId="2"/>
  </si>
  <si>
    <t>西広六丁目　　　　　</t>
    <rPh sb="2" eb="3">
      <t>ロク</t>
    </rPh>
    <phoneticPr fontId="2"/>
  </si>
  <si>
    <t>惣社一丁目　　　　　</t>
    <rPh sb="2" eb="3">
      <t>イチ</t>
    </rPh>
    <phoneticPr fontId="2"/>
  </si>
  <si>
    <t>惣社二丁目　　　　　</t>
    <rPh sb="2" eb="3">
      <t>ニ</t>
    </rPh>
    <phoneticPr fontId="2"/>
  </si>
  <si>
    <t>惣社三丁目　　　　　</t>
    <rPh sb="2" eb="3">
      <t>サン</t>
    </rPh>
    <phoneticPr fontId="2"/>
  </si>
  <si>
    <t>惣社四丁目　　　　　</t>
    <rPh sb="2" eb="3">
      <t>ヨン</t>
    </rPh>
    <phoneticPr fontId="2"/>
  </si>
  <si>
    <t>惣社五丁目　　　　　</t>
    <rPh sb="2" eb="3">
      <t>ゴ</t>
    </rPh>
    <phoneticPr fontId="2"/>
  </si>
  <si>
    <t>加茂一丁目　　　　　</t>
    <rPh sb="2" eb="3">
      <t>イチ</t>
    </rPh>
    <phoneticPr fontId="2"/>
  </si>
  <si>
    <t>加茂二丁目　　　　　</t>
    <rPh sb="2" eb="3">
      <t>ニ</t>
    </rPh>
    <phoneticPr fontId="2"/>
  </si>
  <si>
    <t>根田一丁目　　　　　</t>
    <rPh sb="2" eb="3">
      <t>イチ</t>
    </rPh>
    <phoneticPr fontId="2"/>
  </si>
  <si>
    <t>根田二丁目　　　　　</t>
    <rPh sb="2" eb="3">
      <t>ニ</t>
    </rPh>
    <phoneticPr fontId="2"/>
  </si>
  <si>
    <t>根田三丁目　　　　　</t>
    <rPh sb="2" eb="3">
      <t>サン</t>
    </rPh>
    <phoneticPr fontId="2"/>
  </si>
  <si>
    <t>根田四丁目　　　　　</t>
    <rPh sb="2" eb="3">
      <t>ヨン</t>
    </rPh>
    <phoneticPr fontId="2"/>
  </si>
  <si>
    <t>五井中央東一丁目　　</t>
    <rPh sb="5" eb="6">
      <t>イチ</t>
    </rPh>
    <phoneticPr fontId="2"/>
  </si>
  <si>
    <t>五井中央東二丁目　　</t>
    <rPh sb="5" eb="6">
      <t>ニ</t>
    </rPh>
    <phoneticPr fontId="2"/>
  </si>
  <si>
    <t>五井中央西一丁目　　</t>
    <rPh sb="5" eb="6">
      <t>イチ</t>
    </rPh>
    <phoneticPr fontId="2"/>
  </si>
  <si>
    <t>五井中央西二丁目　　</t>
    <rPh sb="5" eb="6">
      <t>ニ</t>
    </rPh>
    <phoneticPr fontId="2"/>
  </si>
  <si>
    <t>五井中央西三丁目　　</t>
    <rPh sb="5" eb="6">
      <t>サン</t>
    </rPh>
    <phoneticPr fontId="2"/>
  </si>
  <si>
    <t>五井東一丁目　　　　</t>
    <rPh sb="3" eb="4">
      <t>イチ</t>
    </rPh>
    <phoneticPr fontId="2"/>
  </si>
  <si>
    <t>五井東二丁目　　　　</t>
    <rPh sb="3" eb="4">
      <t>ニ</t>
    </rPh>
    <phoneticPr fontId="2"/>
  </si>
  <si>
    <t>五井東三丁目　　　　</t>
    <rPh sb="3" eb="4">
      <t>サン</t>
    </rPh>
    <phoneticPr fontId="2"/>
  </si>
  <si>
    <t>五井西一丁目　　　　</t>
    <rPh sb="3" eb="4">
      <t>イチ</t>
    </rPh>
    <phoneticPr fontId="2"/>
  </si>
  <si>
    <t>五井西二丁目　　　　</t>
    <rPh sb="3" eb="4">
      <t>ニ</t>
    </rPh>
    <phoneticPr fontId="2"/>
  </si>
  <si>
    <t>五井西三丁目　　　　</t>
    <rPh sb="3" eb="4">
      <t>サン</t>
    </rPh>
    <phoneticPr fontId="2"/>
  </si>
  <si>
    <t>五井西四丁目　　　　</t>
    <rPh sb="3" eb="4">
      <t>ヨン</t>
    </rPh>
    <phoneticPr fontId="2"/>
  </si>
  <si>
    <t>五井西五丁目　　　　</t>
    <rPh sb="3" eb="4">
      <t>ゴ</t>
    </rPh>
    <phoneticPr fontId="2"/>
  </si>
  <si>
    <t>五井西六丁目　　　　</t>
    <rPh sb="3" eb="4">
      <t>ロク</t>
    </rPh>
    <phoneticPr fontId="2"/>
  </si>
  <si>
    <t>五井西七丁目　　　　</t>
    <rPh sb="3" eb="4">
      <t>ナナ</t>
    </rPh>
    <phoneticPr fontId="2"/>
  </si>
  <si>
    <t>五井金杉一丁目　　　</t>
    <rPh sb="4" eb="5">
      <t>イチ</t>
    </rPh>
    <phoneticPr fontId="2"/>
  </si>
  <si>
    <t>五井金杉二丁目　　　</t>
    <rPh sb="4" eb="5">
      <t>ニ</t>
    </rPh>
    <phoneticPr fontId="2"/>
  </si>
  <si>
    <t>五井金杉三丁目　　　</t>
    <rPh sb="4" eb="5">
      <t>サン</t>
    </rPh>
    <phoneticPr fontId="2"/>
  </si>
  <si>
    <t>五井金杉四丁目　　　</t>
    <rPh sb="4" eb="5">
      <t>ヨン</t>
    </rPh>
    <phoneticPr fontId="2"/>
  </si>
  <si>
    <t>君塚一丁目　　　　　</t>
    <rPh sb="2" eb="3">
      <t>イチ</t>
    </rPh>
    <phoneticPr fontId="2"/>
  </si>
  <si>
    <t>君塚二丁目　　　　　</t>
    <rPh sb="2" eb="3">
      <t>ニ</t>
    </rPh>
    <phoneticPr fontId="2"/>
  </si>
  <si>
    <t>君塚三丁目　　　　　</t>
    <rPh sb="2" eb="3">
      <t>サン</t>
    </rPh>
    <phoneticPr fontId="2"/>
  </si>
  <si>
    <t>君塚四丁目　　　　　</t>
    <rPh sb="2" eb="3">
      <t>ヨン</t>
    </rPh>
    <phoneticPr fontId="2"/>
  </si>
  <si>
    <t>君塚五丁目　　　　　</t>
    <rPh sb="2" eb="3">
      <t>ゴ</t>
    </rPh>
    <phoneticPr fontId="2"/>
  </si>
  <si>
    <t>白金町一丁目　　　　</t>
    <rPh sb="3" eb="4">
      <t>イチ</t>
    </rPh>
    <phoneticPr fontId="2"/>
  </si>
  <si>
    <t>白金町二丁目　　　　</t>
    <rPh sb="3" eb="4">
      <t>ニ</t>
    </rPh>
    <phoneticPr fontId="2"/>
  </si>
  <si>
    <t>白金町三丁目　　　　</t>
    <rPh sb="3" eb="4">
      <t>サン</t>
    </rPh>
    <phoneticPr fontId="2"/>
  </si>
  <si>
    <t>白金町四丁目　　　　</t>
    <rPh sb="3" eb="4">
      <t>ヨン</t>
    </rPh>
    <phoneticPr fontId="2"/>
  </si>
  <si>
    <t>白金町五丁目　　　　</t>
    <rPh sb="3" eb="4">
      <t>ゴ</t>
    </rPh>
    <phoneticPr fontId="2"/>
  </si>
  <si>
    <t>白金町六丁目　　　　</t>
    <rPh sb="3" eb="4">
      <t>ロク</t>
    </rPh>
    <phoneticPr fontId="2"/>
  </si>
  <si>
    <t>国分寺台中央一丁目　</t>
    <rPh sb="6" eb="7">
      <t>イチ</t>
    </rPh>
    <phoneticPr fontId="2"/>
  </si>
  <si>
    <t>国分寺台中央二丁目　</t>
    <rPh sb="6" eb="7">
      <t>ニ</t>
    </rPh>
    <phoneticPr fontId="2"/>
  </si>
  <si>
    <t>国分寺台中央三丁目　</t>
    <rPh sb="6" eb="7">
      <t>サン</t>
    </rPh>
    <phoneticPr fontId="2"/>
  </si>
  <si>
    <t>国分寺台中央四丁目　</t>
    <rPh sb="6" eb="7">
      <t>ヨン</t>
    </rPh>
    <phoneticPr fontId="2"/>
  </si>
  <si>
    <t>国分寺台中央五丁目　</t>
    <rPh sb="6" eb="7">
      <t>ゴ</t>
    </rPh>
    <phoneticPr fontId="2"/>
  </si>
  <si>
    <t>国分寺台中央六丁目　</t>
    <rPh sb="6" eb="7">
      <t>ロク</t>
    </rPh>
    <phoneticPr fontId="2"/>
  </si>
  <si>
    <t>国分寺台中央七丁目　</t>
    <rPh sb="6" eb="7">
      <t>ナナ</t>
    </rPh>
    <phoneticPr fontId="2"/>
  </si>
  <si>
    <t>東国分寺台一丁目　　</t>
    <rPh sb="5" eb="6">
      <t>イチ</t>
    </rPh>
    <phoneticPr fontId="2"/>
  </si>
  <si>
    <t>東国分寺台二丁目　　</t>
    <rPh sb="5" eb="6">
      <t>ニ</t>
    </rPh>
    <phoneticPr fontId="2"/>
  </si>
  <si>
    <t>東国分寺台三丁目　　</t>
    <rPh sb="5" eb="6">
      <t>サン</t>
    </rPh>
    <phoneticPr fontId="2"/>
  </si>
  <si>
    <t>東国分寺台四丁目　　</t>
    <rPh sb="5" eb="6">
      <t>ヨン</t>
    </rPh>
    <phoneticPr fontId="2"/>
  </si>
  <si>
    <t>東国分寺台五丁目　　</t>
    <rPh sb="5" eb="6">
      <t>ゴ</t>
    </rPh>
    <phoneticPr fontId="2"/>
  </si>
  <si>
    <t>西国分寺台一丁目　　</t>
    <rPh sb="5" eb="6">
      <t>イチ</t>
    </rPh>
    <phoneticPr fontId="2"/>
  </si>
  <si>
    <t>西国分寺台二丁目　　</t>
    <rPh sb="5" eb="6">
      <t>ニ</t>
    </rPh>
    <phoneticPr fontId="2"/>
  </si>
  <si>
    <t>南国分寺台一丁目　　</t>
    <rPh sb="5" eb="6">
      <t>イチ</t>
    </rPh>
    <phoneticPr fontId="2"/>
  </si>
  <si>
    <t>南国分寺台二丁目　　</t>
    <rPh sb="5" eb="6">
      <t>ニ</t>
    </rPh>
    <phoneticPr fontId="2"/>
  </si>
  <si>
    <t>南国分寺台三丁目　　</t>
    <rPh sb="5" eb="6">
      <t>サン</t>
    </rPh>
    <phoneticPr fontId="2"/>
  </si>
  <si>
    <t>南国分寺台四丁目　　</t>
    <rPh sb="5" eb="6">
      <t>ヨン</t>
    </rPh>
    <phoneticPr fontId="2"/>
  </si>
  <si>
    <t>南国分寺台五丁目　　</t>
    <rPh sb="5" eb="6">
      <t>ゴ</t>
    </rPh>
    <phoneticPr fontId="2"/>
  </si>
  <si>
    <t>北国分寺台一丁目　　</t>
    <rPh sb="5" eb="6">
      <t>イチ</t>
    </rPh>
    <phoneticPr fontId="2"/>
  </si>
  <si>
    <t>北国分寺台二丁目　　</t>
    <rPh sb="5" eb="6">
      <t>ニ</t>
    </rPh>
    <phoneticPr fontId="2"/>
  </si>
  <si>
    <t>北国分寺台三丁目　　</t>
    <rPh sb="5" eb="6">
      <t>サン</t>
    </rPh>
    <phoneticPr fontId="2"/>
  </si>
  <si>
    <t>北国分寺台四丁目　　</t>
    <rPh sb="5" eb="6">
      <t>ヨン</t>
    </rPh>
    <phoneticPr fontId="2"/>
  </si>
  <si>
    <t>北国分寺台五丁目　　</t>
    <rPh sb="5" eb="6">
      <t>ゴ</t>
    </rPh>
    <phoneticPr fontId="2"/>
  </si>
  <si>
    <t>諏訪一丁目　　　　　</t>
    <rPh sb="2" eb="3">
      <t>イチ</t>
    </rPh>
    <phoneticPr fontId="2"/>
  </si>
  <si>
    <t>諏訪二丁目　　　　　</t>
    <rPh sb="2" eb="3">
      <t>ニ</t>
    </rPh>
    <phoneticPr fontId="2"/>
  </si>
  <si>
    <t>山田橋一丁目　　　　</t>
    <rPh sb="3" eb="4">
      <t>イチ</t>
    </rPh>
    <phoneticPr fontId="2"/>
  </si>
  <si>
    <t>山田橋二丁目　　　　</t>
    <rPh sb="3" eb="4">
      <t>ニ</t>
    </rPh>
    <phoneticPr fontId="2"/>
  </si>
  <si>
    <t>山田橋三丁目　　　　</t>
    <rPh sb="3" eb="4">
      <t>サン</t>
    </rPh>
    <phoneticPr fontId="2"/>
  </si>
  <si>
    <t>千種一丁目　　　　　</t>
    <rPh sb="2" eb="3">
      <t>イチ</t>
    </rPh>
    <phoneticPr fontId="2"/>
  </si>
  <si>
    <t>千種二丁目　　　　　</t>
    <rPh sb="2" eb="3">
      <t>ニ</t>
    </rPh>
    <phoneticPr fontId="2"/>
  </si>
  <si>
    <t>千種三丁目　　　　　</t>
    <rPh sb="2" eb="3">
      <t>サン</t>
    </rPh>
    <phoneticPr fontId="2"/>
  </si>
  <si>
    <t>千種四丁目　　　　　</t>
    <rPh sb="2" eb="3">
      <t>ヨン</t>
    </rPh>
    <phoneticPr fontId="2"/>
  </si>
  <si>
    <t>青葉台一丁目　　　　</t>
    <rPh sb="3" eb="4">
      <t>イチ</t>
    </rPh>
    <phoneticPr fontId="2"/>
  </si>
  <si>
    <t>青葉台二丁目　　　　</t>
    <rPh sb="3" eb="4">
      <t>ニ</t>
    </rPh>
    <phoneticPr fontId="2"/>
  </si>
  <si>
    <t>青葉台三丁目　　　　</t>
    <rPh sb="3" eb="4">
      <t>サン</t>
    </rPh>
    <phoneticPr fontId="2"/>
  </si>
  <si>
    <t>青葉台四丁目　　　　</t>
    <rPh sb="3" eb="4">
      <t>ヨン</t>
    </rPh>
    <phoneticPr fontId="2"/>
  </si>
  <si>
    <t>青葉台五丁目　　　　</t>
    <rPh sb="3" eb="4">
      <t>ゴ</t>
    </rPh>
    <phoneticPr fontId="2"/>
  </si>
  <si>
    <t>青葉台六丁目　　　　</t>
    <rPh sb="3" eb="4">
      <t>ロク</t>
    </rPh>
    <phoneticPr fontId="2"/>
  </si>
  <si>
    <t>青葉台七丁目　　　　</t>
    <rPh sb="3" eb="4">
      <t>ナナ</t>
    </rPh>
    <phoneticPr fontId="2"/>
  </si>
  <si>
    <t>青葉台八丁目　　　　</t>
    <rPh sb="3" eb="4">
      <t>ハチ</t>
    </rPh>
    <phoneticPr fontId="2"/>
  </si>
  <si>
    <t>椎の木台一丁目　　　</t>
    <rPh sb="4" eb="5">
      <t>イチ</t>
    </rPh>
    <phoneticPr fontId="2"/>
  </si>
  <si>
    <t>椎の木台二丁目　　　</t>
    <rPh sb="4" eb="5">
      <t>ニ</t>
    </rPh>
    <phoneticPr fontId="2"/>
  </si>
  <si>
    <t>有秋台東一丁目　　　</t>
    <rPh sb="4" eb="5">
      <t>イチ</t>
    </rPh>
    <phoneticPr fontId="2"/>
  </si>
  <si>
    <t>有秋台東二丁目　　　</t>
    <rPh sb="4" eb="5">
      <t>ニ</t>
    </rPh>
    <phoneticPr fontId="2"/>
  </si>
  <si>
    <t>有秋台東三丁目　　　</t>
    <rPh sb="4" eb="5">
      <t>サン</t>
    </rPh>
    <phoneticPr fontId="2"/>
  </si>
  <si>
    <t>有秋台西一丁目　　　</t>
    <rPh sb="4" eb="5">
      <t>イチ</t>
    </rPh>
    <phoneticPr fontId="2"/>
  </si>
  <si>
    <t>有秋台西二丁目　　　</t>
    <rPh sb="4" eb="5">
      <t>ニ</t>
    </rPh>
    <phoneticPr fontId="2"/>
  </si>
  <si>
    <t>桜台一丁目　　　　　</t>
    <rPh sb="2" eb="3">
      <t>イチ</t>
    </rPh>
    <phoneticPr fontId="2"/>
  </si>
  <si>
    <t>桜台二丁目　　　　　</t>
    <rPh sb="2" eb="3">
      <t>ニ</t>
    </rPh>
    <phoneticPr fontId="2"/>
  </si>
  <si>
    <t>桜台三丁目　　　　　</t>
    <rPh sb="2" eb="3">
      <t>サン</t>
    </rPh>
    <phoneticPr fontId="2"/>
  </si>
  <si>
    <t>桜台四丁目　　　　　</t>
    <rPh sb="2" eb="3">
      <t>ヨン</t>
    </rPh>
    <phoneticPr fontId="2"/>
  </si>
  <si>
    <t>泉台一丁目　　　　　</t>
    <rPh sb="2" eb="3">
      <t>イチ</t>
    </rPh>
    <phoneticPr fontId="2"/>
  </si>
  <si>
    <t>泉台二丁目　　　　　</t>
    <rPh sb="2" eb="3">
      <t>ニ</t>
    </rPh>
    <phoneticPr fontId="2"/>
  </si>
  <si>
    <t>泉台三丁目　　　　　</t>
    <rPh sb="2" eb="3">
      <t>サン</t>
    </rPh>
    <phoneticPr fontId="2"/>
  </si>
  <si>
    <t>泉台四丁目　　　　　</t>
    <rPh sb="2" eb="3">
      <t>ヨン</t>
    </rPh>
    <phoneticPr fontId="2"/>
  </si>
  <si>
    <t>泉台五丁目　　　　　</t>
    <rPh sb="2" eb="3">
      <t>ゴ</t>
    </rPh>
    <phoneticPr fontId="2"/>
  </si>
  <si>
    <t>うるいど南二丁目　　</t>
    <rPh sb="5" eb="6">
      <t>ニ</t>
    </rPh>
    <phoneticPr fontId="2"/>
  </si>
  <si>
    <t>うるいど南三丁目　　</t>
    <rPh sb="5" eb="6">
      <t>サン</t>
    </rPh>
    <phoneticPr fontId="2"/>
  </si>
  <si>
    <t>光風台一丁目　　　　</t>
    <rPh sb="3" eb="4">
      <t>イチ</t>
    </rPh>
    <phoneticPr fontId="2"/>
  </si>
  <si>
    <t>光風台三丁目　　　　</t>
    <rPh sb="3" eb="4">
      <t>サン</t>
    </rPh>
    <phoneticPr fontId="2"/>
  </si>
  <si>
    <t>光風台四丁目　　　　</t>
    <rPh sb="3" eb="4">
      <t>ヨン</t>
    </rPh>
    <phoneticPr fontId="2"/>
  </si>
  <si>
    <t>光風台五丁目　　　　</t>
    <rPh sb="3" eb="4">
      <t>ゴ</t>
    </rPh>
    <phoneticPr fontId="2"/>
  </si>
  <si>
    <t>辰巳台東一丁目　　　</t>
    <rPh sb="4" eb="5">
      <t>イチ</t>
    </rPh>
    <phoneticPr fontId="2"/>
  </si>
  <si>
    <t>辰巳台東二丁目　　　</t>
    <rPh sb="4" eb="5">
      <t>ニ</t>
    </rPh>
    <phoneticPr fontId="2"/>
  </si>
  <si>
    <t>辰巳台東三丁目　　　</t>
    <rPh sb="4" eb="5">
      <t>サン</t>
    </rPh>
    <phoneticPr fontId="2"/>
  </si>
  <si>
    <t>辰巳台東四丁目　　　</t>
    <rPh sb="4" eb="5">
      <t>ヨン</t>
    </rPh>
    <phoneticPr fontId="2"/>
  </si>
  <si>
    <t>辰巳台東五丁目　　　</t>
    <rPh sb="4" eb="5">
      <t>ゴ</t>
    </rPh>
    <phoneticPr fontId="2"/>
  </si>
  <si>
    <t>辰巳台西一丁目　　　</t>
    <rPh sb="4" eb="5">
      <t>イチ</t>
    </rPh>
    <phoneticPr fontId="2"/>
  </si>
  <si>
    <t>辰巳台西二丁目　　　</t>
    <rPh sb="4" eb="5">
      <t>ニ</t>
    </rPh>
    <phoneticPr fontId="2"/>
  </si>
  <si>
    <t>辰巳台西三丁目　　　</t>
    <rPh sb="4" eb="5">
      <t>サン</t>
    </rPh>
    <phoneticPr fontId="2"/>
  </si>
  <si>
    <t>辰巳台西四丁目　　　</t>
    <rPh sb="4" eb="5">
      <t>ヨン</t>
    </rPh>
    <phoneticPr fontId="2"/>
  </si>
  <si>
    <t>辰巳台西五丁目　　　</t>
    <rPh sb="4" eb="5">
      <t>ゴ</t>
    </rPh>
    <phoneticPr fontId="2"/>
  </si>
  <si>
    <t>ちはら台東一丁目　　</t>
    <rPh sb="5" eb="6">
      <t>イチ</t>
    </rPh>
    <phoneticPr fontId="2"/>
  </si>
  <si>
    <t>ちはら台東二丁目　　</t>
    <rPh sb="5" eb="6">
      <t>ニ</t>
    </rPh>
    <phoneticPr fontId="2"/>
  </si>
  <si>
    <t>ちはら台東三丁目　　</t>
    <rPh sb="5" eb="6">
      <t>サン</t>
    </rPh>
    <phoneticPr fontId="2"/>
  </si>
  <si>
    <t>ちはら台東四丁目　　</t>
    <rPh sb="5" eb="6">
      <t>ヨン</t>
    </rPh>
    <phoneticPr fontId="2"/>
  </si>
  <si>
    <t>ちはら台東五丁目　　</t>
    <rPh sb="5" eb="6">
      <t>ゴ</t>
    </rPh>
    <phoneticPr fontId="2"/>
  </si>
  <si>
    <t>ちはら台東六丁目　　</t>
    <rPh sb="5" eb="6">
      <t>ロク</t>
    </rPh>
    <phoneticPr fontId="2"/>
  </si>
  <si>
    <t>ちはら台東七丁目　　</t>
    <rPh sb="5" eb="6">
      <t>ナナ</t>
    </rPh>
    <phoneticPr fontId="2"/>
  </si>
  <si>
    <t>ちはら台東八丁目　　</t>
    <rPh sb="5" eb="6">
      <t>ハチ</t>
    </rPh>
    <phoneticPr fontId="2"/>
  </si>
  <si>
    <t>ちはら台東九丁目　　</t>
    <rPh sb="5" eb="6">
      <t>キュウ</t>
    </rPh>
    <phoneticPr fontId="2"/>
  </si>
  <si>
    <t>ちはら台西一丁目　　</t>
    <rPh sb="5" eb="6">
      <t>イチ</t>
    </rPh>
    <phoneticPr fontId="2"/>
  </si>
  <si>
    <t>ちはら台西二丁目　　</t>
    <rPh sb="5" eb="6">
      <t>ニ</t>
    </rPh>
    <phoneticPr fontId="2"/>
  </si>
  <si>
    <t>ちはら台西三丁目　　</t>
    <rPh sb="5" eb="6">
      <t>サン</t>
    </rPh>
    <phoneticPr fontId="2"/>
  </si>
  <si>
    <t>ちはら台西四丁目　　</t>
    <rPh sb="5" eb="6">
      <t>ヨン</t>
    </rPh>
    <phoneticPr fontId="2"/>
  </si>
  <si>
    <t>ちはら台西五丁目　　</t>
    <rPh sb="5" eb="6">
      <t>ゴ</t>
    </rPh>
    <phoneticPr fontId="2"/>
  </si>
  <si>
    <t>ちはら台西六丁目　　</t>
    <rPh sb="5" eb="6">
      <t>ロク</t>
    </rPh>
    <phoneticPr fontId="2"/>
  </si>
  <si>
    <t>ちはら台南一丁目　　</t>
    <rPh sb="5" eb="6">
      <t>イチ</t>
    </rPh>
    <phoneticPr fontId="2"/>
  </si>
  <si>
    <t>ちはら台南二丁目　　</t>
    <rPh sb="5" eb="6">
      <t>ニ</t>
    </rPh>
    <phoneticPr fontId="2"/>
  </si>
  <si>
    <t>ちはら台南三丁目　　</t>
    <rPh sb="5" eb="6">
      <t>サン</t>
    </rPh>
    <phoneticPr fontId="2"/>
  </si>
  <si>
    <t>ちはら台南四丁目　　</t>
    <rPh sb="5" eb="6">
      <t>ヨン</t>
    </rPh>
    <phoneticPr fontId="2"/>
  </si>
  <si>
    <t>ちはら台南五丁目　　</t>
    <rPh sb="5" eb="6">
      <t>ゴ</t>
    </rPh>
    <phoneticPr fontId="2"/>
  </si>
  <si>
    <t>ちはら台南六丁目　　</t>
    <rPh sb="5" eb="6">
      <t>ロク</t>
    </rPh>
    <phoneticPr fontId="2"/>
  </si>
  <si>
    <t>千種海岸　　　　　</t>
    <rPh sb="0" eb="2">
      <t>チグサ</t>
    </rPh>
    <phoneticPr fontId="2"/>
  </si>
  <si>
    <t>五井海岸</t>
    <rPh sb="0" eb="2">
      <t>ゴイ</t>
    </rPh>
    <rPh sb="2" eb="4">
      <t>カイガン</t>
    </rPh>
    <phoneticPr fontId="2"/>
  </si>
  <si>
    <t>岩崎西一丁目</t>
    <phoneticPr fontId="2"/>
  </si>
  <si>
    <t>更級一丁目</t>
    <phoneticPr fontId="2"/>
  </si>
  <si>
    <t>更級二丁目</t>
    <rPh sb="2" eb="3">
      <t>２</t>
    </rPh>
    <phoneticPr fontId="2"/>
  </si>
  <si>
    <t>姉崎西一丁目　　　　　</t>
    <rPh sb="3" eb="4">
      <t>イチ</t>
    </rPh>
    <phoneticPr fontId="2"/>
  </si>
  <si>
    <t>姉崎西二丁目　　　　　</t>
    <rPh sb="3" eb="4">
      <t>ニ</t>
    </rPh>
    <phoneticPr fontId="2"/>
  </si>
  <si>
    <t>姉崎西三丁目　　　　　</t>
    <rPh sb="3" eb="4">
      <t>サン</t>
    </rPh>
    <phoneticPr fontId="2"/>
  </si>
  <si>
    <t>うるいど南一丁目　　</t>
    <rPh sb="5" eb="6">
      <t>１</t>
    </rPh>
    <phoneticPr fontId="2"/>
  </si>
  <si>
    <t>光風台二丁目　　　　</t>
    <rPh sb="3" eb="4">
      <t>２</t>
    </rPh>
    <phoneticPr fontId="2"/>
  </si>
  <si>
    <t>（再掲）</t>
    <rPh sb="1" eb="3">
      <t>サイケイ</t>
    </rPh>
    <phoneticPr fontId="2"/>
  </si>
  <si>
    <t>総計</t>
    <rPh sb="0" eb="2">
      <t>ソウケイ</t>
    </rPh>
    <phoneticPr fontId="2"/>
  </si>
  <si>
    <t xml:space="preserve">  この表は平成27年国勢調査による10月1日現在の数である。</t>
    <rPh sb="10" eb="11">
      <t>ネン</t>
    </rPh>
    <rPh sb="11" eb="13">
      <t>コクセイ</t>
    </rPh>
    <rPh sb="13" eb="15">
      <t>チョウサ</t>
    </rPh>
    <rPh sb="20" eb="21">
      <t>ガツ</t>
    </rPh>
    <rPh sb="22" eb="23">
      <t>ニチ</t>
    </rPh>
    <rPh sb="23" eb="25">
      <t>ゲンザイ</t>
    </rPh>
    <rPh sb="26" eb="27">
      <t>カズ</t>
    </rPh>
    <phoneticPr fontId="2"/>
  </si>
  <si>
    <t>　及　 び 　人　 口 　（ 平　 成 　27　 年 ）</t>
    <rPh sb="1" eb="2">
      <t>オヨ</t>
    </rPh>
    <rPh sb="7" eb="8">
      <t>ヒト</t>
    </rPh>
    <rPh sb="10" eb="11">
      <t>クチ</t>
    </rPh>
    <rPh sb="15" eb="16">
      <t>ヒラ</t>
    </rPh>
    <rPh sb="18" eb="19">
      <t>シゲル</t>
    </rPh>
    <rPh sb="25" eb="26">
      <t>ネン</t>
    </rPh>
    <phoneticPr fontId="2"/>
  </si>
  <si>
    <t>　及　 び 　人　 口   （続）</t>
    <rPh sb="1" eb="2">
      <t>オヨ</t>
    </rPh>
    <rPh sb="7" eb="8">
      <t>ヒト</t>
    </rPh>
    <rPh sb="10" eb="11">
      <t>クチ</t>
    </rPh>
    <rPh sb="15" eb="16">
      <t>ゾク</t>
    </rPh>
    <phoneticPr fontId="2"/>
  </si>
  <si>
    <t xml:space="preserve">  資料  企画調整課</t>
    <rPh sb="6" eb="8">
      <t>キカク</t>
    </rPh>
    <rPh sb="8" eb="10">
      <t>チョウセイ</t>
    </rPh>
    <rPh sb="10" eb="11">
      <t>カ</t>
    </rPh>
    <phoneticPr fontId="13"/>
  </si>
  <si>
    <t xml:space="preserve">  注 ： 総数には年令不詳を含む。</t>
    <phoneticPr fontId="13"/>
  </si>
  <si>
    <t xml:space="preserve">  不          詳</t>
  </si>
  <si>
    <t xml:space="preserve">  85歳以上</t>
  </si>
  <si>
    <t xml:space="preserve">  40  ～  44歳</t>
  </si>
  <si>
    <t xml:space="preserve">  80  ～  84歳</t>
  </si>
  <si>
    <t xml:space="preserve">  35  ～  39歳</t>
  </si>
  <si>
    <t xml:space="preserve">  75  ～  79歳</t>
  </si>
  <si>
    <t xml:space="preserve">  30  ～  34歳</t>
  </si>
  <si>
    <t xml:space="preserve">  70  ～  74歳</t>
  </si>
  <si>
    <t xml:space="preserve">  25  ～  29歳</t>
  </si>
  <si>
    <t xml:space="preserve">  65  ～  69歳</t>
  </si>
  <si>
    <t xml:space="preserve">  20  ～  24歳</t>
  </si>
  <si>
    <t xml:space="preserve">  60  ～  64歳</t>
  </si>
  <si>
    <t xml:space="preserve">  15  ～  19歳</t>
  </si>
  <si>
    <t xml:space="preserve">  55  ～  59歳</t>
  </si>
  <si>
    <t xml:space="preserve">  10  ～  14歳</t>
  </si>
  <si>
    <t xml:space="preserve">  50  ～  54歳</t>
  </si>
  <si>
    <t xml:space="preserve"> 5 ～  9歳</t>
    <phoneticPr fontId="13"/>
  </si>
  <si>
    <t xml:space="preserve">  45  ～  49歳</t>
  </si>
  <si>
    <t xml:space="preserve">  0  ～  4歳</t>
    <phoneticPr fontId="13"/>
  </si>
  <si>
    <t xml:space="preserve">  総        数</t>
  </si>
  <si>
    <t>女</t>
    <rPh sb="0" eb="1">
      <t>オンナ</t>
    </rPh>
    <phoneticPr fontId="13"/>
  </si>
  <si>
    <t>男</t>
    <rPh sb="0" eb="1">
      <t>オトコ</t>
    </rPh>
    <phoneticPr fontId="13"/>
  </si>
  <si>
    <t>総数</t>
    <rPh sb="0" eb="2">
      <t>ソウスウ</t>
    </rPh>
    <phoneticPr fontId="13"/>
  </si>
  <si>
    <t>平成27年</t>
    <rPh sb="0" eb="1">
      <t>ヒラ</t>
    </rPh>
    <rPh sb="1" eb="2">
      <t>シゲル</t>
    </rPh>
    <phoneticPr fontId="13"/>
  </si>
  <si>
    <t xml:space="preserve">平成22年 </t>
    <rPh sb="0" eb="1">
      <t>ヒラ</t>
    </rPh>
    <rPh sb="1" eb="2">
      <t>シゲル</t>
    </rPh>
    <rPh sb="4" eb="5">
      <t>ネン</t>
    </rPh>
    <phoneticPr fontId="13"/>
  </si>
  <si>
    <t>年齢</t>
    <rPh sb="0" eb="2">
      <t>ネンレイ</t>
    </rPh>
    <phoneticPr fontId="13"/>
  </si>
  <si>
    <t xml:space="preserve">  この表は国勢調査による各年10月１日現在の数である。</t>
  </si>
  <si>
    <t>人   口     ( 平 成 22・27 年 )</t>
    <rPh sb="0" eb="1">
      <t>ヒト</t>
    </rPh>
    <rPh sb="4" eb="5">
      <t>クチ</t>
    </rPh>
    <rPh sb="12" eb="13">
      <t>タイラ</t>
    </rPh>
    <rPh sb="14" eb="15">
      <t>シゲル</t>
    </rPh>
    <rPh sb="22" eb="23">
      <t>ネン</t>
    </rPh>
    <phoneticPr fontId="13"/>
  </si>
  <si>
    <t>16 ．  年   齢   、   男   女   別</t>
    <rPh sb="6" eb="7">
      <t>トシ</t>
    </rPh>
    <rPh sb="10" eb="11">
      <t>ヨワイ</t>
    </rPh>
    <rPh sb="18" eb="19">
      <t>オトコ</t>
    </rPh>
    <rPh sb="22" eb="23">
      <t>オンナ</t>
    </rPh>
    <rPh sb="26" eb="27">
      <t>ベツ</t>
    </rPh>
    <phoneticPr fontId="13"/>
  </si>
  <si>
    <t>　資　料　　企画調整課</t>
    <rPh sb="1" eb="4">
      <t>シリョウ</t>
    </rPh>
    <rPh sb="6" eb="8">
      <t>キカク</t>
    </rPh>
    <rPh sb="8" eb="10">
      <t>チョウセイ</t>
    </rPh>
    <rPh sb="10" eb="11">
      <t>カ</t>
    </rPh>
    <phoneticPr fontId="19"/>
  </si>
  <si>
    <t>27.10.1</t>
    <phoneticPr fontId="19"/>
  </si>
  <si>
    <t>22.10.1</t>
    <phoneticPr fontId="19"/>
  </si>
  <si>
    <t>17.10.1</t>
    <phoneticPr fontId="19"/>
  </si>
  <si>
    <t>12.10. 1</t>
    <phoneticPr fontId="19"/>
  </si>
  <si>
    <t xml:space="preserve"> 7.10. 1</t>
    <phoneticPr fontId="19"/>
  </si>
  <si>
    <t xml:space="preserve"> 2.10. 1</t>
    <phoneticPr fontId="19"/>
  </si>
  <si>
    <t>平成</t>
    <rPh sb="0" eb="2">
      <t>ヘイセイ</t>
    </rPh>
    <phoneticPr fontId="19"/>
  </si>
  <si>
    <t>から成る世帯</t>
    <rPh sb="2" eb="3">
      <t>ナ</t>
    </rPh>
    <rPh sb="4" eb="6">
      <t>セタイ</t>
    </rPh>
    <phoneticPr fontId="19"/>
  </si>
  <si>
    <t>の 世  帯</t>
    <rPh sb="2" eb="6">
      <t>セタイ</t>
    </rPh>
    <phoneticPr fontId="19"/>
  </si>
  <si>
    <t>60.10. 1</t>
    <phoneticPr fontId="19"/>
  </si>
  <si>
    <t>親 と 子供</t>
    <rPh sb="0" eb="1">
      <t>オヤ</t>
    </rPh>
    <rPh sb="4" eb="6">
      <t>コドモ</t>
    </rPh>
    <phoneticPr fontId="19"/>
  </si>
  <si>
    <t>夫婦のみ</t>
    <rPh sb="0" eb="2">
      <t>フウフ</t>
    </rPh>
    <phoneticPr fontId="19"/>
  </si>
  <si>
    <t>総数</t>
    <rPh sb="0" eb="2">
      <t>ソウスウ</t>
    </rPh>
    <phoneticPr fontId="19"/>
  </si>
  <si>
    <t>世帯人員</t>
    <rPh sb="0" eb="2">
      <t>セタイ</t>
    </rPh>
    <rPh sb="2" eb="4">
      <t>ジンイン</t>
    </rPh>
    <phoneticPr fontId="19"/>
  </si>
  <si>
    <t>世帯数</t>
    <rPh sb="0" eb="3">
      <t>セタイスウ</t>
    </rPh>
    <phoneticPr fontId="19"/>
  </si>
  <si>
    <t>7人以上</t>
    <rPh sb="1" eb="2">
      <t>ニン</t>
    </rPh>
    <rPh sb="2" eb="4">
      <t>イジョウ</t>
    </rPh>
    <phoneticPr fontId="19"/>
  </si>
  <si>
    <t>6人</t>
    <rPh sb="1" eb="2">
      <t>ニン</t>
    </rPh>
    <phoneticPr fontId="19"/>
  </si>
  <si>
    <t>55.10.1</t>
    <phoneticPr fontId="19"/>
  </si>
  <si>
    <t>核家族世帯数</t>
    <rPh sb="0" eb="1">
      <t>カク</t>
    </rPh>
    <rPh sb="1" eb="3">
      <t>カゾク</t>
    </rPh>
    <rPh sb="3" eb="5">
      <t>セタイ</t>
    </rPh>
    <rPh sb="5" eb="6">
      <t>スウ</t>
    </rPh>
    <phoneticPr fontId="19"/>
  </si>
  <si>
    <t>（再掲）</t>
    <rPh sb="1" eb="3">
      <t>サイケイ</t>
    </rPh>
    <phoneticPr fontId="19"/>
  </si>
  <si>
    <t>施設等の世帯</t>
    <rPh sb="0" eb="2">
      <t>シセツ</t>
    </rPh>
    <rPh sb="2" eb="3">
      <t>トウ</t>
    </rPh>
    <rPh sb="4" eb="6">
      <t>セタイ</t>
    </rPh>
    <phoneticPr fontId="19"/>
  </si>
  <si>
    <t>世帯</t>
    <rPh sb="0" eb="2">
      <t>セタイ</t>
    </rPh>
    <phoneticPr fontId="19"/>
  </si>
  <si>
    <t>50.10. 1</t>
    <phoneticPr fontId="19"/>
  </si>
  <si>
    <t>45.10. 1</t>
    <phoneticPr fontId="19"/>
  </si>
  <si>
    <t>昭和</t>
    <rPh sb="0" eb="2">
      <t>ショウワ</t>
    </rPh>
    <phoneticPr fontId="19"/>
  </si>
  <si>
    <t>が1人</t>
    <rPh sb="2" eb="3">
      <t>ニン</t>
    </rPh>
    <phoneticPr fontId="19"/>
  </si>
  <si>
    <t>5人</t>
    <rPh sb="1" eb="2">
      <t>ニン</t>
    </rPh>
    <phoneticPr fontId="19"/>
  </si>
  <si>
    <t>4人</t>
    <rPh sb="1" eb="2">
      <t>ニン</t>
    </rPh>
    <phoneticPr fontId="19"/>
  </si>
  <si>
    <t>3人</t>
    <rPh sb="1" eb="2">
      <t>ニン</t>
    </rPh>
    <phoneticPr fontId="19"/>
  </si>
  <si>
    <t>2人</t>
    <rPh sb="1" eb="2">
      <t>ニン</t>
    </rPh>
    <phoneticPr fontId="19"/>
  </si>
  <si>
    <t>（女＝100）</t>
    <rPh sb="1" eb="2">
      <t>オンナ</t>
    </rPh>
    <phoneticPr fontId="19"/>
  </si>
  <si>
    <t>（1ｋ㎡あたり）</t>
    <phoneticPr fontId="19"/>
  </si>
  <si>
    <t>あたり人員</t>
    <rPh sb="3" eb="5">
      <t>ジンイン</t>
    </rPh>
    <phoneticPr fontId="19"/>
  </si>
  <si>
    <t>女</t>
    <rPh sb="0" eb="1">
      <t>オンナ</t>
    </rPh>
    <phoneticPr fontId="19"/>
  </si>
  <si>
    <t>男</t>
    <rPh sb="0" eb="1">
      <t>オトコ</t>
    </rPh>
    <phoneticPr fontId="19"/>
  </si>
  <si>
    <t>世帯数</t>
    <rPh sb="0" eb="2">
      <t>セタイ</t>
    </rPh>
    <rPh sb="2" eb="3">
      <t>スウ</t>
    </rPh>
    <phoneticPr fontId="19"/>
  </si>
  <si>
    <t>性比</t>
    <rPh sb="0" eb="1">
      <t>セイ</t>
    </rPh>
    <rPh sb="1" eb="2">
      <t>ヒ</t>
    </rPh>
    <phoneticPr fontId="19"/>
  </si>
  <si>
    <t>人口密度</t>
    <rPh sb="0" eb="2">
      <t>ジンコウ</t>
    </rPh>
    <rPh sb="2" eb="4">
      <t>ミツド</t>
    </rPh>
    <phoneticPr fontId="19"/>
  </si>
  <si>
    <t>一世帯</t>
    <rPh sb="0" eb="1">
      <t>イチ</t>
    </rPh>
    <rPh sb="1" eb="3">
      <t>セタイ</t>
    </rPh>
    <phoneticPr fontId="19"/>
  </si>
  <si>
    <t>人口</t>
    <rPh sb="0" eb="2">
      <t>ジンコウ</t>
    </rPh>
    <phoneticPr fontId="19"/>
  </si>
  <si>
    <t>年月日</t>
    <rPh sb="0" eb="1">
      <t>ネン</t>
    </rPh>
    <rPh sb="1" eb="3">
      <t>ガッピ</t>
    </rPh>
    <phoneticPr fontId="19"/>
  </si>
  <si>
    <t>一般</t>
    <rPh sb="0" eb="2">
      <t>イッパン</t>
    </rPh>
    <phoneticPr fontId="19"/>
  </si>
  <si>
    <t>　この表は、国勢調査による各年10月1日現在の数である。</t>
    <rPh sb="3" eb="4">
      <t>ヒョウ</t>
    </rPh>
    <rPh sb="6" eb="8">
      <t>コクセイ</t>
    </rPh>
    <rPh sb="8" eb="10">
      <t>チョウサ</t>
    </rPh>
    <rPh sb="13" eb="14">
      <t>カク</t>
    </rPh>
    <rPh sb="14" eb="15">
      <t>ネン</t>
    </rPh>
    <rPh sb="17" eb="18">
      <t>ガツ</t>
    </rPh>
    <rPh sb="19" eb="20">
      <t>ニチ</t>
    </rPh>
    <rPh sb="20" eb="22">
      <t>ゲンザイ</t>
    </rPh>
    <rPh sb="23" eb="24">
      <t>カズ</t>
    </rPh>
    <phoneticPr fontId="19"/>
  </si>
  <si>
    <t>　この表は、平成27年国勢調査による10月1日現在の数である。</t>
    <rPh sb="3" eb="4">
      <t>ヒョウ</t>
    </rPh>
    <rPh sb="6" eb="8">
      <t>ヘイセイ</t>
    </rPh>
    <rPh sb="10" eb="11">
      <t>ネン</t>
    </rPh>
    <rPh sb="11" eb="13">
      <t>コクセイ</t>
    </rPh>
    <rPh sb="13" eb="15">
      <t>チョウサ</t>
    </rPh>
    <rPh sb="20" eb="21">
      <t>ガツ</t>
    </rPh>
    <rPh sb="22" eb="23">
      <t>ニチ</t>
    </rPh>
    <rPh sb="23" eb="25">
      <t>ゲンザイ</t>
    </rPh>
    <rPh sb="26" eb="27">
      <t>カズ</t>
    </rPh>
    <phoneticPr fontId="19"/>
  </si>
  <si>
    <r>
      <t>19 ． 世　帯　数　及　び　人　口　の　推　移　　</t>
    </r>
    <r>
      <rPr>
        <b/>
        <sz val="10.5"/>
        <rFont val="ＭＳ Ｐ明朝"/>
        <family val="1"/>
        <charset val="128"/>
      </rPr>
      <t>（昭和45～平成27年）</t>
    </r>
    <rPh sb="5" eb="10">
      <t>セタイスウ</t>
    </rPh>
    <rPh sb="11" eb="12">
      <t>オヨ</t>
    </rPh>
    <rPh sb="15" eb="18">
      <t>ジンコウ</t>
    </rPh>
    <rPh sb="21" eb="24">
      <t>スイイ</t>
    </rPh>
    <rPh sb="27" eb="29">
      <t>ショウワ</t>
    </rPh>
    <rPh sb="32" eb="34">
      <t>ヘイセイ</t>
    </rPh>
    <rPh sb="36" eb="37">
      <t>ネン</t>
    </rPh>
    <phoneticPr fontId="19"/>
  </si>
  <si>
    <r>
      <t>18 ．世帯の種類、世帯人員別世帯数及び世帯人員　　</t>
    </r>
    <r>
      <rPr>
        <b/>
        <sz val="10.5"/>
        <rFont val="ＭＳ Ｐ明朝"/>
        <family val="1"/>
        <charset val="128"/>
      </rPr>
      <t>（平成27年）</t>
    </r>
    <rPh sb="4" eb="6">
      <t>セタイ</t>
    </rPh>
    <rPh sb="7" eb="9">
      <t>シュルイ</t>
    </rPh>
    <rPh sb="10" eb="12">
      <t>セタイ</t>
    </rPh>
    <rPh sb="12" eb="14">
      <t>ジンイン</t>
    </rPh>
    <rPh sb="14" eb="15">
      <t>ベツ</t>
    </rPh>
    <rPh sb="15" eb="18">
      <t>セタイスウ</t>
    </rPh>
    <rPh sb="18" eb="19">
      <t>オヨ</t>
    </rPh>
    <rPh sb="20" eb="22">
      <t>セタイ</t>
    </rPh>
    <rPh sb="22" eb="24">
      <t>ジンイン</t>
    </rPh>
    <rPh sb="27" eb="29">
      <t>ヘイセイ</t>
    </rPh>
    <rPh sb="31" eb="32">
      <t>ネン</t>
    </rPh>
    <phoneticPr fontId="19"/>
  </si>
  <si>
    <t xml:space="preserve"> 85歳以上</t>
    <rPh sb="3" eb="4">
      <t>サイ</t>
    </rPh>
    <phoneticPr fontId="19"/>
  </si>
  <si>
    <t>～</t>
    <phoneticPr fontId="19"/>
  </si>
  <si>
    <t>19歳</t>
    <rPh sb="2" eb="3">
      <t>サイ</t>
    </rPh>
    <phoneticPr fontId="19"/>
  </si>
  <si>
    <t>不詳</t>
    <rPh sb="0" eb="2">
      <t>フショウ</t>
    </rPh>
    <phoneticPr fontId="19"/>
  </si>
  <si>
    <t>離別</t>
    <rPh sb="0" eb="2">
      <t>リベツ</t>
    </rPh>
    <phoneticPr fontId="19"/>
  </si>
  <si>
    <t>死別</t>
    <rPh sb="0" eb="2">
      <t>シベツ</t>
    </rPh>
    <phoneticPr fontId="19"/>
  </si>
  <si>
    <t>有配偶</t>
    <rPh sb="0" eb="1">
      <t>ユウ</t>
    </rPh>
    <rPh sb="1" eb="3">
      <t>ハイグウ</t>
    </rPh>
    <phoneticPr fontId="19"/>
  </si>
  <si>
    <t>未婚</t>
    <rPh sb="0" eb="2">
      <t>ミコン</t>
    </rPh>
    <phoneticPr fontId="19"/>
  </si>
  <si>
    <t>15歳以上総人口</t>
    <rPh sb="2" eb="3">
      <t>サイ</t>
    </rPh>
    <rPh sb="3" eb="5">
      <t>イジョウ</t>
    </rPh>
    <rPh sb="5" eb="8">
      <t>ソウジンコウ</t>
    </rPh>
    <phoneticPr fontId="19"/>
  </si>
  <si>
    <t>年齢階級</t>
    <rPh sb="0" eb="2">
      <t>ネンレイ</t>
    </rPh>
    <rPh sb="2" eb="4">
      <t>カイキュウ</t>
    </rPh>
    <phoneticPr fontId="19"/>
  </si>
  <si>
    <r>
      <t xml:space="preserve"> 男　　女　　別　　15　　歳　　以　　上　　人　　口</t>
    </r>
    <r>
      <rPr>
        <b/>
        <sz val="11"/>
        <rFont val="ＭＳ Ｐ明朝"/>
        <family val="1"/>
        <charset val="128"/>
      </rPr>
      <t>　　</t>
    </r>
    <r>
      <rPr>
        <b/>
        <sz val="10.5"/>
        <rFont val="ＭＳ Ｐ明朝"/>
        <family val="1"/>
        <charset val="128"/>
      </rPr>
      <t>（平成27年）</t>
    </r>
    <phoneticPr fontId="19"/>
  </si>
  <si>
    <t>17 ．　年　　齢　　階　　級　　、　　配　　偶　　関　　係　、　</t>
    <rPh sb="5" eb="9">
      <t>ネンレイ</t>
    </rPh>
    <rPh sb="11" eb="15">
      <t>カイキュウ</t>
    </rPh>
    <rPh sb="20" eb="24">
      <t>ハイグウ</t>
    </rPh>
    <rPh sb="26" eb="30">
      <t>カンケイ</t>
    </rPh>
    <phoneticPr fontId="19"/>
  </si>
  <si>
    <t xml:space="preserve">  資料  企画調整課</t>
    <rPh sb="6" eb="8">
      <t>キカク</t>
    </rPh>
    <rPh sb="8" eb="11">
      <t>チョウセイカ</t>
    </rPh>
    <phoneticPr fontId="13"/>
  </si>
  <si>
    <t>不詳</t>
    <rPh sb="0" eb="1">
      <t>フ</t>
    </rPh>
    <rPh sb="1" eb="2">
      <t>ツマビ</t>
    </rPh>
    <phoneticPr fontId="13"/>
  </si>
  <si>
    <t>80歳以上</t>
    <rPh sb="2" eb="3">
      <t>サイ</t>
    </rPh>
    <rPh sb="3" eb="5">
      <t>イジョウ</t>
    </rPh>
    <phoneticPr fontId="13"/>
  </si>
  <si>
    <t>75～79　</t>
    <phoneticPr fontId="13"/>
  </si>
  <si>
    <t>70～74　</t>
    <phoneticPr fontId="13"/>
  </si>
  <si>
    <t>65～69　</t>
    <phoneticPr fontId="13"/>
  </si>
  <si>
    <t>60～64　</t>
    <phoneticPr fontId="13"/>
  </si>
  <si>
    <t>55～59　</t>
    <phoneticPr fontId="13"/>
  </si>
  <si>
    <t>50～54　</t>
    <phoneticPr fontId="13"/>
  </si>
  <si>
    <t>45～49　</t>
    <phoneticPr fontId="13"/>
  </si>
  <si>
    <t>40～44　</t>
    <phoneticPr fontId="13"/>
  </si>
  <si>
    <t>35～39　</t>
    <phoneticPr fontId="13"/>
  </si>
  <si>
    <t>30～34　</t>
    <phoneticPr fontId="13"/>
  </si>
  <si>
    <t>25～29　</t>
    <phoneticPr fontId="13"/>
  </si>
  <si>
    <t>20～24　</t>
    <phoneticPr fontId="13"/>
  </si>
  <si>
    <t>15～19　</t>
    <phoneticPr fontId="13"/>
  </si>
  <si>
    <t>10～14　</t>
    <phoneticPr fontId="13"/>
  </si>
  <si>
    <t>5～9　</t>
    <phoneticPr fontId="13"/>
  </si>
  <si>
    <t>歳</t>
  </si>
  <si>
    <t>0～4</t>
    <phoneticPr fontId="13"/>
  </si>
  <si>
    <t>総数</t>
    <rPh sb="0" eb="1">
      <t>フサ</t>
    </rPh>
    <rPh sb="1" eb="2">
      <t>カズ</t>
    </rPh>
    <phoneticPr fontId="13"/>
  </si>
  <si>
    <t>（平成27年）</t>
    <rPh sb="1" eb="3">
      <t>ヘイセイ</t>
    </rPh>
    <rPh sb="5" eb="6">
      <t>ネン</t>
    </rPh>
    <phoneticPr fontId="13"/>
  </si>
  <si>
    <t>（平成22年）</t>
    <phoneticPr fontId="13"/>
  </si>
  <si>
    <t>0～4　</t>
    <phoneticPr fontId="13"/>
  </si>
  <si>
    <t>（平成17年）</t>
    <phoneticPr fontId="13"/>
  </si>
  <si>
    <t>（平成12年）</t>
    <phoneticPr fontId="13"/>
  </si>
  <si>
    <t>女</t>
    <phoneticPr fontId="13"/>
  </si>
  <si>
    <t>男</t>
    <phoneticPr fontId="13"/>
  </si>
  <si>
    <t>総数</t>
    <phoneticPr fontId="13"/>
  </si>
  <si>
    <t>年齢階級</t>
    <rPh sb="0" eb="2">
      <t>ネンレイ</t>
    </rPh>
    <rPh sb="2" eb="4">
      <t>カイキュウ</t>
    </rPh>
    <phoneticPr fontId="13"/>
  </si>
  <si>
    <t>この表は国勢調査による各年10月１日現在の数である。</t>
    <phoneticPr fontId="13"/>
  </si>
  <si>
    <t>20  .   年 齢 階 級 別 人 口 の 推 移    （平成12年～27年）</t>
    <rPh sb="32" eb="34">
      <t>ヘイセイ</t>
    </rPh>
    <rPh sb="36" eb="37">
      <t>ネン</t>
    </rPh>
    <phoneticPr fontId="13"/>
  </si>
  <si>
    <t>分類不能の産業</t>
    <rPh sb="0" eb="2">
      <t>ブンルイ</t>
    </rPh>
    <rPh sb="2" eb="4">
      <t>フノウ</t>
    </rPh>
    <rPh sb="5" eb="7">
      <t>サンギョウ</t>
    </rPh>
    <phoneticPr fontId="13"/>
  </si>
  <si>
    <t>公務</t>
    <rPh sb="0" eb="2">
      <t>コウム</t>
    </rPh>
    <phoneticPr fontId="13"/>
  </si>
  <si>
    <t>サービス業</t>
    <rPh sb="4" eb="5">
      <t>ギョウ</t>
    </rPh>
    <phoneticPr fontId="13"/>
  </si>
  <si>
    <t>複合サービス事業</t>
    <rPh sb="0" eb="2">
      <t>フクゴウ</t>
    </rPh>
    <rPh sb="6" eb="8">
      <t>ジギョウ</t>
    </rPh>
    <phoneticPr fontId="13"/>
  </si>
  <si>
    <t>教育、学習支援業</t>
    <rPh sb="0" eb="2">
      <t>キョウイク</t>
    </rPh>
    <rPh sb="3" eb="5">
      <t>ガクシュウ</t>
    </rPh>
    <rPh sb="5" eb="7">
      <t>シエン</t>
    </rPh>
    <rPh sb="7" eb="8">
      <t>ギョウ</t>
    </rPh>
    <phoneticPr fontId="13"/>
  </si>
  <si>
    <t>医療、福祉</t>
    <rPh sb="0" eb="2">
      <t>イリョウ</t>
    </rPh>
    <rPh sb="3" eb="5">
      <t>フクシ</t>
    </rPh>
    <phoneticPr fontId="13"/>
  </si>
  <si>
    <t>-</t>
    <phoneticPr fontId="13"/>
  </si>
  <si>
    <t>生活関連サービス業、娯楽業</t>
    <rPh sb="0" eb="2">
      <t>セイカツ</t>
    </rPh>
    <rPh sb="2" eb="4">
      <t>カンレン</t>
    </rPh>
    <rPh sb="8" eb="9">
      <t>ギョウ</t>
    </rPh>
    <rPh sb="10" eb="12">
      <t>ゴラク</t>
    </rPh>
    <rPh sb="12" eb="13">
      <t>ギョウ</t>
    </rPh>
    <phoneticPr fontId="13"/>
  </si>
  <si>
    <t>宿泊業、飲食サービス業</t>
    <rPh sb="0" eb="2">
      <t>シュクハク</t>
    </rPh>
    <rPh sb="2" eb="3">
      <t>ギョウ</t>
    </rPh>
    <rPh sb="4" eb="6">
      <t>インショク</t>
    </rPh>
    <rPh sb="10" eb="11">
      <t>ギョウ</t>
    </rPh>
    <phoneticPr fontId="13"/>
  </si>
  <si>
    <t>飲食店、宿泊業</t>
    <rPh sb="0" eb="2">
      <t>インショク</t>
    </rPh>
    <rPh sb="2" eb="3">
      <t>テン</t>
    </rPh>
    <rPh sb="4" eb="6">
      <t>シュクハク</t>
    </rPh>
    <rPh sb="6" eb="7">
      <t>ギョウ</t>
    </rPh>
    <phoneticPr fontId="13"/>
  </si>
  <si>
    <t>学術研究、専門・技術サービス業</t>
    <rPh sb="0" eb="2">
      <t>ガクジュツ</t>
    </rPh>
    <rPh sb="2" eb="4">
      <t>ケンキュウ</t>
    </rPh>
    <rPh sb="5" eb="7">
      <t>センモン</t>
    </rPh>
    <rPh sb="8" eb="10">
      <t>ギジュツ</t>
    </rPh>
    <rPh sb="14" eb="15">
      <t>ギョウ</t>
    </rPh>
    <phoneticPr fontId="13"/>
  </si>
  <si>
    <t>不動産業、物品賃貸業</t>
    <rPh sb="0" eb="3">
      <t>フドウサン</t>
    </rPh>
    <rPh sb="3" eb="4">
      <t>ギョウ</t>
    </rPh>
    <rPh sb="5" eb="7">
      <t>ブッピン</t>
    </rPh>
    <rPh sb="7" eb="9">
      <t>チンタイ</t>
    </rPh>
    <rPh sb="9" eb="10">
      <t>ギョウ</t>
    </rPh>
    <phoneticPr fontId="13"/>
  </si>
  <si>
    <t>不動産業</t>
    <rPh sb="0" eb="3">
      <t>フドウサン</t>
    </rPh>
    <rPh sb="3" eb="4">
      <t>ギョウ</t>
    </rPh>
    <phoneticPr fontId="13"/>
  </si>
  <si>
    <t>金融業、保険業</t>
    <rPh sb="0" eb="2">
      <t>キンユウ</t>
    </rPh>
    <rPh sb="2" eb="3">
      <t>ギョウ</t>
    </rPh>
    <rPh sb="4" eb="7">
      <t>ホケンギョウ</t>
    </rPh>
    <phoneticPr fontId="13"/>
  </si>
  <si>
    <t>卸売業、小売業</t>
    <rPh sb="0" eb="2">
      <t>オロシウリ</t>
    </rPh>
    <rPh sb="2" eb="3">
      <t>ギョウ</t>
    </rPh>
    <rPh sb="4" eb="7">
      <t>コウリギョウ</t>
    </rPh>
    <phoneticPr fontId="13"/>
  </si>
  <si>
    <t>運輸業、郵便業</t>
    <rPh sb="0" eb="3">
      <t>ウンユギョウ</t>
    </rPh>
    <rPh sb="4" eb="6">
      <t>ユウビン</t>
    </rPh>
    <rPh sb="6" eb="7">
      <t>ギョウ</t>
    </rPh>
    <phoneticPr fontId="13"/>
  </si>
  <si>
    <t>運輸業</t>
    <rPh sb="0" eb="3">
      <t>ウンユギョウ</t>
    </rPh>
    <phoneticPr fontId="13"/>
  </si>
  <si>
    <t>情報通信業</t>
    <rPh sb="0" eb="2">
      <t>ジョウホウ</t>
    </rPh>
    <rPh sb="2" eb="5">
      <t>ツウシンギョウ</t>
    </rPh>
    <phoneticPr fontId="13"/>
  </si>
  <si>
    <t>電気･ガス・熱供給･水道業</t>
    <rPh sb="0" eb="2">
      <t>デンキ</t>
    </rPh>
    <rPh sb="6" eb="7">
      <t>ネツ</t>
    </rPh>
    <rPh sb="7" eb="9">
      <t>キョウキュウ</t>
    </rPh>
    <rPh sb="10" eb="13">
      <t>スイドウギョウ</t>
    </rPh>
    <phoneticPr fontId="13"/>
  </si>
  <si>
    <t>製造業</t>
    <rPh sb="0" eb="3">
      <t>セイゾウギョウ</t>
    </rPh>
    <phoneticPr fontId="13"/>
  </si>
  <si>
    <t>建設業</t>
    <rPh sb="0" eb="3">
      <t>ケンセツギョウ</t>
    </rPh>
    <phoneticPr fontId="13"/>
  </si>
  <si>
    <t>鉱業、採石業、砂利採取業</t>
    <rPh sb="0" eb="2">
      <t>コウギョウ</t>
    </rPh>
    <rPh sb="3" eb="5">
      <t>サイセキ</t>
    </rPh>
    <rPh sb="5" eb="6">
      <t>ギョウ</t>
    </rPh>
    <rPh sb="7" eb="9">
      <t>ジャリ</t>
    </rPh>
    <rPh sb="9" eb="11">
      <t>サイシュ</t>
    </rPh>
    <rPh sb="11" eb="12">
      <t>ギョウ</t>
    </rPh>
    <phoneticPr fontId="13"/>
  </si>
  <si>
    <t>鉱業</t>
    <rPh sb="0" eb="2">
      <t>コウギョウ</t>
    </rPh>
    <phoneticPr fontId="13"/>
  </si>
  <si>
    <t>漁業</t>
    <rPh sb="0" eb="2">
      <t>ギョギョウ</t>
    </rPh>
    <phoneticPr fontId="13"/>
  </si>
  <si>
    <t>林業</t>
    <rPh sb="0" eb="2">
      <t>リンギョウ</t>
    </rPh>
    <phoneticPr fontId="13"/>
  </si>
  <si>
    <t>農業</t>
    <rPh sb="0" eb="2">
      <t>ノウギョウ</t>
    </rPh>
    <phoneticPr fontId="13"/>
  </si>
  <si>
    <t>（平成22年）</t>
    <rPh sb="1" eb="2">
      <t>ヘイ</t>
    </rPh>
    <rPh sb="2" eb="3">
      <t>ナリ</t>
    </rPh>
    <rPh sb="5" eb="6">
      <t>ネン</t>
    </rPh>
    <phoneticPr fontId="13"/>
  </si>
  <si>
    <t>（平成17年）</t>
    <rPh sb="1" eb="2">
      <t>ヘイ</t>
    </rPh>
    <rPh sb="2" eb="3">
      <t>ナリ</t>
    </rPh>
    <rPh sb="5" eb="6">
      <t>ネン</t>
    </rPh>
    <phoneticPr fontId="13"/>
  </si>
  <si>
    <t>金融・保険業</t>
    <rPh sb="0" eb="2">
      <t>キンユウ</t>
    </rPh>
    <rPh sb="3" eb="6">
      <t>ホケンギョウ</t>
    </rPh>
    <phoneticPr fontId="13"/>
  </si>
  <si>
    <t>卸売･小売業，飲食店</t>
    <rPh sb="0" eb="2">
      <t>オロシウ</t>
    </rPh>
    <rPh sb="3" eb="6">
      <t>コウリギョウ</t>
    </rPh>
    <rPh sb="7" eb="9">
      <t>インショク</t>
    </rPh>
    <rPh sb="9" eb="10">
      <t>テン</t>
    </rPh>
    <phoneticPr fontId="13"/>
  </si>
  <si>
    <t>運輸･通信業</t>
    <rPh sb="0" eb="2">
      <t>ウンユ</t>
    </rPh>
    <rPh sb="3" eb="5">
      <t>ツウシン</t>
    </rPh>
    <rPh sb="5" eb="6">
      <t>ギョウ</t>
    </rPh>
    <phoneticPr fontId="13"/>
  </si>
  <si>
    <t>（平成12年）</t>
    <rPh sb="1" eb="2">
      <t>ヘイ</t>
    </rPh>
    <rPh sb="2" eb="3">
      <t>ナリ</t>
    </rPh>
    <rPh sb="5" eb="6">
      <t>ネン</t>
    </rPh>
    <phoneticPr fontId="13"/>
  </si>
  <si>
    <t>（平成7年）</t>
    <rPh sb="1" eb="2">
      <t>ヘイ</t>
    </rPh>
    <rPh sb="2" eb="3">
      <t>ナリ</t>
    </rPh>
    <rPh sb="4" eb="5">
      <t>ネン</t>
    </rPh>
    <phoneticPr fontId="13"/>
  </si>
  <si>
    <t>女</t>
    <phoneticPr fontId="13"/>
  </si>
  <si>
    <t>男</t>
    <phoneticPr fontId="13"/>
  </si>
  <si>
    <t>総数</t>
    <phoneticPr fontId="13"/>
  </si>
  <si>
    <t>女</t>
    <phoneticPr fontId="13"/>
  </si>
  <si>
    <t>男</t>
    <phoneticPr fontId="13"/>
  </si>
  <si>
    <t>総数</t>
    <phoneticPr fontId="13"/>
  </si>
  <si>
    <t>産業大分類</t>
    <rPh sb="2" eb="3">
      <t>ダイ</t>
    </rPh>
    <phoneticPr fontId="13"/>
  </si>
  <si>
    <t>この表は国勢調査による各年10月１日現在の数である。</t>
    <phoneticPr fontId="13"/>
  </si>
  <si>
    <t>21 .   産業大分類、男女別15歳以上就業者数の推移   （平成7～22年）</t>
    <phoneticPr fontId="13"/>
  </si>
  <si>
    <t>資料　企画調整課</t>
    <rPh sb="0" eb="2">
      <t>シリョウ</t>
    </rPh>
    <rPh sb="3" eb="5">
      <t>キカク</t>
    </rPh>
    <rPh sb="5" eb="7">
      <t>チョウセイ</t>
    </rPh>
    <rPh sb="7" eb="8">
      <t>カ</t>
    </rPh>
    <phoneticPr fontId="19"/>
  </si>
  <si>
    <t>注：総数には「分類不能の産業」を含む。</t>
    <rPh sb="0" eb="1">
      <t>チュウ</t>
    </rPh>
    <rPh sb="2" eb="4">
      <t>ソウスウ</t>
    </rPh>
    <rPh sb="7" eb="9">
      <t>ブンルイ</t>
    </rPh>
    <rPh sb="9" eb="11">
      <t>フノウ</t>
    </rPh>
    <rPh sb="12" eb="14">
      <t>サンギョウ</t>
    </rPh>
    <rPh sb="16" eb="17">
      <t>フク</t>
    </rPh>
    <phoneticPr fontId="19"/>
  </si>
  <si>
    <t>分類不能の産業</t>
    <rPh sb="0" eb="2">
      <t>ブンルイ</t>
    </rPh>
    <rPh sb="2" eb="4">
      <t>フノウ</t>
    </rPh>
    <rPh sb="5" eb="7">
      <t>サンギョウ</t>
    </rPh>
    <phoneticPr fontId="19"/>
  </si>
  <si>
    <t>公務（他に分類されるものを除く）</t>
    <rPh sb="0" eb="2">
      <t>コウム</t>
    </rPh>
    <rPh sb="3" eb="4">
      <t>タ</t>
    </rPh>
    <rPh sb="5" eb="7">
      <t>ブンルイ</t>
    </rPh>
    <rPh sb="13" eb="14">
      <t>ノゾ</t>
    </rPh>
    <phoneticPr fontId="19"/>
  </si>
  <si>
    <t>サービス業（他に分類されないもの）</t>
    <rPh sb="4" eb="5">
      <t>ギョウ</t>
    </rPh>
    <rPh sb="6" eb="7">
      <t>タ</t>
    </rPh>
    <rPh sb="8" eb="10">
      <t>ブンルイ</t>
    </rPh>
    <phoneticPr fontId="19"/>
  </si>
  <si>
    <t>複合サービス事業</t>
    <rPh sb="0" eb="2">
      <t>フクゴウ</t>
    </rPh>
    <rPh sb="6" eb="8">
      <t>ジギョウ</t>
    </rPh>
    <phoneticPr fontId="19"/>
  </si>
  <si>
    <t>医療、福祉</t>
    <rPh sb="0" eb="2">
      <t>イリョウ</t>
    </rPh>
    <rPh sb="3" eb="5">
      <t>フクシ</t>
    </rPh>
    <phoneticPr fontId="19"/>
  </si>
  <si>
    <t>教育、学習支援業</t>
    <rPh sb="0" eb="2">
      <t>キョウイク</t>
    </rPh>
    <rPh sb="3" eb="5">
      <t>ガクシュウ</t>
    </rPh>
    <rPh sb="5" eb="7">
      <t>シエン</t>
    </rPh>
    <rPh sb="7" eb="8">
      <t>ギョウ</t>
    </rPh>
    <phoneticPr fontId="19"/>
  </si>
  <si>
    <t>生活関連サービス業、娯楽業</t>
    <rPh sb="0" eb="2">
      <t>セイカツ</t>
    </rPh>
    <rPh sb="2" eb="4">
      <t>カンレン</t>
    </rPh>
    <rPh sb="8" eb="9">
      <t>ギョウ</t>
    </rPh>
    <rPh sb="10" eb="13">
      <t>ゴラクギョウ</t>
    </rPh>
    <phoneticPr fontId="19"/>
  </si>
  <si>
    <t>宿泊業、飲食サービス業</t>
    <rPh sb="0" eb="2">
      <t>シュクハク</t>
    </rPh>
    <rPh sb="2" eb="3">
      <t>ギョウ</t>
    </rPh>
    <rPh sb="4" eb="6">
      <t>インショク</t>
    </rPh>
    <rPh sb="10" eb="11">
      <t>ギョウ</t>
    </rPh>
    <phoneticPr fontId="19"/>
  </si>
  <si>
    <t>学術研究、専門・技術サービス業</t>
    <rPh sb="0" eb="2">
      <t>ガクジュツ</t>
    </rPh>
    <rPh sb="2" eb="4">
      <t>ケンキュウ</t>
    </rPh>
    <rPh sb="5" eb="7">
      <t>センモン</t>
    </rPh>
    <rPh sb="8" eb="10">
      <t>ギジュツ</t>
    </rPh>
    <rPh sb="14" eb="15">
      <t>ギョウ</t>
    </rPh>
    <phoneticPr fontId="19"/>
  </si>
  <si>
    <t>不動産業、物品賃貸業</t>
    <rPh sb="0" eb="3">
      <t>フドウサン</t>
    </rPh>
    <rPh sb="3" eb="4">
      <t>ギョウ</t>
    </rPh>
    <rPh sb="5" eb="7">
      <t>ブッピン</t>
    </rPh>
    <rPh sb="7" eb="10">
      <t>チンタイギョウ</t>
    </rPh>
    <phoneticPr fontId="19"/>
  </si>
  <si>
    <t>金融業、保険業</t>
    <rPh sb="0" eb="2">
      <t>キンユウ</t>
    </rPh>
    <rPh sb="2" eb="3">
      <t>ギョウ</t>
    </rPh>
    <rPh sb="4" eb="6">
      <t>ホケン</t>
    </rPh>
    <rPh sb="6" eb="7">
      <t>ギョウ</t>
    </rPh>
    <phoneticPr fontId="19"/>
  </si>
  <si>
    <t>卸売業、小売業</t>
    <rPh sb="0" eb="2">
      <t>オロシウリ</t>
    </rPh>
    <rPh sb="2" eb="3">
      <t>ギョウ</t>
    </rPh>
    <rPh sb="4" eb="6">
      <t>コウリ</t>
    </rPh>
    <rPh sb="6" eb="7">
      <t>ギョウ</t>
    </rPh>
    <phoneticPr fontId="19"/>
  </si>
  <si>
    <t>運輸業、郵便業</t>
    <rPh sb="0" eb="2">
      <t>ウンユ</t>
    </rPh>
    <rPh sb="2" eb="3">
      <t>ギョウ</t>
    </rPh>
    <rPh sb="4" eb="6">
      <t>ユウビン</t>
    </rPh>
    <rPh sb="6" eb="7">
      <t>ギョウ</t>
    </rPh>
    <phoneticPr fontId="19"/>
  </si>
  <si>
    <t>情報通信業</t>
    <rPh sb="0" eb="2">
      <t>ジョウホウ</t>
    </rPh>
    <rPh sb="2" eb="5">
      <t>ツウシンギョウ</t>
    </rPh>
    <phoneticPr fontId="19"/>
  </si>
  <si>
    <t>電気・ガス・熱供給・水事業</t>
    <rPh sb="0" eb="2">
      <t>デンキ</t>
    </rPh>
    <rPh sb="6" eb="7">
      <t>ネツ</t>
    </rPh>
    <rPh sb="7" eb="9">
      <t>キョウキュウ</t>
    </rPh>
    <rPh sb="10" eb="11">
      <t>ミズ</t>
    </rPh>
    <rPh sb="11" eb="13">
      <t>ジギョウ</t>
    </rPh>
    <phoneticPr fontId="19"/>
  </si>
  <si>
    <t>第3次産業　計</t>
    <rPh sb="0" eb="1">
      <t>ダイ</t>
    </rPh>
    <rPh sb="2" eb="3">
      <t>ジ</t>
    </rPh>
    <rPh sb="3" eb="5">
      <t>サンギョウ</t>
    </rPh>
    <rPh sb="6" eb="7">
      <t>ケイ</t>
    </rPh>
    <phoneticPr fontId="19"/>
  </si>
  <si>
    <t>製造業</t>
    <rPh sb="0" eb="2">
      <t>セイゾウ</t>
    </rPh>
    <rPh sb="2" eb="3">
      <t>ギョウ</t>
    </rPh>
    <phoneticPr fontId="19"/>
  </si>
  <si>
    <t>建設業</t>
    <rPh sb="0" eb="2">
      <t>ケンセツ</t>
    </rPh>
    <rPh sb="2" eb="3">
      <t>ギョウ</t>
    </rPh>
    <phoneticPr fontId="19"/>
  </si>
  <si>
    <t>鉱業、採石業、砂利採取業</t>
    <rPh sb="0" eb="2">
      <t>コウギョウ</t>
    </rPh>
    <rPh sb="3" eb="5">
      <t>サイセキ</t>
    </rPh>
    <rPh sb="5" eb="6">
      <t>ギョウ</t>
    </rPh>
    <rPh sb="7" eb="9">
      <t>ジャリ</t>
    </rPh>
    <rPh sb="9" eb="12">
      <t>サイシュギョウ</t>
    </rPh>
    <phoneticPr fontId="19"/>
  </si>
  <si>
    <t>第2次産業　計</t>
    <rPh sb="0" eb="1">
      <t>ダイ</t>
    </rPh>
    <rPh sb="2" eb="3">
      <t>ジ</t>
    </rPh>
    <rPh sb="3" eb="5">
      <t>サンギョウ</t>
    </rPh>
    <rPh sb="6" eb="7">
      <t>ケイ</t>
    </rPh>
    <phoneticPr fontId="19"/>
  </si>
  <si>
    <t>-</t>
    <phoneticPr fontId="19"/>
  </si>
  <si>
    <t>漁業</t>
    <rPh sb="0" eb="2">
      <t>ギョギョウ</t>
    </rPh>
    <phoneticPr fontId="19"/>
  </si>
  <si>
    <t>農業、林業</t>
    <rPh sb="0" eb="2">
      <t>ノウギョウ</t>
    </rPh>
    <rPh sb="3" eb="5">
      <t>リンギョウ</t>
    </rPh>
    <phoneticPr fontId="19"/>
  </si>
  <si>
    <t>第1次産業　計</t>
    <rPh sb="0" eb="1">
      <t>ダイ</t>
    </rPh>
    <rPh sb="2" eb="3">
      <t>ジ</t>
    </rPh>
    <rPh sb="3" eb="5">
      <t>サンギョウ</t>
    </rPh>
    <rPh sb="6" eb="7">
      <t>ケイ</t>
    </rPh>
    <phoneticPr fontId="19"/>
  </si>
  <si>
    <t>65歳
以上</t>
    <rPh sb="2" eb="3">
      <t>サイ</t>
    </rPh>
    <phoneticPr fontId="19"/>
  </si>
  <si>
    <t>60～64</t>
    <phoneticPr fontId="19"/>
  </si>
  <si>
    <t>55～59</t>
    <phoneticPr fontId="19"/>
  </si>
  <si>
    <t>50～54</t>
    <phoneticPr fontId="19"/>
  </si>
  <si>
    <t>45～49</t>
    <phoneticPr fontId="19"/>
  </si>
  <si>
    <t>40～44</t>
    <phoneticPr fontId="19"/>
  </si>
  <si>
    <t>35～39</t>
    <phoneticPr fontId="19"/>
  </si>
  <si>
    <t>30～34</t>
    <phoneticPr fontId="19"/>
  </si>
  <si>
    <t>25～29</t>
    <phoneticPr fontId="19"/>
  </si>
  <si>
    <t>20～24</t>
    <phoneticPr fontId="19"/>
  </si>
  <si>
    <t>15～19</t>
    <phoneticPr fontId="19"/>
  </si>
  <si>
    <t>総　数</t>
    <rPh sb="0" eb="3">
      <t>ソウスウ</t>
    </rPh>
    <phoneticPr fontId="19"/>
  </si>
  <si>
    <t>産業大分類</t>
    <rPh sb="0" eb="2">
      <t>サンギョウ</t>
    </rPh>
    <rPh sb="2" eb="3">
      <t>ダイ</t>
    </rPh>
    <rPh sb="3" eb="5">
      <t>ブンルイ</t>
    </rPh>
    <phoneticPr fontId="19"/>
  </si>
  <si>
    <t>この表は、平成22年国勢調査による10月1日現在の数である。</t>
    <rPh sb="2" eb="3">
      <t>ヒョウ</t>
    </rPh>
    <rPh sb="5" eb="7">
      <t>ヘイセイ</t>
    </rPh>
    <rPh sb="9" eb="10">
      <t>ネン</t>
    </rPh>
    <rPh sb="10" eb="12">
      <t>コクセイ</t>
    </rPh>
    <rPh sb="12" eb="14">
      <t>チョウサ</t>
    </rPh>
    <rPh sb="19" eb="20">
      <t>ガツ</t>
    </rPh>
    <rPh sb="21" eb="22">
      <t>ニチ</t>
    </rPh>
    <rPh sb="22" eb="24">
      <t>ゲンザイ</t>
    </rPh>
    <rPh sb="25" eb="26">
      <t>カズ</t>
    </rPh>
    <phoneticPr fontId="19"/>
  </si>
  <si>
    <t>22 ． 産業大分類、年齢階級、男女別１５歳以上就業者数　　（平成22年）</t>
    <rPh sb="5" eb="7">
      <t>サンギョウ</t>
    </rPh>
    <rPh sb="7" eb="8">
      <t>ダイ</t>
    </rPh>
    <rPh sb="8" eb="10">
      <t>ブンルイ</t>
    </rPh>
    <rPh sb="11" eb="13">
      <t>ネンレイ</t>
    </rPh>
    <rPh sb="13" eb="15">
      <t>カイキュウ</t>
    </rPh>
    <rPh sb="16" eb="18">
      <t>ダンジョ</t>
    </rPh>
    <rPh sb="18" eb="19">
      <t>ベツ</t>
    </rPh>
    <rPh sb="21" eb="22">
      <t>サイ</t>
    </rPh>
    <rPh sb="22" eb="24">
      <t>イジョウ</t>
    </rPh>
    <rPh sb="24" eb="26">
      <t>シュウギョウ</t>
    </rPh>
    <rPh sb="26" eb="27">
      <t>シャ</t>
    </rPh>
    <rPh sb="27" eb="28">
      <t>スウ</t>
    </rPh>
    <rPh sb="31" eb="33">
      <t>ヘイセイ</t>
    </rPh>
    <rPh sb="35" eb="36">
      <t>ネン</t>
    </rPh>
    <phoneticPr fontId="19"/>
  </si>
  <si>
    <t>資料　　企画調整課</t>
    <rPh sb="0" eb="2">
      <t>シリョウ</t>
    </rPh>
    <rPh sb="4" eb="6">
      <t>キカク</t>
    </rPh>
    <rPh sb="6" eb="8">
      <t>チョウセイ</t>
    </rPh>
    <rPh sb="8" eb="9">
      <t>カ</t>
    </rPh>
    <phoneticPr fontId="19"/>
  </si>
  <si>
    <t xml:space="preserve">     1）は従業上の地位「不詳」を含む。</t>
    <rPh sb="8" eb="10">
      <t>ジュウギョウ</t>
    </rPh>
    <rPh sb="10" eb="11">
      <t>ウエ</t>
    </rPh>
    <rPh sb="12" eb="14">
      <t>チイ</t>
    </rPh>
    <rPh sb="15" eb="17">
      <t>フショウ</t>
    </rPh>
    <rPh sb="19" eb="20">
      <t>フク</t>
    </rPh>
    <phoneticPr fontId="19"/>
  </si>
  <si>
    <t>-</t>
    <phoneticPr fontId="19"/>
  </si>
  <si>
    <t>-</t>
    <phoneticPr fontId="19"/>
  </si>
  <si>
    <t>家庭内職者</t>
    <rPh sb="0" eb="2">
      <t>カテイ</t>
    </rPh>
    <rPh sb="2" eb="4">
      <t>ナイショク</t>
    </rPh>
    <rPh sb="4" eb="5">
      <t>シャ</t>
    </rPh>
    <phoneticPr fontId="19"/>
  </si>
  <si>
    <t>家族従業者</t>
    <rPh sb="0" eb="2">
      <t>カゾク</t>
    </rPh>
    <rPh sb="2" eb="4">
      <t>ジュウギョウ</t>
    </rPh>
    <rPh sb="4" eb="5">
      <t>シャ</t>
    </rPh>
    <phoneticPr fontId="19"/>
  </si>
  <si>
    <t>雇人のない業主</t>
    <rPh sb="0" eb="1">
      <t>ヤトイ</t>
    </rPh>
    <rPh sb="1" eb="2">
      <t>ニン</t>
    </rPh>
    <rPh sb="5" eb="7">
      <t>ギョウシュ</t>
    </rPh>
    <phoneticPr fontId="19"/>
  </si>
  <si>
    <t>雇人のある業主</t>
    <rPh sb="0" eb="1">
      <t>ヤトイ</t>
    </rPh>
    <rPh sb="1" eb="2">
      <t>ニン</t>
    </rPh>
    <rPh sb="5" eb="7">
      <t>ギョウシュ</t>
    </rPh>
    <phoneticPr fontId="19"/>
  </si>
  <si>
    <t>役員</t>
    <rPh sb="0" eb="2">
      <t>ヤクイン</t>
    </rPh>
    <phoneticPr fontId="19"/>
  </si>
  <si>
    <t>雇用者</t>
    <rPh sb="0" eb="3">
      <t>コヨウシャ</t>
    </rPh>
    <phoneticPr fontId="19"/>
  </si>
  <si>
    <t>総数1）</t>
    <rPh sb="0" eb="1">
      <t>フサ</t>
    </rPh>
    <rPh sb="1" eb="2">
      <t>カズ</t>
    </rPh>
    <phoneticPr fontId="19"/>
  </si>
  <si>
    <t>23 ． 産業大分類、従業上の地位、男女別１５歳以上就業者数　　（平成22年）</t>
    <rPh sb="5" eb="7">
      <t>サンギョウ</t>
    </rPh>
    <rPh sb="7" eb="8">
      <t>ダイ</t>
    </rPh>
    <rPh sb="8" eb="10">
      <t>ブンルイ</t>
    </rPh>
    <rPh sb="11" eb="13">
      <t>ジュウギョウ</t>
    </rPh>
    <rPh sb="13" eb="14">
      <t>ウエ</t>
    </rPh>
    <rPh sb="15" eb="17">
      <t>チイ</t>
    </rPh>
    <rPh sb="18" eb="20">
      <t>ダンジョ</t>
    </rPh>
    <rPh sb="20" eb="21">
      <t>ベツ</t>
    </rPh>
    <rPh sb="23" eb="24">
      <t>サイ</t>
    </rPh>
    <rPh sb="24" eb="26">
      <t>イジョウ</t>
    </rPh>
    <rPh sb="26" eb="28">
      <t>シュウギョウ</t>
    </rPh>
    <rPh sb="28" eb="29">
      <t>シャ</t>
    </rPh>
    <rPh sb="29" eb="30">
      <t>スウ</t>
    </rPh>
    <rPh sb="33" eb="35">
      <t>ヘイセイ</t>
    </rPh>
    <rPh sb="37" eb="38">
      <t>ネン</t>
    </rPh>
    <phoneticPr fontId="19"/>
  </si>
  <si>
    <t>　資料　企画調整課</t>
    <rPh sb="1" eb="3">
      <t>シリョウ</t>
    </rPh>
    <rPh sb="4" eb="6">
      <t>キカク</t>
    </rPh>
    <rPh sb="6" eb="9">
      <t>チョウセイカ</t>
    </rPh>
    <phoneticPr fontId="19"/>
  </si>
  <si>
    <t>Ⅵ（光 風 台）</t>
    <rPh sb="2" eb="3">
      <t>ヒカリ</t>
    </rPh>
    <rPh sb="4" eb="5">
      <t>カゼ</t>
    </rPh>
    <rPh sb="6" eb="7">
      <t>ダイ</t>
    </rPh>
    <phoneticPr fontId="19"/>
  </si>
  <si>
    <t>Ⅴ（若宮～門前）</t>
    <rPh sb="2" eb="3">
      <t>ワカ</t>
    </rPh>
    <rPh sb="3" eb="4">
      <t>ミヤ</t>
    </rPh>
    <rPh sb="5" eb="6">
      <t>モン</t>
    </rPh>
    <rPh sb="6" eb="7">
      <t>マエ</t>
    </rPh>
    <phoneticPr fontId="19"/>
  </si>
  <si>
    <t>Ⅳ（辰 巳 台）</t>
    <rPh sb="2" eb="3">
      <t>タツ</t>
    </rPh>
    <rPh sb="4" eb="5">
      <t>ミ</t>
    </rPh>
    <rPh sb="6" eb="7">
      <t>ダイ</t>
    </rPh>
    <phoneticPr fontId="19"/>
  </si>
  <si>
    <t>Ⅲ（ち は ら 台）</t>
    <rPh sb="8" eb="9">
      <t>ダイ</t>
    </rPh>
    <phoneticPr fontId="19"/>
  </si>
  <si>
    <t>Ⅱ（国 分 寺 台）</t>
    <rPh sb="2" eb="3">
      <t>クニ</t>
    </rPh>
    <rPh sb="4" eb="5">
      <t>ブン</t>
    </rPh>
    <rPh sb="6" eb="7">
      <t>テラ</t>
    </rPh>
    <rPh sb="8" eb="9">
      <t>ダイ</t>
    </rPh>
    <phoneticPr fontId="19"/>
  </si>
  <si>
    <t>Ⅰ（五井～八幡～姉崎）</t>
    <rPh sb="2" eb="4">
      <t>ゴイ</t>
    </rPh>
    <rPh sb="5" eb="7">
      <t>ヤハタ</t>
    </rPh>
    <phoneticPr fontId="19"/>
  </si>
  <si>
    <t>計</t>
    <rPh sb="0" eb="1">
      <t>ケイ</t>
    </rPh>
    <phoneticPr fontId="19"/>
  </si>
  <si>
    <t>年</t>
    <rPh sb="0" eb="1">
      <t>ネン</t>
    </rPh>
    <phoneticPr fontId="19"/>
  </si>
  <si>
    <t>Ⅶ（桜台～椎の木台）</t>
    <rPh sb="2" eb="4">
      <t>サクラダイ</t>
    </rPh>
    <rPh sb="5" eb="6">
      <t>シイ</t>
    </rPh>
    <rPh sb="7" eb="9">
      <t>キダイ</t>
    </rPh>
    <phoneticPr fontId="19"/>
  </si>
  <si>
    <t>Ⅳ（ち は ら 台）</t>
    <rPh sb="8" eb="9">
      <t>ダイ</t>
    </rPh>
    <phoneticPr fontId="19"/>
  </si>
  <si>
    <t>Ⅲ（辰 巳 台）</t>
    <rPh sb="2" eb="3">
      <t>タツ</t>
    </rPh>
    <rPh sb="4" eb="5">
      <t>ミ</t>
    </rPh>
    <rPh sb="6" eb="7">
      <t>ダイ</t>
    </rPh>
    <phoneticPr fontId="19"/>
  </si>
  <si>
    <t>Ⅵ（桜台～椎の木台）</t>
    <rPh sb="2" eb="3">
      <t>サクラ</t>
    </rPh>
    <rPh sb="3" eb="4">
      <t>ダイ</t>
    </rPh>
    <rPh sb="5" eb="6">
      <t>シイ</t>
    </rPh>
    <rPh sb="7" eb="8">
      <t>キ</t>
    </rPh>
    <phoneticPr fontId="19"/>
  </si>
  <si>
    <t>Ⅴ（光 風 台）</t>
    <phoneticPr fontId="19"/>
  </si>
  <si>
    <t>Ⅳ（ち は ら 台）</t>
    <phoneticPr fontId="19"/>
  </si>
  <si>
    <t>Ⅱ（若宮～国分寺台）</t>
    <rPh sb="2" eb="4">
      <t>ワカミヤ</t>
    </rPh>
    <rPh sb="5" eb="8">
      <t>コクブンジ</t>
    </rPh>
    <phoneticPr fontId="19"/>
  </si>
  <si>
    <t>（１ｋ㎡当たり）</t>
    <rPh sb="4" eb="5">
      <t>ア</t>
    </rPh>
    <phoneticPr fontId="19"/>
  </si>
  <si>
    <t>面積の割合（％）</t>
    <rPh sb="0" eb="2">
      <t>メンセキ</t>
    </rPh>
    <rPh sb="3" eb="5">
      <t>ワリアイ</t>
    </rPh>
    <phoneticPr fontId="19"/>
  </si>
  <si>
    <t>（ｋ㎡）</t>
    <phoneticPr fontId="19"/>
  </si>
  <si>
    <t>人口の割合（％）</t>
    <rPh sb="0" eb="2">
      <t>ジンコウ</t>
    </rPh>
    <rPh sb="3" eb="5">
      <t>ワリアイ</t>
    </rPh>
    <phoneticPr fontId="19"/>
  </si>
  <si>
    <t>総面積に対する</t>
    <rPh sb="0" eb="1">
      <t>ソウ</t>
    </rPh>
    <rPh sb="1" eb="3">
      <t>メンセキ</t>
    </rPh>
    <rPh sb="4" eb="5">
      <t>タイ</t>
    </rPh>
    <phoneticPr fontId="19"/>
  </si>
  <si>
    <t>面積</t>
    <rPh sb="0" eb="2">
      <t>メンセキ</t>
    </rPh>
    <phoneticPr fontId="19"/>
  </si>
  <si>
    <t>総人口に対する</t>
    <rPh sb="0" eb="1">
      <t>ソウ</t>
    </rPh>
    <rPh sb="1" eb="3">
      <t>ジンコウ</t>
    </rPh>
    <rPh sb="4" eb="5">
      <t>タイ</t>
    </rPh>
    <phoneticPr fontId="19"/>
  </si>
  <si>
    <t>地区</t>
    <rPh sb="0" eb="2">
      <t>チク</t>
    </rPh>
    <phoneticPr fontId="19"/>
  </si>
  <si>
    <t xml:space="preserve"> この表は、国勢調査による各年10月1日現在の数である。</t>
    <rPh sb="3" eb="4">
      <t>ヒョウ</t>
    </rPh>
    <rPh sb="6" eb="8">
      <t>コクセイ</t>
    </rPh>
    <rPh sb="8" eb="10">
      <t>チョウサ</t>
    </rPh>
    <rPh sb="13" eb="14">
      <t>カク</t>
    </rPh>
    <rPh sb="14" eb="15">
      <t>ネン</t>
    </rPh>
    <rPh sb="17" eb="18">
      <t>ガツ</t>
    </rPh>
    <rPh sb="19" eb="20">
      <t>ニチ</t>
    </rPh>
    <rPh sb="20" eb="22">
      <t>ゲンザイ</t>
    </rPh>
    <rPh sb="23" eb="24">
      <t>カズ</t>
    </rPh>
    <phoneticPr fontId="19"/>
  </si>
  <si>
    <t>　　　　　25 ． 人 口 集 中 地 区 人 口 及 び 面 積　　（平成12～22年）</t>
    <rPh sb="10" eb="13">
      <t>ジンコウ</t>
    </rPh>
    <rPh sb="14" eb="17">
      <t>シュウチュウ</t>
    </rPh>
    <rPh sb="18" eb="21">
      <t>チク</t>
    </rPh>
    <rPh sb="22" eb="25">
      <t>ジンコウ</t>
    </rPh>
    <rPh sb="26" eb="27">
      <t>オヨ</t>
    </rPh>
    <rPh sb="30" eb="31">
      <t>メンセキ</t>
    </rPh>
    <rPh sb="32" eb="33">
      <t>セキ</t>
    </rPh>
    <rPh sb="36" eb="38">
      <t>ヘイセイ</t>
    </rPh>
    <rPh sb="43" eb="44">
      <t>ネン</t>
    </rPh>
    <phoneticPr fontId="19"/>
  </si>
  <si>
    <t>△</t>
    <phoneticPr fontId="19"/>
  </si>
  <si>
    <t>△</t>
  </si>
  <si>
    <t>（△流出超過）</t>
    <rPh sb="2" eb="4">
      <t>リュウシュツ</t>
    </rPh>
    <rPh sb="4" eb="6">
      <t>チョウカ</t>
    </rPh>
    <phoneticPr fontId="19"/>
  </si>
  <si>
    <t>通勤通学者</t>
    <rPh sb="0" eb="2">
      <t>ツウキン</t>
    </rPh>
    <rPh sb="2" eb="4">
      <t>ツウガク</t>
    </rPh>
    <rPh sb="4" eb="5">
      <t>シャ</t>
    </rPh>
    <phoneticPr fontId="19"/>
  </si>
  <si>
    <t>昼間人口の割合</t>
    <rPh sb="0" eb="2">
      <t>チュウカン</t>
    </rPh>
    <rPh sb="2" eb="4">
      <t>ジンコウ</t>
    </rPh>
    <rPh sb="5" eb="7">
      <t>ワリアイ</t>
    </rPh>
    <phoneticPr fontId="19"/>
  </si>
  <si>
    <t>（夜間人口）</t>
    <rPh sb="1" eb="3">
      <t>ヤカン</t>
    </rPh>
    <rPh sb="3" eb="5">
      <t>ジンコウ</t>
    </rPh>
    <phoneticPr fontId="19"/>
  </si>
  <si>
    <t>他市区町村への</t>
    <rPh sb="0" eb="1">
      <t>タ</t>
    </rPh>
    <rPh sb="1" eb="2">
      <t>シ</t>
    </rPh>
    <rPh sb="2" eb="3">
      <t>ク</t>
    </rPh>
    <rPh sb="3" eb="5">
      <t>チョウソン</t>
    </rPh>
    <phoneticPr fontId="19"/>
  </si>
  <si>
    <t>他市町村からの</t>
    <rPh sb="0" eb="1">
      <t>タ</t>
    </rPh>
    <rPh sb="1" eb="4">
      <t>シチョウソン</t>
    </rPh>
    <phoneticPr fontId="19"/>
  </si>
  <si>
    <t>常住人口に対する</t>
    <rPh sb="0" eb="2">
      <t>ジョウジュウ</t>
    </rPh>
    <rPh sb="2" eb="4">
      <t>ジンコウ</t>
    </rPh>
    <rPh sb="5" eb="6">
      <t>タイ</t>
    </rPh>
    <phoneticPr fontId="19"/>
  </si>
  <si>
    <t>流入超過数</t>
    <rPh sb="0" eb="2">
      <t>リュウニュウ</t>
    </rPh>
    <rPh sb="2" eb="4">
      <t>チョウカ</t>
    </rPh>
    <rPh sb="4" eb="5">
      <t>スウ</t>
    </rPh>
    <phoneticPr fontId="19"/>
  </si>
  <si>
    <t>流出人口</t>
    <rPh sb="0" eb="2">
      <t>リュウシュツ</t>
    </rPh>
    <rPh sb="2" eb="4">
      <t>ジンコウ</t>
    </rPh>
    <phoneticPr fontId="19"/>
  </si>
  <si>
    <t>流入人口</t>
    <rPh sb="0" eb="2">
      <t>リュウニュウ</t>
    </rPh>
    <rPh sb="2" eb="4">
      <t>ジンコウ</t>
    </rPh>
    <phoneticPr fontId="19"/>
  </si>
  <si>
    <t>Ａ</t>
    <phoneticPr fontId="19"/>
  </si>
  <si>
    <t>昼間人口</t>
    <rPh sb="0" eb="2">
      <t>チュウカン</t>
    </rPh>
    <rPh sb="2" eb="4">
      <t>ジンコウ</t>
    </rPh>
    <phoneticPr fontId="19"/>
  </si>
  <si>
    <t>常住人口</t>
    <rPh sb="0" eb="2">
      <t>ジョウジュウ</t>
    </rPh>
    <rPh sb="2" eb="4">
      <t>ジンコウ</t>
    </rPh>
    <phoneticPr fontId="19"/>
  </si>
  <si>
    <t>Ｃ－Ｄ</t>
    <phoneticPr fontId="19"/>
  </si>
  <si>
    <t>Ｄ</t>
    <phoneticPr fontId="19"/>
  </si>
  <si>
    <t>Ｃ</t>
    <phoneticPr fontId="19"/>
  </si>
  <si>
    <t>（％）</t>
    <phoneticPr fontId="19"/>
  </si>
  <si>
    <t>Ｂ</t>
    <phoneticPr fontId="19"/>
  </si>
  <si>
    <r>
      <t>24 ． 昼　　　間　　　人　　　口</t>
    </r>
    <r>
      <rPr>
        <b/>
        <sz val="12"/>
        <rFont val="ＭＳ Ｐゴシック"/>
        <family val="3"/>
        <charset val="128"/>
      </rPr>
      <t>　　</t>
    </r>
    <r>
      <rPr>
        <b/>
        <sz val="12"/>
        <rFont val="ＭＳ Ｐ明朝"/>
        <family val="1"/>
        <charset val="128"/>
      </rPr>
      <t>（昭和60～平成22年）</t>
    </r>
    <rPh sb="5" eb="10">
      <t>チュウカン</t>
    </rPh>
    <rPh sb="13" eb="18">
      <t>ジンコウ</t>
    </rPh>
    <rPh sb="21" eb="23">
      <t>ショウワ</t>
    </rPh>
    <rPh sb="26" eb="28">
      <t>ヘイセイ</t>
    </rPh>
    <rPh sb="30" eb="31">
      <t>ネン</t>
    </rPh>
    <phoneticPr fontId="19"/>
  </si>
  <si>
    <t>　資料　企画調整課</t>
    <rPh sb="1" eb="2">
      <t>シ</t>
    </rPh>
    <rPh sb="2" eb="3">
      <t>リョウ</t>
    </rPh>
    <rPh sb="4" eb="6">
      <t>キカク</t>
    </rPh>
    <rPh sb="6" eb="8">
      <t>チョウセイ</t>
    </rPh>
    <rPh sb="8" eb="9">
      <t>カ</t>
    </rPh>
    <phoneticPr fontId="19"/>
  </si>
  <si>
    <t>　   　　2）は用途地域未設定の地域を含む。</t>
    <rPh sb="9" eb="11">
      <t>ヨウト</t>
    </rPh>
    <rPh sb="11" eb="13">
      <t>チイキ</t>
    </rPh>
    <rPh sb="13" eb="16">
      <t>ミセッテイ</t>
    </rPh>
    <rPh sb="17" eb="19">
      <t>チイキ</t>
    </rPh>
    <rPh sb="20" eb="21">
      <t>フク</t>
    </rPh>
    <phoneticPr fontId="19"/>
  </si>
  <si>
    <t>　注：　1）は年齢「不祥」を含む。</t>
    <rPh sb="1" eb="2">
      <t>チュウ</t>
    </rPh>
    <rPh sb="7" eb="9">
      <t>ネンレイ</t>
    </rPh>
    <rPh sb="10" eb="12">
      <t>フショウ</t>
    </rPh>
    <rPh sb="14" eb="15">
      <t>フク</t>
    </rPh>
    <phoneticPr fontId="19"/>
  </si>
  <si>
    <t>都市計画区域以外の区域</t>
    <rPh sb="0" eb="2">
      <t>トシ</t>
    </rPh>
    <rPh sb="2" eb="4">
      <t>ケイカク</t>
    </rPh>
    <rPh sb="4" eb="6">
      <t>クイキ</t>
    </rPh>
    <rPh sb="6" eb="8">
      <t>イガイ</t>
    </rPh>
    <rPh sb="9" eb="11">
      <t>クイキ</t>
    </rPh>
    <phoneticPr fontId="19"/>
  </si>
  <si>
    <t>市街化調整区域</t>
    <rPh sb="0" eb="3">
      <t>シガイカ</t>
    </rPh>
    <rPh sb="3" eb="5">
      <t>チョウセイ</t>
    </rPh>
    <rPh sb="5" eb="7">
      <t>クイキ</t>
    </rPh>
    <phoneticPr fontId="19"/>
  </si>
  <si>
    <t>低層住居専用地域</t>
    <rPh sb="0" eb="2">
      <t>テイソウ</t>
    </rPh>
    <rPh sb="2" eb="4">
      <t>ジュウキョ</t>
    </rPh>
    <rPh sb="4" eb="6">
      <t>センヨウ</t>
    </rPh>
    <rPh sb="6" eb="8">
      <t>チイキ</t>
    </rPh>
    <phoneticPr fontId="19"/>
  </si>
  <si>
    <t>中高層住居専用地域</t>
    <rPh sb="0" eb="3">
      <t>チュウコウソウ</t>
    </rPh>
    <rPh sb="3" eb="5">
      <t>ジュウキョ</t>
    </rPh>
    <rPh sb="5" eb="7">
      <t>センヨウ</t>
    </rPh>
    <rPh sb="7" eb="9">
      <t>チイキ</t>
    </rPh>
    <phoneticPr fontId="19"/>
  </si>
  <si>
    <t>住居地域</t>
    <rPh sb="0" eb="2">
      <t>ジュウキョ</t>
    </rPh>
    <rPh sb="2" eb="4">
      <t>チイキ</t>
    </rPh>
    <phoneticPr fontId="19"/>
  </si>
  <si>
    <t>住居区域</t>
    <rPh sb="0" eb="2">
      <t>ジュウキョ</t>
    </rPh>
    <rPh sb="2" eb="4">
      <t>クイキ</t>
    </rPh>
    <phoneticPr fontId="19"/>
  </si>
  <si>
    <t>商業区域</t>
    <rPh sb="0" eb="2">
      <t>ショウギョウ</t>
    </rPh>
    <rPh sb="2" eb="4">
      <t>クイキ</t>
    </rPh>
    <phoneticPr fontId="19"/>
  </si>
  <si>
    <t>工業区域</t>
    <rPh sb="0" eb="2">
      <t>コウギョウ</t>
    </rPh>
    <rPh sb="2" eb="4">
      <t>クイキ</t>
    </rPh>
    <phoneticPr fontId="19"/>
  </si>
  <si>
    <t>市街化区域  2)</t>
    <rPh sb="0" eb="3">
      <t>シガイカ</t>
    </rPh>
    <rPh sb="3" eb="5">
      <t>クイキ</t>
    </rPh>
    <phoneticPr fontId="19"/>
  </si>
  <si>
    <t>都市計画区域</t>
    <rPh sb="0" eb="2">
      <t>トシ</t>
    </rPh>
    <rPh sb="2" eb="4">
      <t>ケイカク</t>
    </rPh>
    <rPh sb="4" eb="6">
      <t>クイキ</t>
    </rPh>
    <phoneticPr fontId="19"/>
  </si>
  <si>
    <t>65歳以上</t>
    <rPh sb="2" eb="3">
      <t>サイ</t>
    </rPh>
    <rPh sb="3" eb="5">
      <t>イジョウ</t>
    </rPh>
    <phoneticPr fontId="19"/>
  </si>
  <si>
    <t>15歳未満</t>
    <rPh sb="2" eb="3">
      <t>サイ</t>
    </rPh>
    <rPh sb="3" eb="5">
      <t>ミマン</t>
    </rPh>
    <phoneticPr fontId="19"/>
  </si>
  <si>
    <t>総数 1)</t>
    <rPh sb="0" eb="2">
      <t>ソウスウ</t>
    </rPh>
    <phoneticPr fontId="19"/>
  </si>
  <si>
    <t>一般世帯</t>
    <rPh sb="0" eb="2">
      <t>イッパン</t>
    </rPh>
    <rPh sb="2" eb="4">
      <t>セタイ</t>
    </rPh>
    <phoneticPr fontId="19"/>
  </si>
  <si>
    <t>都市計画の地域区分</t>
    <rPh sb="0" eb="2">
      <t>トシ</t>
    </rPh>
    <rPh sb="2" eb="4">
      <t>ケイカク</t>
    </rPh>
    <rPh sb="5" eb="7">
      <t>チイキ</t>
    </rPh>
    <rPh sb="7" eb="9">
      <t>クブン</t>
    </rPh>
    <phoneticPr fontId="19"/>
  </si>
  <si>
    <t>　この表は、平成22年国勢調査による10月1日現在の数である。</t>
    <rPh sb="3" eb="4">
      <t>ヒョウ</t>
    </rPh>
    <rPh sb="6" eb="8">
      <t>ヘイセイ</t>
    </rPh>
    <rPh sb="10" eb="11">
      <t>ネン</t>
    </rPh>
    <rPh sb="11" eb="13">
      <t>コクセイ</t>
    </rPh>
    <rPh sb="13" eb="15">
      <t>チョウサ</t>
    </rPh>
    <rPh sb="20" eb="21">
      <t>ガツ</t>
    </rPh>
    <rPh sb="22" eb="23">
      <t>ニチ</t>
    </rPh>
    <rPh sb="23" eb="25">
      <t>ゲンザイ</t>
    </rPh>
    <rPh sb="26" eb="27">
      <t>カズ</t>
    </rPh>
    <phoneticPr fontId="19"/>
  </si>
  <si>
    <t>27 ． 都市計画の地域区分別人口並びに世帯の種類別世帯数及び世帯人員　　（平成22年）</t>
    <rPh sb="5" eb="7">
      <t>トシ</t>
    </rPh>
    <rPh sb="7" eb="9">
      <t>ケイカク</t>
    </rPh>
    <rPh sb="10" eb="12">
      <t>チイキ</t>
    </rPh>
    <rPh sb="12" eb="14">
      <t>クブン</t>
    </rPh>
    <rPh sb="14" eb="15">
      <t>ベツ</t>
    </rPh>
    <rPh sb="15" eb="17">
      <t>ジンコウ</t>
    </rPh>
    <rPh sb="17" eb="18">
      <t>ナラ</t>
    </rPh>
    <rPh sb="20" eb="22">
      <t>セタイ</t>
    </rPh>
    <rPh sb="23" eb="25">
      <t>シュルイ</t>
    </rPh>
    <rPh sb="25" eb="26">
      <t>ベツ</t>
    </rPh>
    <rPh sb="26" eb="29">
      <t>セタイスウ</t>
    </rPh>
    <rPh sb="29" eb="30">
      <t>オヨ</t>
    </rPh>
    <rPh sb="31" eb="33">
      <t>セタイ</t>
    </rPh>
    <rPh sb="33" eb="35">
      <t>ジンイン</t>
    </rPh>
    <rPh sb="38" eb="40">
      <t>ヘイセイ</t>
    </rPh>
    <rPh sb="42" eb="43">
      <t>ネン</t>
    </rPh>
    <phoneticPr fontId="19"/>
  </si>
  <si>
    <t>　注：　総数　1）は労働力状態「不祥」を含む。</t>
    <rPh sb="1" eb="2">
      <t>チュウ</t>
    </rPh>
    <rPh sb="4" eb="6">
      <t>ソウスウ</t>
    </rPh>
    <rPh sb="10" eb="12">
      <t>ロウドウ</t>
    </rPh>
    <rPh sb="12" eb="13">
      <t>リョク</t>
    </rPh>
    <rPh sb="13" eb="15">
      <t>ジョウタイ</t>
    </rPh>
    <rPh sb="16" eb="18">
      <t>フショウ</t>
    </rPh>
    <rPh sb="20" eb="21">
      <t>フク</t>
    </rPh>
    <phoneticPr fontId="19"/>
  </si>
  <si>
    <t>15～64歳</t>
    <rPh sb="5" eb="6">
      <t>サイ</t>
    </rPh>
    <phoneticPr fontId="19"/>
  </si>
  <si>
    <t>わら仕事</t>
    <rPh sb="2" eb="4">
      <t>シゴト</t>
    </rPh>
    <phoneticPr fontId="19"/>
  </si>
  <si>
    <t>ほか仕事</t>
    <rPh sb="2" eb="4">
      <t>シゴト</t>
    </rPh>
    <phoneticPr fontId="19"/>
  </si>
  <si>
    <t>休業者</t>
    <rPh sb="0" eb="2">
      <t>キュウギョウ</t>
    </rPh>
    <rPh sb="2" eb="3">
      <t>シャ</t>
    </rPh>
    <phoneticPr fontId="19"/>
  </si>
  <si>
    <t>通学のかた</t>
    <rPh sb="0" eb="2">
      <t>ツウガク</t>
    </rPh>
    <phoneticPr fontId="19"/>
  </si>
  <si>
    <t>家事の</t>
    <rPh sb="0" eb="2">
      <t>カジ</t>
    </rPh>
    <phoneticPr fontId="19"/>
  </si>
  <si>
    <t>主に仕事</t>
    <rPh sb="0" eb="1">
      <t>シュ</t>
    </rPh>
    <rPh sb="2" eb="4">
      <t>シゴト</t>
    </rPh>
    <phoneticPr fontId="19"/>
  </si>
  <si>
    <t>１）</t>
    <phoneticPr fontId="19"/>
  </si>
  <si>
    <t>うち
通学</t>
    <phoneticPr fontId="19"/>
  </si>
  <si>
    <t>うち
家事</t>
    <phoneticPr fontId="19"/>
  </si>
  <si>
    <t>完全
失業者</t>
    <rPh sb="0" eb="2">
      <t>カンゼン</t>
    </rPh>
    <phoneticPr fontId="19"/>
  </si>
  <si>
    <t>就業者</t>
    <rPh sb="0" eb="2">
      <t>シュウギョウ</t>
    </rPh>
    <rPh sb="2" eb="3">
      <t>シャ</t>
    </rPh>
    <phoneticPr fontId="19"/>
  </si>
  <si>
    <t>非労働
力人口</t>
    <rPh sb="0" eb="1">
      <t>ヒ</t>
    </rPh>
    <rPh sb="1" eb="3">
      <t>ロウドウ</t>
    </rPh>
    <phoneticPr fontId="19"/>
  </si>
  <si>
    <t>労働力人口</t>
    <rPh sb="0" eb="3">
      <t>ロウドウリョク</t>
    </rPh>
    <rPh sb="3" eb="5">
      <t>ジンコウ</t>
    </rPh>
    <phoneticPr fontId="19"/>
  </si>
  <si>
    <t>26 . 年齢、労働力状態、男女別15歳以上人口　　（平成22年）</t>
    <rPh sb="5" eb="7">
      <t>ネンレイ</t>
    </rPh>
    <rPh sb="8" eb="11">
      <t>ロウドウリョク</t>
    </rPh>
    <rPh sb="11" eb="13">
      <t>ジョウタイ</t>
    </rPh>
    <rPh sb="14" eb="16">
      <t>ダンジョ</t>
    </rPh>
    <rPh sb="16" eb="17">
      <t>ベツ</t>
    </rPh>
    <rPh sb="19" eb="20">
      <t>サイ</t>
    </rPh>
    <rPh sb="20" eb="22">
      <t>イジョウ</t>
    </rPh>
    <rPh sb="22" eb="24">
      <t>ジンコウ</t>
    </rPh>
    <rPh sb="27" eb="29">
      <t>ヘイセイ</t>
    </rPh>
    <rPh sb="31" eb="32">
      <t>ネン</t>
    </rPh>
    <phoneticPr fontId="19"/>
  </si>
  <si>
    <t>　資料　企画調整課</t>
    <rPh sb="1" eb="3">
      <t>シリョウ</t>
    </rPh>
    <rPh sb="4" eb="6">
      <t>キカク</t>
    </rPh>
    <rPh sb="6" eb="8">
      <t>チョウセイ</t>
    </rPh>
    <rPh sb="8" eb="9">
      <t>カ</t>
    </rPh>
    <phoneticPr fontId="19"/>
  </si>
  <si>
    <t>その他</t>
    <rPh sb="2" eb="3">
      <t>タ</t>
    </rPh>
    <phoneticPr fontId="19"/>
  </si>
  <si>
    <t>住宅以外に住む一般世帯</t>
    <rPh sb="0" eb="2">
      <t>ジュウタク</t>
    </rPh>
    <rPh sb="2" eb="4">
      <t>イガイ</t>
    </rPh>
    <rPh sb="5" eb="6">
      <t>ス</t>
    </rPh>
    <rPh sb="7" eb="9">
      <t>イッパン</t>
    </rPh>
    <rPh sb="9" eb="11">
      <t>セタイ</t>
    </rPh>
    <phoneticPr fontId="19"/>
  </si>
  <si>
    <t>　　15　　階　建　以　上　</t>
    <rPh sb="6" eb="7">
      <t>カイ</t>
    </rPh>
    <rPh sb="8" eb="9">
      <t>ケン</t>
    </rPh>
    <rPh sb="10" eb="11">
      <t>イ</t>
    </rPh>
    <rPh sb="12" eb="13">
      <t>ウエ</t>
    </rPh>
    <phoneticPr fontId="19"/>
  </si>
  <si>
    <t>　　 11　 ～ 　14　階　建　</t>
    <rPh sb="13" eb="14">
      <t>カイ</t>
    </rPh>
    <rPh sb="15" eb="16">
      <t>タ</t>
    </rPh>
    <phoneticPr fontId="19"/>
  </si>
  <si>
    <t>間借り</t>
    <rPh sb="0" eb="2">
      <t>マガ</t>
    </rPh>
    <phoneticPr fontId="19"/>
  </si>
  <si>
    <t>　　 　6　　～　10　階　建　</t>
    <rPh sb="12" eb="13">
      <t>カイ</t>
    </rPh>
    <rPh sb="14" eb="15">
      <t>ダテ</t>
    </rPh>
    <phoneticPr fontId="19"/>
  </si>
  <si>
    <t>　　　3　　～　　5　階　建　</t>
    <rPh sb="11" eb="12">
      <t>カイ</t>
    </rPh>
    <rPh sb="13" eb="14">
      <t>ダテ</t>
    </rPh>
    <phoneticPr fontId="19"/>
  </si>
  <si>
    <t>給与住宅</t>
    <rPh sb="0" eb="2">
      <t>キュウヨ</t>
    </rPh>
    <rPh sb="2" eb="4">
      <t>ジュウタク</t>
    </rPh>
    <phoneticPr fontId="19"/>
  </si>
  <si>
    <t>　　　1　　・　　2　　階　建　</t>
    <rPh sb="12" eb="13">
      <t>カイ</t>
    </rPh>
    <rPh sb="14" eb="15">
      <t>ダテ</t>
    </rPh>
    <phoneticPr fontId="19"/>
  </si>
  <si>
    <t>　（再掲）世帯が住んでいる階</t>
    <rPh sb="2" eb="4">
      <t>サイケイ</t>
    </rPh>
    <rPh sb="5" eb="7">
      <t>セタイ</t>
    </rPh>
    <rPh sb="8" eb="9">
      <t>ス</t>
    </rPh>
    <rPh sb="13" eb="14">
      <t>カイスウ</t>
    </rPh>
    <phoneticPr fontId="19"/>
  </si>
  <si>
    <t>民営の借家</t>
    <rPh sb="0" eb="2">
      <t>ミンエイ</t>
    </rPh>
    <rPh sb="3" eb="5">
      <t>シャクヤ</t>
    </rPh>
    <phoneticPr fontId="19"/>
  </si>
  <si>
    <t>公営・都市再生機構・
公社の借家</t>
    <rPh sb="0" eb="2">
      <t>コウエイ</t>
    </rPh>
    <rPh sb="3" eb="5">
      <t>トシ</t>
    </rPh>
    <rPh sb="5" eb="7">
      <t>サイセイ</t>
    </rPh>
    <rPh sb="7" eb="9">
      <t>キコウ</t>
    </rPh>
    <rPh sb="11" eb="13">
      <t>コウシャ</t>
    </rPh>
    <rPh sb="14" eb="16">
      <t>シャクヤ</t>
    </rPh>
    <phoneticPr fontId="19"/>
  </si>
  <si>
    <t>持ち家</t>
    <rPh sb="0" eb="1">
      <t>モ</t>
    </rPh>
    <rPh sb="2" eb="3">
      <t>イエ</t>
    </rPh>
    <phoneticPr fontId="19"/>
  </si>
  <si>
    <t>　建物全体の階数</t>
    <rPh sb="1" eb="3">
      <t>タテモノ</t>
    </rPh>
    <rPh sb="3" eb="5">
      <t>ゼンタイ</t>
    </rPh>
    <rPh sb="6" eb="8">
      <t>カイスウ</t>
    </rPh>
    <phoneticPr fontId="19"/>
  </si>
  <si>
    <t>主世帯</t>
    <rPh sb="0" eb="1">
      <t>シュ</t>
    </rPh>
    <rPh sb="1" eb="3">
      <t>セタイ</t>
    </rPh>
    <phoneticPr fontId="19"/>
  </si>
  <si>
    <t>共　　　同　　　住　　　宅　</t>
    <rPh sb="0" eb="1">
      <t>トモ</t>
    </rPh>
    <rPh sb="4" eb="5">
      <t>ドウ</t>
    </rPh>
    <rPh sb="8" eb="9">
      <t>ジュウ</t>
    </rPh>
    <rPh sb="12" eb="13">
      <t>タク</t>
    </rPh>
    <phoneticPr fontId="19"/>
  </si>
  <si>
    <t>長　　　　　屋　　　　　建　</t>
    <rPh sb="0" eb="1">
      <t>チョウ</t>
    </rPh>
    <rPh sb="6" eb="7">
      <t>ヤ</t>
    </rPh>
    <rPh sb="12" eb="13">
      <t>ダテ</t>
    </rPh>
    <phoneticPr fontId="19"/>
  </si>
  <si>
    <t>住宅に住む一般世帯</t>
    <rPh sb="0" eb="2">
      <t>ジュウタク</t>
    </rPh>
    <rPh sb="3" eb="4">
      <t>ス</t>
    </rPh>
    <rPh sb="5" eb="7">
      <t>イッパン</t>
    </rPh>
    <rPh sb="7" eb="9">
      <t>セタイ</t>
    </rPh>
    <phoneticPr fontId="19"/>
  </si>
  <si>
    <t>一　　　　　戸　　　　　建　</t>
    <rPh sb="0" eb="1">
      <t>イチ</t>
    </rPh>
    <rPh sb="6" eb="7">
      <t>ト</t>
    </rPh>
    <rPh sb="12" eb="13">
      <t>タ</t>
    </rPh>
    <phoneticPr fontId="19"/>
  </si>
  <si>
    <t>総　　　　　　　　　　　　　数　　</t>
    <rPh sb="0" eb="1">
      <t>フサ</t>
    </rPh>
    <rPh sb="14" eb="15">
      <t>カズ</t>
    </rPh>
    <phoneticPr fontId="19"/>
  </si>
  <si>
    <t>65歳以上世帯人員</t>
    <rPh sb="2" eb="5">
      <t>サイイジョウ</t>
    </rPh>
    <rPh sb="5" eb="7">
      <t>セタイ</t>
    </rPh>
    <rPh sb="7" eb="9">
      <t>ジンイン</t>
    </rPh>
    <phoneticPr fontId="19"/>
  </si>
  <si>
    <t>65歳以上
世帯員がいる
一般世帯数</t>
    <rPh sb="2" eb="5">
      <t>サイイジョウ</t>
    </rPh>
    <rPh sb="6" eb="9">
      <t>セタイイン</t>
    </rPh>
    <rPh sb="13" eb="15">
      <t>イッパン</t>
    </rPh>
    <rPh sb="15" eb="17">
      <t>セタイ</t>
    </rPh>
    <rPh sb="17" eb="18">
      <t>スウ</t>
    </rPh>
    <phoneticPr fontId="19"/>
  </si>
  <si>
    <t>1世帯当たり人員</t>
    <rPh sb="1" eb="3">
      <t>セタイ</t>
    </rPh>
    <rPh sb="3" eb="4">
      <t>ア</t>
    </rPh>
    <phoneticPr fontId="19"/>
  </si>
  <si>
    <t>住居の種類
住宅の所有の関係（6区分）</t>
    <rPh sb="0" eb="2">
      <t>ジュウキョ</t>
    </rPh>
    <rPh sb="3" eb="5">
      <t>シュルイ</t>
    </rPh>
    <phoneticPr fontId="19"/>
  </si>
  <si>
    <t>住宅に住む一般世帯
1世帯当たり人員</t>
    <rPh sb="11" eb="13">
      <t>セタイ</t>
    </rPh>
    <rPh sb="13" eb="14">
      <t>ア</t>
    </rPh>
    <phoneticPr fontId="19"/>
  </si>
  <si>
    <t>住宅に住む一般世帯人員</t>
    <rPh sb="7" eb="9">
      <t>セタイ</t>
    </rPh>
    <phoneticPr fontId="19"/>
  </si>
  <si>
    <t>住宅に住む一般世帯数</t>
    <rPh sb="0" eb="2">
      <t>ジュウタク</t>
    </rPh>
    <rPh sb="3" eb="4">
      <t>ス</t>
    </rPh>
    <rPh sb="5" eb="7">
      <t>イッパン</t>
    </rPh>
    <rPh sb="7" eb="10">
      <t>セタイスウ</t>
    </rPh>
    <phoneticPr fontId="19"/>
  </si>
  <si>
    <t>住宅の建て方（８区分）</t>
    <rPh sb="0" eb="2">
      <t>ジュウタク</t>
    </rPh>
    <rPh sb="3" eb="4">
      <t>タ</t>
    </rPh>
    <rPh sb="5" eb="6">
      <t>カタ</t>
    </rPh>
    <rPh sb="8" eb="10">
      <t>クブン</t>
    </rPh>
    <phoneticPr fontId="19"/>
  </si>
  <si>
    <t>　　この表は、平成27年国勢調査による10月1日現在の数である。</t>
    <rPh sb="4" eb="5">
      <t>ヒョウ</t>
    </rPh>
    <rPh sb="7" eb="9">
      <t>ヘイセイ</t>
    </rPh>
    <rPh sb="11" eb="12">
      <t>ネン</t>
    </rPh>
    <rPh sb="12" eb="14">
      <t>コクセイ</t>
    </rPh>
    <rPh sb="14" eb="16">
      <t>チョウサ</t>
    </rPh>
    <rPh sb="21" eb="22">
      <t>ガツ</t>
    </rPh>
    <rPh sb="23" eb="24">
      <t>ニチ</t>
    </rPh>
    <rPh sb="24" eb="26">
      <t>ゲンザイ</t>
    </rPh>
    <rPh sb="27" eb="28">
      <t>カズ</t>
    </rPh>
    <phoneticPr fontId="19"/>
  </si>
  <si>
    <t>一般世帯人員、 1世帯当たり人員及び65歳以上世帯人員　　（平成27年）</t>
    <rPh sb="9" eb="11">
      <t>セタイ</t>
    </rPh>
    <rPh sb="11" eb="12">
      <t>ア</t>
    </rPh>
    <rPh sb="14" eb="16">
      <t>ジンイン</t>
    </rPh>
    <rPh sb="16" eb="17">
      <t>オヨ</t>
    </rPh>
    <rPh sb="20" eb="23">
      <t>サイイジョウ</t>
    </rPh>
    <rPh sb="23" eb="25">
      <t>セタイ</t>
    </rPh>
    <rPh sb="25" eb="27">
      <t>ジンイン</t>
    </rPh>
    <rPh sb="30" eb="32">
      <t>ヘイセイ</t>
    </rPh>
    <rPh sb="34" eb="35">
      <t>ネン</t>
    </rPh>
    <phoneticPr fontId="19"/>
  </si>
  <si>
    <t>30．住居の種類・住宅の所有の関係（６区分）別一般世帯数、65歳以上世帯員の有無別一般世帯数、</t>
    <rPh sb="3" eb="5">
      <t>ジュウキョ</t>
    </rPh>
    <rPh sb="6" eb="8">
      <t>シュルイ</t>
    </rPh>
    <rPh sb="9" eb="11">
      <t>ジュウタク</t>
    </rPh>
    <rPh sb="12" eb="14">
      <t>ショユウ</t>
    </rPh>
    <rPh sb="15" eb="17">
      <t>カンケイ</t>
    </rPh>
    <rPh sb="19" eb="21">
      <t>クブン</t>
    </rPh>
    <rPh sb="22" eb="23">
      <t>ベツ</t>
    </rPh>
    <rPh sb="23" eb="25">
      <t>イッパン</t>
    </rPh>
    <rPh sb="25" eb="27">
      <t>セタイ</t>
    </rPh>
    <rPh sb="27" eb="28">
      <t>スウ</t>
    </rPh>
    <phoneticPr fontId="19"/>
  </si>
  <si>
    <t>29．住宅の建て方（８区分）、住宅に住む一般世帯数、世帯人員、１世帯当たり人員　　（平成27年）</t>
    <rPh sb="3" eb="5">
      <t>ジュウタク</t>
    </rPh>
    <rPh sb="6" eb="7">
      <t>タ</t>
    </rPh>
    <rPh sb="8" eb="9">
      <t>カタ</t>
    </rPh>
    <rPh sb="11" eb="13">
      <t>クブン</t>
    </rPh>
    <rPh sb="15" eb="17">
      <t>ジュウタク</t>
    </rPh>
    <rPh sb="18" eb="19">
      <t>ス</t>
    </rPh>
    <rPh sb="20" eb="22">
      <t>イッパン</t>
    </rPh>
    <rPh sb="22" eb="25">
      <t>セタイスウ</t>
    </rPh>
    <phoneticPr fontId="19"/>
  </si>
  <si>
    <t>　注：１）は夫の親か妻の親か特定できない場合を含む。</t>
    <rPh sb="1" eb="2">
      <t>チュウ</t>
    </rPh>
    <rPh sb="6" eb="7">
      <t>オット</t>
    </rPh>
    <rPh sb="8" eb="9">
      <t>オヤ</t>
    </rPh>
    <rPh sb="10" eb="11">
      <t>ツマ</t>
    </rPh>
    <rPh sb="12" eb="13">
      <t>オヤ</t>
    </rPh>
    <rPh sb="14" eb="16">
      <t>トクテイ</t>
    </rPh>
    <rPh sb="20" eb="22">
      <t>バアイ</t>
    </rPh>
    <rPh sb="23" eb="24">
      <t>フク</t>
    </rPh>
    <phoneticPr fontId="19"/>
  </si>
  <si>
    <t>3世代世帯</t>
    <rPh sb="1" eb="3">
      <t>セダイ</t>
    </rPh>
    <rPh sb="3" eb="5">
      <t>セタイ</t>
    </rPh>
    <phoneticPr fontId="19"/>
  </si>
  <si>
    <t>18歳未満親族人員</t>
    <rPh sb="2" eb="3">
      <t>サイ</t>
    </rPh>
    <rPh sb="3" eb="5">
      <t>ミマン</t>
    </rPh>
    <rPh sb="5" eb="7">
      <t>シンゾク</t>
    </rPh>
    <rPh sb="7" eb="9">
      <t>ジンイン</t>
    </rPh>
    <phoneticPr fontId="19"/>
  </si>
  <si>
    <t>18歳未満親族のいる一般世帯</t>
    <rPh sb="2" eb="3">
      <t>サイ</t>
    </rPh>
    <rPh sb="3" eb="5">
      <t>ミマン</t>
    </rPh>
    <rPh sb="5" eb="7">
      <t>シンゾク</t>
    </rPh>
    <rPh sb="10" eb="12">
      <t>イッパン</t>
    </rPh>
    <rPh sb="12" eb="14">
      <t>セタイ</t>
    </rPh>
    <phoneticPr fontId="19"/>
  </si>
  <si>
    <t>6歳未満親族人員</t>
    <rPh sb="1" eb="2">
      <t>サイ</t>
    </rPh>
    <rPh sb="2" eb="4">
      <t>ミマン</t>
    </rPh>
    <rPh sb="4" eb="6">
      <t>シンゾク</t>
    </rPh>
    <rPh sb="6" eb="8">
      <t>ジンイン</t>
    </rPh>
    <phoneticPr fontId="19"/>
  </si>
  <si>
    <t>6歳未満親族のいる一般世帯</t>
    <rPh sb="1" eb="2">
      <t>サイ</t>
    </rPh>
    <rPh sb="2" eb="4">
      <t>ミマン</t>
    </rPh>
    <rPh sb="4" eb="6">
      <t>シンゾク</t>
    </rPh>
    <rPh sb="9" eb="11">
      <t>イッパン</t>
    </rPh>
    <rPh sb="11" eb="13">
      <t>セタイ</t>
    </rPh>
    <phoneticPr fontId="19"/>
  </si>
  <si>
    <t>（再　掲）</t>
    <rPh sb="1" eb="4">
      <t>サイケイ</t>
    </rPh>
    <phoneticPr fontId="19"/>
  </si>
  <si>
    <t>一般世帯人員</t>
    <rPh sb="0" eb="2">
      <t>イッパン</t>
    </rPh>
    <rPh sb="2" eb="4">
      <t>セタイ</t>
    </rPh>
    <rPh sb="4" eb="6">
      <t>ジンイン</t>
    </rPh>
    <phoneticPr fontId="19"/>
  </si>
  <si>
    <t>一般世帯数</t>
    <rPh sb="0" eb="2">
      <t>イッパン</t>
    </rPh>
    <rPh sb="2" eb="4">
      <t>セタイ</t>
    </rPh>
    <rPh sb="4" eb="5">
      <t>スウ</t>
    </rPh>
    <phoneticPr fontId="19"/>
  </si>
  <si>
    <t>1）</t>
    <phoneticPr fontId="19"/>
  </si>
  <si>
    <t>ら成る世帯</t>
    <rPh sb="1" eb="2">
      <t>ナ</t>
    </rPh>
    <rPh sb="3" eb="5">
      <t>セタイ</t>
    </rPh>
    <phoneticPr fontId="19"/>
  </si>
  <si>
    <t>成る世帯</t>
    <rPh sb="0" eb="1">
      <t>ナ</t>
    </rPh>
    <rPh sb="2" eb="4">
      <t>セタイ</t>
    </rPh>
    <phoneticPr fontId="19"/>
  </si>
  <si>
    <t>成る世帯</t>
    <phoneticPr fontId="19"/>
  </si>
  <si>
    <t>まない）か</t>
    <phoneticPr fontId="19"/>
  </si>
  <si>
    <t>ない）から</t>
    <phoneticPr fontId="19"/>
  </si>
  <si>
    <t>る　世　帯</t>
    <rPh sb="2" eb="5">
      <t>セタイ</t>
    </rPh>
    <phoneticPr fontId="19"/>
  </si>
  <si>
    <t>る世帯</t>
    <rPh sb="1" eb="3">
      <t>セタイ</t>
    </rPh>
    <phoneticPr fontId="19"/>
  </si>
  <si>
    <t>親族から</t>
    <phoneticPr fontId="19"/>
  </si>
  <si>
    <t>（子供を含</t>
    <rPh sb="1" eb="3">
      <t>コドモ</t>
    </rPh>
    <rPh sb="4" eb="5">
      <t>フク</t>
    </rPh>
    <phoneticPr fontId="19"/>
  </si>
  <si>
    <t>（親を含ま</t>
    <rPh sb="1" eb="2">
      <t>オヤ</t>
    </rPh>
    <rPh sb="3" eb="4">
      <t>フク</t>
    </rPh>
    <phoneticPr fontId="19"/>
  </si>
  <si>
    <t>子供を含ま</t>
    <rPh sb="0" eb="2">
      <t>コドモ</t>
    </rPh>
    <rPh sb="3" eb="4">
      <t>フク</t>
    </rPh>
    <phoneticPr fontId="19"/>
  </si>
  <si>
    <t>と両親から</t>
    <phoneticPr fontId="19"/>
  </si>
  <si>
    <t>親から成</t>
    <rPh sb="0" eb="1">
      <t>オヤ</t>
    </rPh>
    <rPh sb="3" eb="4">
      <t>ナ</t>
    </rPh>
    <phoneticPr fontId="19"/>
  </si>
  <si>
    <t>供から成</t>
    <rPh sb="0" eb="1">
      <t>トモ</t>
    </rPh>
    <rPh sb="3" eb="4">
      <t>ナ</t>
    </rPh>
    <phoneticPr fontId="19"/>
  </si>
  <si>
    <t>・親と他の</t>
    <phoneticPr fontId="19"/>
  </si>
  <si>
    <t>他の親族</t>
    <rPh sb="0" eb="1">
      <t>タ</t>
    </rPh>
    <rPh sb="2" eb="4">
      <t>シンゾク</t>
    </rPh>
    <phoneticPr fontId="19"/>
  </si>
  <si>
    <t>と他の親族</t>
    <rPh sb="1" eb="2">
      <t>タ</t>
    </rPh>
    <rPh sb="3" eb="5">
      <t>シンゾク</t>
    </rPh>
    <phoneticPr fontId="19"/>
  </si>
  <si>
    <t>親族（親・</t>
    <rPh sb="0" eb="2">
      <t>シンゾク</t>
    </rPh>
    <rPh sb="3" eb="4">
      <t>オヤ</t>
    </rPh>
    <phoneticPr fontId="19"/>
  </si>
  <si>
    <t>夫婦・子供</t>
    <phoneticPr fontId="19"/>
  </si>
  <si>
    <t>夫婦と両</t>
    <rPh sb="0" eb="2">
      <t>フウフ</t>
    </rPh>
    <rPh sb="3" eb="4">
      <t>リョウ</t>
    </rPh>
    <phoneticPr fontId="19"/>
  </si>
  <si>
    <t>女親と子</t>
    <rPh sb="0" eb="1">
      <t>オンナ</t>
    </rPh>
    <rPh sb="1" eb="2">
      <t>オヤ</t>
    </rPh>
    <rPh sb="3" eb="4">
      <t>コ</t>
    </rPh>
    <phoneticPr fontId="19"/>
  </si>
  <si>
    <t>男親と子</t>
    <rPh sb="0" eb="1">
      <t>オトコ</t>
    </rPh>
    <rPh sb="1" eb="2">
      <t>オヤ</t>
    </rPh>
    <rPh sb="3" eb="4">
      <t>コ</t>
    </rPh>
    <phoneticPr fontId="19"/>
  </si>
  <si>
    <t>夫婦と子</t>
    <rPh sb="0" eb="2">
      <t>フウフ</t>
    </rPh>
    <rPh sb="3" eb="4">
      <t>コ</t>
    </rPh>
    <phoneticPr fontId="19"/>
  </si>
  <si>
    <t>他に分類
されない
世帯</t>
    <rPh sb="0" eb="1">
      <t>タ</t>
    </rPh>
    <rPh sb="2" eb="4">
      <t>ブンルイ</t>
    </rPh>
    <phoneticPr fontId="19"/>
  </si>
  <si>
    <t>兄弟姉妹
のみから
成る世帯</t>
    <rPh sb="0" eb="2">
      <t>キョウダイ</t>
    </rPh>
    <rPh sb="2" eb="4">
      <t>シマイ</t>
    </rPh>
    <phoneticPr fontId="19"/>
  </si>
  <si>
    <t>夫婦・子供</t>
    <rPh sb="0" eb="2">
      <t>フウフ</t>
    </rPh>
    <rPh sb="3" eb="5">
      <t>コドモ</t>
    </rPh>
    <phoneticPr fontId="19"/>
  </si>
  <si>
    <t>夫婦・親と</t>
    <rPh sb="0" eb="2">
      <t>フウフ</t>
    </rPh>
    <rPh sb="3" eb="4">
      <t>オヤ</t>
    </rPh>
    <phoneticPr fontId="19"/>
  </si>
  <si>
    <t>夫婦と他の</t>
    <rPh sb="0" eb="2">
      <t>フウフ</t>
    </rPh>
    <rPh sb="3" eb="4">
      <t>タ</t>
    </rPh>
    <phoneticPr fontId="19"/>
  </si>
  <si>
    <t>夫婦・子供
とひとり親
から成る
世帯1)</t>
    <rPh sb="0" eb="2">
      <t>フウフ</t>
    </rPh>
    <rPh sb="3" eb="5">
      <t>コドモ</t>
    </rPh>
    <phoneticPr fontId="19"/>
  </si>
  <si>
    <t xml:space="preserve">
</t>
    <phoneticPr fontId="19"/>
  </si>
  <si>
    <t>夫婦と
ひとり親
から成る
世帯</t>
    <rPh sb="0" eb="2">
      <t>フウフ</t>
    </rPh>
    <phoneticPr fontId="19"/>
  </si>
  <si>
    <t>夫婦のみ
の世帯</t>
    <rPh sb="0" eb="2">
      <t>フウフ</t>
    </rPh>
    <phoneticPr fontId="19"/>
  </si>
  <si>
    <t>核家族以外の世帯</t>
    <rPh sb="0" eb="3">
      <t>カクカゾク</t>
    </rPh>
    <rPh sb="3" eb="5">
      <t>イガイ</t>
    </rPh>
    <rPh sb="6" eb="8">
      <t>セタイ</t>
    </rPh>
    <phoneticPr fontId="19"/>
  </si>
  <si>
    <t>核家族世帯</t>
    <rPh sb="0" eb="1">
      <t>カク</t>
    </rPh>
    <rPh sb="1" eb="3">
      <t>カゾク</t>
    </rPh>
    <rPh sb="3" eb="5">
      <t>セタイ</t>
    </rPh>
    <phoneticPr fontId="19"/>
  </si>
  <si>
    <t>世帯の
家族類型
不詳</t>
    <rPh sb="0" eb="2">
      <t>セタイ</t>
    </rPh>
    <rPh sb="4" eb="6">
      <t>カゾク</t>
    </rPh>
    <rPh sb="6" eb="8">
      <t>ルイケイ</t>
    </rPh>
    <rPh sb="9" eb="11">
      <t>フショウ</t>
    </rPh>
    <phoneticPr fontId="19"/>
  </si>
  <si>
    <t>単独世帯</t>
    <rPh sb="0" eb="2">
      <t>タンドク</t>
    </rPh>
    <rPh sb="2" eb="4">
      <t>セタイ</t>
    </rPh>
    <phoneticPr fontId="19"/>
  </si>
  <si>
    <t>非親族
を含む
世帯</t>
    <rPh sb="0" eb="1">
      <t>ヒ</t>
    </rPh>
    <rPh sb="1" eb="3">
      <t>シンゾク</t>
    </rPh>
    <rPh sb="5" eb="6">
      <t>フク</t>
    </rPh>
    <phoneticPr fontId="19"/>
  </si>
  <si>
    <t>のみの世帯</t>
    <rPh sb="3" eb="5">
      <t>セタイ</t>
    </rPh>
    <phoneticPr fontId="19"/>
  </si>
  <si>
    <t>親族</t>
    <rPh sb="0" eb="2">
      <t>シンゾク</t>
    </rPh>
    <phoneticPr fontId="19"/>
  </si>
  <si>
    <t>一　般　世　帯　人　員　及　び　親　族　人　員　　（平成27年）</t>
    <rPh sb="12" eb="13">
      <t>オヨ</t>
    </rPh>
    <phoneticPr fontId="19"/>
  </si>
  <si>
    <t>28 .  世　帯　の　家　族　類　型　別　一　般　世　帯　数　、</t>
    <rPh sb="6" eb="9">
      <t>セタイ</t>
    </rPh>
    <rPh sb="12" eb="15">
      <t>カゾク</t>
    </rPh>
    <rPh sb="16" eb="19">
      <t>ルイケイ</t>
    </rPh>
    <rPh sb="20" eb="21">
      <t>ベツ</t>
    </rPh>
    <rPh sb="22" eb="25">
      <t>イッパン</t>
    </rPh>
    <rPh sb="26" eb="31">
      <t>セタイスウ</t>
    </rPh>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</si>
</sst>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_ "/>
    <numFmt numFmtId="177" formatCode="#,##0.0;[Red]\-#,##0.0"/>
    <numFmt numFmtId="178" formatCode="0.00_ "/>
    <numFmt numFmtId="179" formatCode="#,##0.00_ ;[Red]\-#,##0.00\ "/>
  </numFmts>
  <fonts count="27">
    <font>
      <sz val="10.4"/>
      <name val="ＭＳ 明朝"/>
      <family val="1"/>
      <charset val="128"/>
    </font>
    <font>
      <sz val="10.4"/>
      <name val="ＭＳ 明朝"/>
      <family val="1"/>
      <charset val="128"/>
    </font>
    <font>
      <sz val="6"/>
      <name val="ＭＳ 明朝"/>
      <family val="1"/>
      <charset val="128"/>
    </font>
    <font>
      <sz val="10.4"/>
      <name val="ＭＳ Ｐ明朝"/>
      <family val="1"/>
      <charset val="128"/>
    </font>
    <font>
      <b/>
      <sz val="12"/>
      <color indexed="64"/>
      <name val="ＭＳ Ｐ明朝"/>
      <family val="1"/>
      <charset val="128"/>
    </font>
    <font>
      <b/>
      <sz val="10.4"/>
      <name val="ＭＳ Ｐ明朝"/>
      <family val="1"/>
      <charset val="128"/>
    </font>
    <font>
      <b/>
      <sz val="14"/>
      <name val="ＭＳ Ｐ明朝"/>
      <family val="1"/>
      <charset val="128"/>
    </font>
    <font>
      <b/>
      <sz val="10.5"/>
      <name val="ＭＳ Ｐ明朝"/>
      <family val="1"/>
      <charset val="128"/>
    </font>
    <font>
      <sz val="10.5"/>
      <name val="ＭＳ Ｐ明朝"/>
      <family val="1"/>
      <charset val="128"/>
    </font>
    <font>
      <b/>
      <sz val="12"/>
      <name val="ＭＳ Ｐ明朝"/>
      <family val="1"/>
      <charset val="128"/>
    </font>
    <font>
      <b/>
      <sz val="14"/>
      <name val="ＭＳ 明朝"/>
      <family val="1"/>
      <charset val="128"/>
    </font>
    <font>
      <sz val="10.5"/>
      <name val="明朝体"/>
      <family val="3"/>
      <charset val="128"/>
    </font>
    <font>
      <sz val="11"/>
      <name val="ＭＳ Ｐ明朝"/>
      <family val="1"/>
      <charset val="128"/>
    </font>
    <font>
      <sz val="6"/>
      <name val="明朝体"/>
      <family val="3"/>
      <charset val="128"/>
    </font>
    <font>
      <b/>
      <sz val="10.5"/>
      <name val="明朝体"/>
      <family val="3"/>
      <charset val="128"/>
    </font>
    <font>
      <b/>
      <sz val="11"/>
      <name val="ＭＳ Ｐ明朝"/>
      <family val="1"/>
      <charset val="128"/>
    </font>
    <font>
      <sz val="11"/>
      <name val="明朝体"/>
      <family val="3"/>
      <charset val="128"/>
    </font>
    <font>
      <b/>
      <sz val="12"/>
      <name val="明朝体"/>
      <family val="3"/>
      <charset val="128"/>
    </font>
    <font>
      <sz val="11"/>
      <name val="ＭＳ Ｐゴシック"/>
      <family val="3"/>
      <charset val="128"/>
    </font>
    <font>
      <sz val="6"/>
      <name val="ＭＳ Ｐゴシック"/>
      <family val="3"/>
      <charset val="128"/>
    </font>
    <font>
      <sz val="10"/>
      <name val="ＭＳ Ｐ明朝"/>
      <family val="1"/>
      <charset val="128"/>
    </font>
    <font>
      <b/>
      <sz val="10"/>
      <name val="ＭＳ Ｐ明朝"/>
      <family val="1"/>
      <charset val="128"/>
    </font>
    <font>
      <sz val="10"/>
      <name val="明朝体"/>
      <family val="3"/>
      <charset val="128"/>
    </font>
    <font>
      <b/>
      <sz val="13"/>
      <name val="ＭＳ Ｐ明朝"/>
      <family val="1"/>
      <charset val="128"/>
    </font>
    <font>
      <sz val="12"/>
      <name val="ＭＳ Ｐ明朝"/>
      <family val="1"/>
      <charset val="128"/>
    </font>
    <font>
      <b/>
      <sz val="11"/>
      <name val="ＭＳ Ｐゴシック"/>
      <family val="3"/>
      <charset val="128"/>
    </font>
    <font>
      <b/>
      <sz val="12"/>
      <name val="ＭＳ Ｐゴシック"/>
      <family val="3"/>
      <charset val="128"/>
    </font>
  </fonts>
  <fills count="2">
    <fill>
      <patternFill patternType="none"/>
    </fill>
    <fill>
      <patternFill patternType="gray125"/>
    </fill>
  </fills>
  <borders count="37">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top style="double">
        <color indexed="64"/>
      </top>
      <bottom/>
      <diagonal/>
    </border>
    <border>
      <left style="thin">
        <color indexed="64"/>
      </left>
      <right/>
      <top style="double">
        <color indexed="64"/>
      </top>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thin">
        <color indexed="64"/>
      </left>
      <right/>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right style="double">
        <color indexed="64"/>
      </right>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s>
  <cellStyleXfs count="6">
    <xf numFmtId="0" fontId="0" fillId="0" borderId="0"/>
    <xf numFmtId="38" fontId="1" fillId="0" borderId="0" applyFont="0" applyFill="0" applyBorder="0" applyAlignment="0" applyProtection="0"/>
    <xf numFmtId="0" fontId="11" fillId="0" borderId="0"/>
    <xf numFmtId="38" fontId="14" fillId="0" borderId="0" applyFont="0" applyFill="0" applyBorder="0" applyAlignment="0" applyProtection="0"/>
    <xf numFmtId="0" fontId="18" fillId="0" borderId="0"/>
    <xf numFmtId="38" fontId="18" fillId="0" borderId="0" applyFont="0" applyFill="0" applyBorder="0" applyAlignment="0" applyProtection="0"/>
  </cellStyleXfs>
  <cellXfs count="639">
    <xf numFmtId="0" fontId="0" fillId="0" borderId="0" xfId="0"/>
    <xf numFmtId="0" fontId="5" fillId="0" borderId="0" xfId="0" applyFont="1" applyAlignment="1">
      <alignment horizontal="distributed"/>
    </xf>
    <xf numFmtId="0" fontId="3" fillId="0" borderId="0" xfId="0" applyFont="1" applyBorder="1" applyAlignment="1">
      <alignment horizontal="distributed"/>
    </xf>
    <xf numFmtId="0" fontId="3" fillId="0" borderId="1" xfId="0" applyFont="1" applyBorder="1" applyAlignment="1">
      <alignment horizontal="distributed"/>
    </xf>
    <xf numFmtId="38" fontId="3" fillId="0" borderId="0" xfId="1" applyFont="1" applyBorder="1" applyAlignment="1">
      <alignment horizontal="right"/>
    </xf>
    <xf numFmtId="38" fontId="3" fillId="0" borderId="0" xfId="1" applyFont="1" applyAlignment="1">
      <alignment horizontal="right"/>
    </xf>
    <xf numFmtId="0" fontId="3" fillId="0" borderId="0" xfId="0" applyFont="1" applyAlignment="1">
      <alignment horizontal="distributed"/>
    </xf>
    <xf numFmtId="38" fontId="3" fillId="0" borderId="2" xfId="1" applyFont="1" applyBorder="1" applyAlignment="1">
      <alignment horizontal="right"/>
    </xf>
    <xf numFmtId="0" fontId="5" fillId="0" borderId="0" xfId="0" applyFont="1" applyBorder="1" applyAlignment="1">
      <alignment horizontal="distributed"/>
    </xf>
    <xf numFmtId="0" fontId="5" fillId="0" borderId="1" xfId="0" applyFont="1" applyBorder="1" applyAlignment="1">
      <alignment horizontal="distributed"/>
    </xf>
    <xf numFmtId="38" fontId="5" fillId="0" borderId="0" xfId="1" applyFont="1" applyBorder="1" applyAlignment="1">
      <alignment horizontal="right"/>
    </xf>
    <xf numFmtId="0" fontId="3" fillId="0" borderId="3" xfId="0" applyFont="1" applyBorder="1" applyAlignment="1">
      <alignment horizontal="distributed"/>
    </xf>
    <xf numFmtId="38" fontId="3" fillId="0" borderId="3" xfId="1" applyFont="1" applyBorder="1" applyAlignment="1">
      <alignment horizontal="right"/>
    </xf>
    <xf numFmtId="0" fontId="3" fillId="0" borderId="4" xfId="0" applyFont="1" applyBorder="1" applyAlignment="1">
      <alignment horizontal="distributed"/>
    </xf>
    <xf numFmtId="0" fontId="8" fillId="0" borderId="0" xfId="0" applyFont="1"/>
    <xf numFmtId="0" fontId="8" fillId="0" borderId="5" xfId="0" applyFont="1" applyBorder="1"/>
    <xf numFmtId="0" fontId="8" fillId="0" borderId="6" xfId="0" applyFont="1" applyBorder="1"/>
    <xf numFmtId="0" fontId="8" fillId="0" borderId="7" xfId="0" applyFont="1" applyBorder="1"/>
    <xf numFmtId="0" fontId="8" fillId="0" borderId="8" xfId="0" applyFont="1" applyBorder="1" applyAlignment="1">
      <alignment horizontal="center" vertical="center"/>
    </xf>
    <xf numFmtId="0" fontId="8" fillId="0" borderId="9" xfId="0" applyFont="1" applyBorder="1"/>
    <xf numFmtId="0" fontId="8" fillId="0" borderId="0" xfId="0" applyFont="1" applyBorder="1" applyAlignment="1">
      <alignment horizontal="distributed" vertical="center" justifyLastLine="1"/>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8" fillId="0" borderId="3" xfId="0" applyFont="1" applyBorder="1"/>
    <xf numFmtId="0" fontId="8" fillId="0" borderId="11" xfId="0" applyFont="1" applyBorder="1"/>
    <xf numFmtId="0" fontId="8" fillId="0" borderId="12" xfId="0" applyFont="1" applyBorder="1" applyAlignment="1">
      <alignment horizontal="center" vertical="center"/>
    </xf>
    <xf numFmtId="0" fontId="8" fillId="0" borderId="4" xfId="0" applyFont="1" applyBorder="1"/>
    <xf numFmtId="0" fontId="7" fillId="0" borderId="0" xfId="0" applyFont="1" applyBorder="1" applyAlignment="1">
      <alignment horizontal="distributed"/>
    </xf>
    <xf numFmtId="0" fontId="7" fillId="0" borderId="1" xfId="0" applyFont="1" applyBorder="1" applyAlignment="1">
      <alignment horizontal="distributed"/>
    </xf>
    <xf numFmtId="38" fontId="7" fillId="0" borderId="0" xfId="1" applyFont="1" applyBorder="1" applyAlignment="1">
      <alignment horizontal="right"/>
    </xf>
    <xf numFmtId="38" fontId="7" fillId="0" borderId="0" xfId="1" applyFont="1" applyAlignment="1">
      <alignment horizontal="right"/>
    </xf>
    <xf numFmtId="38" fontId="8" fillId="0" borderId="10" xfId="1" applyFont="1" applyBorder="1" applyAlignment="1">
      <alignment horizontal="right"/>
    </xf>
    <xf numFmtId="0" fontId="8" fillId="0" borderId="0" xfId="0" applyFont="1" applyAlignment="1">
      <alignment horizontal="distributed"/>
    </xf>
    <xf numFmtId="38" fontId="8" fillId="0" borderId="2" xfId="1" applyFont="1" applyBorder="1" applyAlignment="1">
      <alignment horizontal="right"/>
    </xf>
    <xf numFmtId="38" fontId="8" fillId="0" borderId="0" xfId="1" applyFont="1" applyAlignment="1">
      <alignment horizontal="right"/>
    </xf>
    <xf numFmtId="0" fontId="8" fillId="0" borderId="0" xfId="0" applyFont="1" applyBorder="1" applyAlignment="1">
      <alignment horizontal="distributed"/>
    </xf>
    <xf numFmtId="0" fontId="8" fillId="0" borderId="1" xfId="0" applyFont="1" applyBorder="1" applyAlignment="1">
      <alignment horizontal="distributed"/>
    </xf>
    <xf numFmtId="38" fontId="8" fillId="0" borderId="0" xfId="1" applyFont="1" applyBorder="1" applyAlignment="1">
      <alignment horizontal="right"/>
    </xf>
    <xf numFmtId="38" fontId="7" fillId="0" borderId="10" xfId="1" applyFont="1" applyBorder="1" applyAlignment="1">
      <alignment horizontal="right"/>
    </xf>
    <xf numFmtId="0" fontId="7" fillId="0" borderId="0" xfId="0" applyFont="1" applyAlignment="1">
      <alignment horizontal="distributed"/>
    </xf>
    <xf numFmtId="38" fontId="7" fillId="0" borderId="2" xfId="1" applyFont="1" applyBorder="1" applyAlignment="1">
      <alignment horizontal="right"/>
    </xf>
    <xf numFmtId="0" fontId="8" fillId="0" borderId="0" xfId="0" applyFont="1" applyBorder="1"/>
    <xf numFmtId="0" fontId="8" fillId="0" borderId="3" xfId="0" applyFont="1" applyBorder="1" applyAlignment="1">
      <alignment horizontal="distributed"/>
    </xf>
    <xf numFmtId="0" fontId="8" fillId="0" borderId="4" xfId="0" applyFont="1" applyBorder="1" applyAlignment="1">
      <alignment horizontal="distributed"/>
    </xf>
    <xf numFmtId="38" fontId="8" fillId="0" borderId="3" xfId="1" applyFont="1" applyBorder="1" applyAlignment="1">
      <alignment horizontal="right"/>
    </xf>
    <xf numFmtId="38" fontId="8" fillId="0" borderId="13" xfId="1" applyFont="1" applyBorder="1" applyAlignment="1">
      <alignment horizontal="right"/>
    </xf>
    <xf numFmtId="0" fontId="8" fillId="0" borderId="0" xfId="0" applyFont="1" applyFill="1" applyBorder="1"/>
    <xf numFmtId="38" fontId="8" fillId="0" borderId="0" xfId="1" applyFont="1" applyFill="1" applyBorder="1" applyAlignment="1">
      <alignment horizontal="right"/>
    </xf>
    <xf numFmtId="38" fontId="7" fillId="0" borderId="14" xfId="1" applyFont="1" applyBorder="1" applyAlignment="1">
      <alignment horizontal="right"/>
    </xf>
    <xf numFmtId="38" fontId="3" fillId="0" borderId="14" xfId="1" applyFont="1" applyBorder="1" applyAlignment="1">
      <alignment horizontal="right"/>
    </xf>
    <xf numFmtId="38" fontId="7" fillId="0" borderId="15" xfId="1" applyFont="1" applyBorder="1" applyAlignment="1">
      <alignment horizontal="right"/>
    </xf>
    <xf numFmtId="38" fontId="7" fillId="0" borderId="16" xfId="1" applyFont="1" applyBorder="1" applyAlignment="1">
      <alignment horizontal="right"/>
    </xf>
    <xf numFmtId="38" fontId="7" fillId="0" borderId="17" xfId="1" applyFont="1" applyBorder="1" applyAlignment="1">
      <alignment horizontal="right"/>
    </xf>
    <xf numFmtId="38" fontId="3" fillId="0" borderId="0" xfId="1" applyFont="1"/>
    <xf numFmtId="38" fontId="8" fillId="0" borderId="14" xfId="1" applyFont="1" applyBorder="1" applyAlignment="1">
      <alignment horizontal="right"/>
    </xf>
    <xf numFmtId="38" fontId="7" fillId="0" borderId="0" xfId="0" applyNumberFormat="1" applyFont="1"/>
    <xf numFmtId="38" fontId="3" fillId="0" borderId="0" xfId="1" applyFont="1" applyBorder="1"/>
    <xf numFmtId="38" fontId="3" fillId="0" borderId="5" xfId="1" applyFont="1" applyBorder="1"/>
    <xf numFmtId="38" fontId="8" fillId="0" borderId="5" xfId="1" applyFont="1" applyBorder="1" applyAlignment="1"/>
    <xf numFmtId="38" fontId="8" fillId="0" borderId="5" xfId="1" applyFont="1" applyBorder="1"/>
    <xf numFmtId="38" fontId="8" fillId="0" borderId="0" xfId="1" applyFont="1" applyBorder="1"/>
    <xf numFmtId="38" fontId="8" fillId="0" borderId="6" xfId="1" applyFont="1" applyBorder="1"/>
    <xf numFmtId="38" fontId="8" fillId="0" borderId="7" xfId="1" applyFont="1" applyBorder="1"/>
    <xf numFmtId="38" fontId="8" fillId="0" borderId="8" xfId="1" applyFont="1" applyBorder="1" applyAlignment="1">
      <alignment horizontal="center" vertical="center"/>
    </xf>
    <xf numFmtId="38" fontId="8" fillId="0" borderId="9" xfId="1" applyFont="1" applyBorder="1"/>
    <xf numFmtId="38" fontId="8" fillId="0" borderId="0" xfId="1" applyFont="1" applyBorder="1" applyAlignment="1">
      <alignment horizontal="distributed" vertical="center" justifyLastLine="1"/>
    </xf>
    <xf numFmtId="38" fontId="8" fillId="0" borderId="0" xfId="1" applyFont="1" applyBorder="1" applyAlignment="1">
      <alignment horizontal="center" vertical="center"/>
    </xf>
    <xf numFmtId="38" fontId="8" fillId="0" borderId="2" xfId="1" applyFont="1" applyBorder="1" applyAlignment="1">
      <alignment horizontal="center" vertical="center"/>
    </xf>
    <xf numFmtId="38" fontId="8" fillId="0" borderId="10" xfId="1" applyFont="1" applyBorder="1" applyAlignment="1">
      <alignment horizontal="center" vertical="center"/>
    </xf>
    <xf numFmtId="38" fontId="8" fillId="0" borderId="1" xfId="1" applyFont="1" applyBorder="1" applyAlignment="1">
      <alignment horizontal="center" vertical="center"/>
    </xf>
    <xf numFmtId="38" fontId="3" fillId="0" borderId="3" xfId="1" applyFont="1" applyBorder="1"/>
    <xf numFmtId="38" fontId="8" fillId="0" borderId="3" xfId="1" applyFont="1" applyBorder="1"/>
    <xf numFmtId="38" fontId="8" fillId="0" borderId="11" xfId="1" applyFont="1" applyBorder="1"/>
    <xf numFmtId="38" fontId="8" fillId="0" borderId="12" xfId="1" applyFont="1" applyBorder="1" applyAlignment="1">
      <alignment horizontal="center" vertical="center"/>
    </xf>
    <xf numFmtId="38" fontId="8" fillId="0" borderId="4" xfId="1" applyFont="1" applyBorder="1"/>
    <xf numFmtId="38" fontId="7" fillId="0" borderId="0" xfId="1" applyFont="1" applyAlignment="1">
      <alignment horizontal="distributed"/>
    </xf>
    <xf numFmtId="38" fontId="8" fillId="0" borderId="0" xfId="1" applyFont="1" applyAlignment="1">
      <alignment horizontal="distributed"/>
    </xf>
    <xf numFmtId="38" fontId="8" fillId="0" borderId="0" xfId="1" applyFont="1" applyBorder="1" applyAlignment="1">
      <alignment horizontal="distributed"/>
    </xf>
    <xf numFmtId="38" fontId="3" fillId="0" borderId="18" xfId="1" applyFont="1" applyBorder="1"/>
    <xf numFmtId="38" fontId="3" fillId="0" borderId="1" xfId="1" applyFont="1" applyBorder="1"/>
    <xf numFmtId="38" fontId="8" fillId="0" borderId="0" xfId="1" applyFont="1"/>
    <xf numFmtId="38" fontId="3" fillId="0" borderId="0" xfId="1" applyFont="1" applyAlignment="1">
      <alignment horizontal="distributed"/>
    </xf>
    <xf numFmtId="38" fontId="3" fillId="0" borderId="14" xfId="1" applyFont="1" applyBorder="1"/>
    <xf numFmtId="38" fontId="8" fillId="0" borderId="1" xfId="1" applyFont="1" applyBorder="1" applyAlignment="1">
      <alignment horizontal="distributed"/>
    </xf>
    <xf numFmtId="38" fontId="7" fillId="0" borderId="0" xfId="1" applyFont="1" applyBorder="1" applyAlignment="1">
      <alignment horizontal="distributed"/>
    </xf>
    <xf numFmtId="38" fontId="7" fillId="0" borderId="1" xfId="1" applyFont="1" applyBorder="1" applyAlignment="1">
      <alignment horizontal="distributed"/>
    </xf>
    <xf numFmtId="38" fontId="8" fillId="0" borderId="3" xfId="1" applyFont="1" applyBorder="1" applyAlignment="1">
      <alignment horizontal="distributed"/>
    </xf>
    <xf numFmtId="38" fontId="8" fillId="0" borderId="4" xfId="1" applyFont="1" applyBorder="1" applyAlignment="1">
      <alignment horizontal="distributed"/>
    </xf>
    <xf numFmtId="38" fontId="8" fillId="0" borderId="0" xfId="1" applyFont="1" applyFill="1" applyBorder="1"/>
    <xf numFmtId="38" fontId="0" fillId="0" borderId="0" xfId="1" applyFont="1"/>
    <xf numFmtId="38" fontId="0" fillId="0" borderId="0" xfId="1" applyFont="1" applyBorder="1"/>
    <xf numFmtId="38" fontId="0" fillId="0" borderId="0" xfId="1" applyFont="1" applyAlignment="1">
      <alignment vertical="center"/>
    </xf>
    <xf numFmtId="38" fontId="10" fillId="0" borderId="0" xfId="1" applyFont="1" applyAlignment="1">
      <alignment vertical="center"/>
    </xf>
    <xf numFmtId="38" fontId="7" fillId="0" borderId="4" xfId="1" applyFont="1" applyBorder="1" applyAlignment="1">
      <alignment horizontal="distributed"/>
    </xf>
    <xf numFmtId="38" fontId="5" fillId="0" borderId="0" xfId="1" applyFont="1" applyAlignment="1">
      <alignment horizontal="distributed"/>
    </xf>
    <xf numFmtId="38" fontId="5" fillId="0" borderId="0" xfId="1" applyFont="1" applyAlignment="1">
      <alignment horizontal="right"/>
    </xf>
    <xf numFmtId="38" fontId="5" fillId="0" borderId="2" xfId="1" applyFont="1" applyBorder="1" applyAlignment="1">
      <alignment horizontal="right"/>
    </xf>
    <xf numFmtId="38" fontId="5" fillId="0" borderId="0" xfId="1" applyFont="1"/>
    <xf numFmtId="38" fontId="7" fillId="0" borderId="0" xfId="0" applyNumberFormat="1" applyFont="1" applyBorder="1" applyAlignment="1">
      <alignment horizontal="distributed"/>
    </xf>
    <xf numFmtId="38" fontId="8" fillId="0" borderId="0" xfId="0" applyNumberFormat="1" applyFont="1" applyAlignment="1">
      <alignment horizontal="distributed"/>
    </xf>
    <xf numFmtId="0" fontId="8" fillId="0" borderId="0" xfId="0" applyFont="1" applyAlignment="1">
      <alignment horizontal="distributed" wrapText="1"/>
    </xf>
    <xf numFmtId="0" fontId="7" fillId="0" borderId="0" xfId="0" applyFont="1"/>
    <xf numFmtId="38" fontId="7" fillId="0" borderId="0" xfId="0" applyNumberFormat="1" applyFont="1" applyBorder="1" applyAlignment="1">
      <alignment horizontal="justify"/>
    </xf>
    <xf numFmtId="0" fontId="8" fillId="0" borderId="0" xfId="2" applyFont="1" applyAlignment="1">
      <alignment vertical="center"/>
    </xf>
    <xf numFmtId="0" fontId="8" fillId="0" borderId="0" xfId="2" applyNumberFormat="1" applyFont="1" applyAlignment="1">
      <alignment vertical="center"/>
    </xf>
    <xf numFmtId="0" fontId="12" fillId="0" borderId="0" xfId="2" applyFont="1" applyAlignment="1">
      <alignment vertical="center"/>
    </xf>
    <xf numFmtId="0" fontId="12" fillId="0" borderId="0" xfId="2" applyNumberFormat="1" applyFont="1" applyAlignment="1">
      <alignment vertical="center"/>
    </xf>
    <xf numFmtId="0" fontId="12" fillId="0" borderId="0" xfId="2" applyNumberFormat="1" applyFont="1" applyBorder="1" applyAlignment="1">
      <alignment vertical="center"/>
    </xf>
    <xf numFmtId="38" fontId="12" fillId="0" borderId="3" xfId="3" applyFont="1" applyBorder="1" applyAlignment="1">
      <alignment vertical="center"/>
    </xf>
    <xf numFmtId="38" fontId="12" fillId="0" borderId="4" xfId="3" applyFont="1" applyBorder="1" applyAlignment="1">
      <alignment vertical="center"/>
    </xf>
    <xf numFmtId="38" fontId="12" fillId="0" borderId="0" xfId="3" applyFont="1" applyBorder="1" applyAlignment="1">
      <alignment vertical="center"/>
    </xf>
    <xf numFmtId="176" fontId="12" fillId="0" borderId="4" xfId="2" applyNumberFormat="1" applyFont="1" applyBorder="1" applyAlignment="1">
      <alignment horizontal="center" vertical="center"/>
    </xf>
    <xf numFmtId="38" fontId="12" fillId="0" borderId="2" xfId="3" applyFont="1" applyBorder="1" applyAlignment="1">
      <alignment vertical="center"/>
    </xf>
    <xf numFmtId="176" fontId="12" fillId="0" borderId="0" xfId="2" applyNumberFormat="1" applyFont="1" applyBorder="1" applyAlignment="1">
      <alignment horizontal="center" vertical="center"/>
    </xf>
    <xf numFmtId="38" fontId="12" fillId="0" borderId="0" xfId="3" applyFont="1" applyAlignment="1">
      <alignment vertical="center"/>
    </xf>
    <xf numFmtId="176" fontId="12" fillId="0" borderId="0" xfId="2" applyNumberFormat="1" applyFont="1" applyAlignment="1">
      <alignment horizontal="center" vertical="center"/>
    </xf>
    <xf numFmtId="38" fontId="15" fillId="0" borderId="0" xfId="3" applyFont="1" applyAlignment="1">
      <alignment vertical="center"/>
    </xf>
    <xf numFmtId="38" fontId="15" fillId="0" borderId="0" xfId="3" applyFont="1" applyBorder="1" applyAlignment="1">
      <alignment vertical="center"/>
    </xf>
    <xf numFmtId="38" fontId="15" fillId="0" borderId="2" xfId="3" applyFont="1" applyBorder="1" applyAlignment="1">
      <alignment vertical="center"/>
    </xf>
    <xf numFmtId="38" fontId="15" fillId="0" borderId="0" xfId="3" applyFont="1" applyBorder="1" applyAlignment="1">
      <alignment horizontal="center" vertical="center"/>
    </xf>
    <xf numFmtId="0" fontId="15" fillId="0" borderId="0" xfId="2" applyFont="1" applyAlignment="1">
      <alignment vertical="center"/>
    </xf>
    <xf numFmtId="0" fontId="15" fillId="0" borderId="0" xfId="2" applyNumberFormat="1" applyFont="1" applyBorder="1" applyAlignment="1">
      <alignment horizontal="center" vertical="center"/>
    </xf>
    <xf numFmtId="38" fontId="12" fillId="0" borderId="0" xfId="3" applyFont="1" applyAlignment="1">
      <alignment horizontal="center" vertical="center"/>
    </xf>
    <xf numFmtId="38" fontId="15" fillId="0" borderId="0" xfId="3" applyFont="1" applyAlignment="1">
      <alignment horizontal="center" vertical="center"/>
    </xf>
    <xf numFmtId="38" fontId="12" fillId="0" borderId="0" xfId="3" applyFont="1" applyBorder="1" applyAlignment="1">
      <alignment horizontal="center" vertical="center"/>
    </xf>
    <xf numFmtId="0" fontId="12" fillId="0" borderId="0" xfId="2" applyNumberFormat="1" applyFont="1" applyAlignment="1">
      <alignment horizontal="center" vertical="center"/>
    </xf>
    <xf numFmtId="38" fontId="15" fillId="0" borderId="16" xfId="3" applyFont="1" applyBorder="1" applyAlignment="1">
      <alignment vertical="center"/>
    </xf>
    <xf numFmtId="38" fontId="15" fillId="0" borderId="15" xfId="3" applyFont="1" applyBorder="1" applyAlignment="1">
      <alignment vertical="center"/>
    </xf>
    <xf numFmtId="0" fontId="15" fillId="0" borderId="0" xfId="2" applyNumberFormat="1" applyFont="1" applyAlignment="1">
      <alignment horizontal="center" vertical="center"/>
    </xf>
    <xf numFmtId="0" fontId="12" fillId="0" borderId="24" xfId="2" applyNumberFormat="1" applyFont="1" applyBorder="1" applyAlignment="1">
      <alignment horizontal="distributed" vertical="center" justifyLastLine="1"/>
    </xf>
    <xf numFmtId="0" fontId="12" fillId="0" borderId="25" xfId="2" applyNumberFormat="1" applyFont="1" applyBorder="1" applyAlignment="1">
      <alignment horizontal="distributed" vertical="center" justifyLastLine="1"/>
    </xf>
    <xf numFmtId="0" fontId="12" fillId="0" borderId="26" xfId="2" applyNumberFormat="1" applyFont="1" applyBorder="1" applyAlignment="1">
      <alignment horizontal="distributed" vertical="center" justifyLastLine="1"/>
    </xf>
    <xf numFmtId="0" fontId="12" fillId="0" borderId="0" xfId="2" applyNumberFormat="1" applyFont="1" applyBorder="1" applyAlignment="1">
      <alignment horizontal="distributed" vertical="center" justifyLastLine="1"/>
    </xf>
    <xf numFmtId="0" fontId="6" fillId="0" borderId="0" xfId="2" applyNumberFormat="1" applyFont="1" applyAlignment="1">
      <alignment horizontal="right" vertical="center"/>
    </xf>
    <xf numFmtId="0" fontId="17" fillId="0" borderId="0" xfId="2" applyFont="1" applyAlignment="1">
      <alignment vertical="center"/>
    </xf>
    <xf numFmtId="0" fontId="18" fillId="0" borderId="0" xfId="4" applyAlignment="1">
      <alignment vertical="center"/>
    </xf>
    <xf numFmtId="38" fontId="8" fillId="0" borderId="0" xfId="5" applyFont="1" applyAlignment="1">
      <alignment vertical="center"/>
    </xf>
    <xf numFmtId="38" fontId="8" fillId="0" borderId="3" xfId="5" applyFont="1" applyBorder="1" applyAlignment="1">
      <alignment vertical="center"/>
    </xf>
    <xf numFmtId="38" fontId="8" fillId="0" borderId="4" xfId="5" applyFont="1" applyBorder="1" applyAlignment="1">
      <alignment vertical="center"/>
    </xf>
    <xf numFmtId="177" fontId="7" fillId="0" borderId="0" xfId="5" applyNumberFormat="1" applyFont="1" applyBorder="1" applyAlignment="1">
      <alignment vertical="center"/>
    </xf>
    <xf numFmtId="38" fontId="7" fillId="0" borderId="0" xfId="5" applyFont="1" applyBorder="1" applyAlignment="1">
      <alignment vertical="center"/>
    </xf>
    <xf numFmtId="38" fontId="7" fillId="0" borderId="1" xfId="5" applyFont="1" applyBorder="1" applyAlignment="1">
      <alignment horizontal="left" vertical="center"/>
    </xf>
    <xf numFmtId="38" fontId="7" fillId="0" borderId="0" xfId="5" applyFont="1" applyAlignment="1">
      <alignment horizontal="left" vertical="center"/>
    </xf>
    <xf numFmtId="38" fontId="8" fillId="0" borderId="1" xfId="5" applyFont="1" applyBorder="1" applyAlignment="1">
      <alignment vertical="center"/>
    </xf>
    <xf numFmtId="177" fontId="8" fillId="0" borderId="0" xfId="5" applyNumberFormat="1" applyFont="1" applyBorder="1" applyAlignment="1">
      <alignment vertical="center"/>
    </xf>
    <xf numFmtId="38" fontId="8" fillId="0" borderId="0" xfId="5" applyFont="1" applyBorder="1" applyAlignment="1">
      <alignment vertical="center"/>
    </xf>
    <xf numFmtId="38" fontId="8" fillId="0" borderId="1" xfId="5" applyFont="1" applyBorder="1" applyAlignment="1">
      <alignment horizontal="left" vertical="center"/>
    </xf>
    <xf numFmtId="38" fontId="8" fillId="0" borderId="0" xfId="5" applyFont="1" applyAlignment="1">
      <alignment horizontal="left" vertical="center"/>
    </xf>
    <xf numFmtId="177" fontId="8" fillId="0" borderId="0" xfId="5" applyNumberFormat="1" applyFont="1" applyAlignment="1">
      <alignment vertical="center"/>
    </xf>
    <xf numFmtId="38" fontId="8" fillId="0" borderId="0" xfId="5" applyFont="1" applyAlignment="1">
      <alignment horizontal="right" vertical="center"/>
    </xf>
    <xf numFmtId="38" fontId="8" fillId="0" borderId="16" xfId="5" applyFont="1" applyBorder="1" applyAlignment="1">
      <alignment vertical="center"/>
    </xf>
    <xf numFmtId="38" fontId="8" fillId="0" borderId="28" xfId="5" applyFont="1" applyBorder="1" applyAlignment="1">
      <alignment vertical="center"/>
    </xf>
    <xf numFmtId="38" fontId="8" fillId="0" borderId="18" xfId="5" applyFont="1" applyBorder="1" applyAlignment="1">
      <alignment vertical="center"/>
    </xf>
    <xf numFmtId="38" fontId="8" fillId="0" borderId="29" xfId="5" applyFont="1" applyBorder="1" applyAlignment="1">
      <alignment vertical="center"/>
    </xf>
    <xf numFmtId="38" fontId="8" fillId="0" borderId="20" xfId="5" applyFont="1" applyBorder="1" applyAlignment="1">
      <alignment vertical="center"/>
    </xf>
    <xf numFmtId="38" fontId="8" fillId="0" borderId="30" xfId="5" applyFont="1" applyBorder="1" applyAlignment="1">
      <alignment vertical="center"/>
    </xf>
    <xf numFmtId="38" fontId="8" fillId="0" borderId="5" xfId="5" applyFont="1" applyBorder="1" applyAlignment="1">
      <alignment vertical="center"/>
    </xf>
    <xf numFmtId="38" fontId="8" fillId="0" borderId="31" xfId="5" applyFont="1" applyBorder="1" applyAlignment="1">
      <alignment vertical="center"/>
    </xf>
    <xf numFmtId="38" fontId="8" fillId="0" borderId="15" xfId="5" applyFont="1" applyBorder="1" applyAlignment="1">
      <alignment vertical="center"/>
    </xf>
    <xf numFmtId="38" fontId="8" fillId="0" borderId="24" xfId="5" applyFont="1" applyBorder="1" applyAlignment="1">
      <alignment vertical="center"/>
    </xf>
    <xf numFmtId="38" fontId="8" fillId="0" borderId="19" xfId="5" applyFont="1" applyBorder="1" applyAlignment="1">
      <alignment vertical="center"/>
    </xf>
    <xf numFmtId="38" fontId="8" fillId="0" borderId="11" xfId="5" applyFont="1" applyBorder="1" applyAlignment="1">
      <alignment vertical="center"/>
    </xf>
    <xf numFmtId="38" fontId="8" fillId="0" borderId="0" xfId="5" applyFont="1" applyBorder="1" applyAlignment="1">
      <alignment horizontal="left" vertical="center"/>
    </xf>
    <xf numFmtId="38" fontId="8" fillId="0" borderId="0" xfId="5" applyFont="1" applyBorder="1" applyAlignment="1">
      <alignment horizontal="center" vertical="center"/>
    </xf>
    <xf numFmtId="38" fontId="7" fillId="0" borderId="16" xfId="5" applyFont="1" applyBorder="1" applyAlignment="1">
      <alignment vertical="center"/>
    </xf>
    <xf numFmtId="38" fontId="7" fillId="0" borderId="0" xfId="5" applyFont="1" applyAlignment="1">
      <alignment vertical="center"/>
    </xf>
    <xf numFmtId="0" fontId="18" fillId="0" borderId="0" xfId="4" applyBorder="1" applyAlignment="1">
      <alignment vertical="center"/>
    </xf>
    <xf numFmtId="38" fontId="20" fillId="0" borderId="0" xfId="3" applyFont="1" applyAlignment="1">
      <alignment vertical="center"/>
    </xf>
    <xf numFmtId="38" fontId="20" fillId="0" borderId="3" xfId="3" applyFont="1" applyBorder="1" applyAlignment="1">
      <alignment vertical="center"/>
    </xf>
    <xf numFmtId="38" fontId="20" fillId="0" borderId="4" xfId="3" applyFont="1" applyBorder="1" applyAlignment="1">
      <alignment vertical="center"/>
    </xf>
    <xf numFmtId="38" fontId="20" fillId="0" borderId="0" xfId="3" applyFont="1" applyBorder="1" applyAlignment="1">
      <alignment vertical="center"/>
    </xf>
    <xf numFmtId="38" fontId="20" fillId="0" borderId="1" xfId="3" applyFont="1" applyBorder="1" applyAlignment="1">
      <alignment horizontal="distributed" vertical="center"/>
    </xf>
    <xf numFmtId="38" fontId="20" fillId="0" borderId="0" xfId="3" applyFont="1" applyBorder="1" applyAlignment="1">
      <alignment horizontal="distributed" vertical="center"/>
    </xf>
    <xf numFmtId="38" fontId="21" fillId="0" borderId="0" xfId="3" applyFont="1" applyAlignment="1">
      <alignment vertical="center"/>
    </xf>
    <xf numFmtId="38" fontId="21" fillId="0" borderId="0" xfId="3" applyFont="1" applyBorder="1" applyAlignment="1">
      <alignment vertical="center"/>
    </xf>
    <xf numFmtId="0" fontId="22" fillId="0" borderId="1" xfId="2" applyFont="1" applyBorder="1" applyAlignment="1">
      <alignment vertical="center"/>
    </xf>
    <xf numFmtId="38" fontId="21" fillId="0" borderId="0" xfId="3" applyFont="1" applyBorder="1" applyAlignment="1">
      <alignment horizontal="distributed" vertical="center"/>
    </xf>
    <xf numFmtId="38" fontId="20" fillId="0" borderId="1" xfId="3" applyFont="1" applyBorder="1" applyAlignment="1">
      <alignment vertical="center"/>
    </xf>
    <xf numFmtId="38" fontId="20" fillId="0" borderId="19" xfId="3" applyFont="1" applyBorder="1" applyAlignment="1">
      <alignment horizontal="distributed" vertical="center" justifyLastLine="1"/>
    </xf>
    <xf numFmtId="38" fontId="20" fillId="0" borderId="32" xfId="3" applyFont="1" applyBorder="1" applyAlignment="1">
      <alignment horizontal="distributed" vertical="center" justifyLastLine="1"/>
    </xf>
    <xf numFmtId="38" fontId="20" fillId="0" borderId="33" xfId="3" applyFont="1" applyBorder="1" applyAlignment="1">
      <alignment horizontal="distributed" vertical="center" justifyLastLine="1"/>
    </xf>
    <xf numFmtId="38" fontId="20" fillId="0" borderId="30" xfId="3" applyFont="1" applyBorder="1" applyAlignment="1">
      <alignment horizontal="distributed" vertical="center" justifyLastLine="1"/>
    </xf>
    <xf numFmtId="38" fontId="20" fillId="0" borderId="3" xfId="3" applyFont="1" applyBorder="1" applyAlignment="1">
      <alignment horizontal="distributed" vertical="center" justifyLastLine="1"/>
    </xf>
    <xf numFmtId="38" fontId="20" fillId="0" borderId="20" xfId="3" applyFont="1" applyBorder="1" applyAlignment="1">
      <alignment vertical="center"/>
    </xf>
    <xf numFmtId="38" fontId="20" fillId="0" borderId="5" xfId="3" applyFont="1" applyBorder="1" applyAlignment="1">
      <alignment vertical="center"/>
    </xf>
    <xf numFmtId="38" fontId="8" fillId="0" borderId="0" xfId="3" applyFont="1" applyAlignment="1">
      <alignment vertical="center"/>
    </xf>
    <xf numFmtId="0" fontId="8" fillId="0" borderId="0" xfId="2" applyFont="1" applyAlignment="1">
      <alignment horizontal="left" vertical="center"/>
    </xf>
    <xf numFmtId="38" fontId="8" fillId="0" borderId="0" xfId="3" applyFont="1"/>
    <xf numFmtId="38" fontId="8" fillId="0" borderId="3" xfId="3" applyFont="1" applyBorder="1" applyAlignment="1">
      <alignment vertical="top"/>
    </xf>
    <xf numFmtId="38" fontId="8" fillId="0" borderId="4" xfId="3" applyFont="1" applyBorder="1" applyAlignment="1">
      <alignment vertical="top"/>
    </xf>
    <xf numFmtId="38" fontId="8" fillId="0" borderId="3" xfId="3" applyFont="1" applyBorder="1"/>
    <xf numFmtId="38" fontId="8" fillId="0" borderId="0" xfId="3" applyFont="1" applyBorder="1" applyAlignment="1">
      <alignment vertical="center"/>
    </xf>
    <xf numFmtId="38" fontId="8" fillId="0" borderId="0" xfId="3" applyFont="1" applyBorder="1" applyAlignment="1">
      <alignment horizontal="right" vertical="center"/>
    </xf>
    <xf numFmtId="38" fontId="8" fillId="0" borderId="1" xfId="3" applyFont="1" applyBorder="1" applyAlignment="1">
      <alignment horizontal="distributed" vertical="center" justifyLastLine="1"/>
    </xf>
    <xf numFmtId="38" fontId="8" fillId="0" borderId="0" xfId="3" applyFont="1" applyBorder="1" applyAlignment="1">
      <alignment horizontal="distributed" vertical="center"/>
    </xf>
    <xf numFmtId="38" fontId="8" fillId="0" borderId="0" xfId="3" applyFont="1" applyBorder="1"/>
    <xf numFmtId="38" fontId="8" fillId="0" borderId="0" xfId="3" applyFont="1" applyBorder="1" applyAlignment="1">
      <alignment horizontal="center" vertical="center" shrinkToFit="1"/>
    </xf>
    <xf numFmtId="38" fontId="8" fillId="0" borderId="0" xfId="3" applyFont="1" applyBorder="1" applyAlignment="1">
      <alignment vertical="center" shrinkToFit="1"/>
    </xf>
    <xf numFmtId="38" fontId="7" fillId="0" borderId="0" xfId="3" applyFont="1" applyBorder="1" applyAlignment="1">
      <alignment vertical="center"/>
    </xf>
    <xf numFmtId="38" fontId="7" fillId="0" borderId="1" xfId="3" applyFont="1" applyBorder="1" applyAlignment="1">
      <alignment horizontal="distributed" vertical="center" justifyLastLine="1"/>
    </xf>
    <xf numFmtId="38" fontId="7" fillId="0" borderId="0" xfId="3" applyFont="1" applyBorder="1" applyAlignment="1">
      <alignment horizontal="distributed" vertical="center"/>
    </xf>
    <xf numFmtId="38" fontId="7" fillId="0" borderId="0" xfId="3" applyFont="1" applyAlignment="1">
      <alignment vertical="center"/>
    </xf>
    <xf numFmtId="38" fontId="8" fillId="0" borderId="1" xfId="3" applyFont="1" applyBorder="1"/>
    <xf numFmtId="38" fontId="8" fillId="0" borderId="18" xfId="3" applyFont="1" applyBorder="1" applyAlignment="1">
      <alignment vertical="center"/>
    </xf>
    <xf numFmtId="38" fontId="8" fillId="0" borderId="19" xfId="3" applyFont="1" applyBorder="1" applyAlignment="1">
      <alignment horizontal="distributed" vertical="center" justifyLastLine="1"/>
    </xf>
    <xf numFmtId="38" fontId="8" fillId="0" borderId="32" xfId="3" applyFont="1" applyBorder="1" applyAlignment="1">
      <alignment horizontal="distributed" vertical="center" justifyLastLine="1"/>
    </xf>
    <xf numFmtId="38" fontId="8" fillId="0" borderId="33" xfId="3" applyFont="1" applyBorder="1" applyAlignment="1">
      <alignment horizontal="distributed" vertical="center" justifyLastLine="1"/>
    </xf>
    <xf numFmtId="38" fontId="8" fillId="0" borderId="34" xfId="3" applyFont="1" applyBorder="1" applyAlignment="1">
      <alignment horizontal="distributed" vertical="center" justifyLastLine="1"/>
    </xf>
    <xf numFmtId="38" fontId="8" fillId="0" borderId="3" xfId="3" applyFont="1" applyBorder="1" applyAlignment="1">
      <alignment horizontal="distributed" vertical="center" justifyLastLine="1"/>
    </xf>
    <xf numFmtId="38" fontId="8" fillId="0" borderId="20" xfId="3" applyFont="1" applyBorder="1"/>
    <xf numFmtId="38" fontId="8" fillId="0" borderId="5" xfId="3" applyFont="1" applyBorder="1"/>
    <xf numFmtId="38" fontId="8" fillId="0" borderId="5" xfId="3" applyFont="1" applyBorder="1" applyAlignment="1">
      <alignment vertical="center"/>
    </xf>
    <xf numFmtId="0" fontId="12" fillId="0" borderId="0" xfId="4" applyFont="1"/>
    <xf numFmtId="0" fontId="12" fillId="0" borderId="0" xfId="4" applyFont="1" applyAlignment="1">
      <alignment vertical="center"/>
    </xf>
    <xf numFmtId="0" fontId="12" fillId="0" borderId="3" xfId="4" applyFont="1" applyBorder="1"/>
    <xf numFmtId="0" fontId="12" fillId="0" borderId="3" xfId="4" applyFont="1" applyBorder="1" applyAlignment="1">
      <alignment vertical="center"/>
    </xf>
    <xf numFmtId="0" fontId="12" fillId="0" borderId="4" xfId="4" applyFont="1" applyBorder="1" applyAlignment="1">
      <alignment vertical="center"/>
    </xf>
    <xf numFmtId="38" fontId="12" fillId="0" borderId="0" xfId="5" applyFont="1" applyBorder="1" applyAlignment="1">
      <alignment horizontal="right"/>
    </xf>
    <xf numFmtId="38" fontId="12" fillId="0" borderId="0" xfId="5" applyFont="1" applyBorder="1" applyAlignment="1">
      <alignment horizontal="right" vertical="center"/>
    </xf>
    <xf numFmtId="38" fontId="12" fillId="0" borderId="0" xfId="5" applyFont="1" applyAlignment="1">
      <alignment horizontal="right" vertical="center"/>
    </xf>
    <xf numFmtId="0" fontId="12" fillId="0" borderId="1" xfId="4" applyFont="1" applyBorder="1" applyAlignment="1">
      <alignment vertical="center"/>
    </xf>
    <xf numFmtId="38" fontId="12" fillId="0" borderId="0" xfId="5" applyFont="1" applyAlignment="1">
      <alignment horizontal="right"/>
    </xf>
    <xf numFmtId="0" fontId="12" fillId="0" borderId="0" xfId="4" applyFont="1" applyBorder="1" applyAlignment="1">
      <alignment horizontal="center" vertical="center" shrinkToFit="1"/>
    </xf>
    <xf numFmtId="0" fontId="12" fillId="0" borderId="0" xfId="4" applyFont="1" applyBorder="1" applyAlignment="1">
      <alignment horizontal="distributed" vertical="center"/>
    </xf>
    <xf numFmtId="0" fontId="12" fillId="0" borderId="0" xfId="4" applyFont="1" applyBorder="1" applyAlignment="1">
      <alignment horizontal="left" vertical="center" shrinkToFit="1"/>
    </xf>
    <xf numFmtId="38" fontId="12" fillId="0" borderId="0" xfId="4" applyNumberFormat="1" applyFont="1"/>
    <xf numFmtId="38" fontId="12" fillId="0" borderId="0" xfId="5" applyNumberFormat="1" applyFont="1" applyAlignment="1">
      <alignment horizontal="right" vertical="center"/>
    </xf>
    <xf numFmtId="0" fontId="12" fillId="0" borderId="0" xfId="4" applyFont="1" applyBorder="1" applyAlignment="1">
      <alignment vertical="center"/>
    </xf>
    <xf numFmtId="0" fontId="12" fillId="0" borderId="1" xfId="4" applyFont="1" applyBorder="1" applyAlignment="1"/>
    <xf numFmtId="0" fontId="12" fillId="0" borderId="9" xfId="4" applyFont="1" applyBorder="1"/>
    <xf numFmtId="0" fontId="12" fillId="0" borderId="6" xfId="4" applyFont="1" applyBorder="1"/>
    <xf numFmtId="0" fontId="12" fillId="0" borderId="5" xfId="4" applyFont="1" applyBorder="1"/>
    <xf numFmtId="0" fontId="12" fillId="0" borderId="0" xfId="4" applyFont="1" applyBorder="1"/>
    <xf numFmtId="38" fontId="24" fillId="0" borderId="0" xfId="5" applyFont="1" applyBorder="1" applyAlignment="1">
      <alignment horizontal="right" vertical="center"/>
    </xf>
    <xf numFmtId="38" fontId="24" fillId="0" borderId="0" xfId="5" applyFont="1" applyBorder="1" applyAlignment="1">
      <alignment vertical="center"/>
    </xf>
    <xf numFmtId="38" fontId="24" fillId="0" borderId="0" xfId="5" applyFont="1" applyAlignment="1">
      <alignment vertical="center"/>
    </xf>
    <xf numFmtId="38" fontId="24" fillId="0" borderId="0" xfId="5" applyFont="1" applyAlignment="1">
      <alignment horizontal="right" vertical="center"/>
    </xf>
    <xf numFmtId="38" fontId="12" fillId="0" borderId="0" xfId="5" applyFont="1" applyAlignment="1">
      <alignment vertical="center"/>
    </xf>
    <xf numFmtId="0" fontId="12" fillId="0" borderId="18" xfId="4" applyFont="1" applyBorder="1" applyAlignment="1">
      <alignment vertical="center"/>
    </xf>
    <xf numFmtId="0" fontId="12" fillId="0" borderId="16" xfId="4" applyFont="1" applyBorder="1" applyAlignment="1">
      <alignment vertical="center"/>
    </xf>
    <xf numFmtId="0" fontId="12" fillId="0" borderId="20" xfId="4" applyFont="1" applyBorder="1"/>
    <xf numFmtId="0" fontId="12" fillId="0" borderId="20" xfId="4" applyFont="1" applyBorder="1" applyAlignment="1">
      <alignment horizontal="distributed" vertical="center" justifyLastLine="1"/>
    </xf>
    <xf numFmtId="0" fontId="12" fillId="0" borderId="32" xfId="4" applyFont="1" applyBorder="1" applyAlignment="1">
      <alignment horizontal="distributed" vertical="center" justifyLastLine="1"/>
    </xf>
    <xf numFmtId="0" fontId="12" fillId="0" borderId="30" xfId="4" applyFont="1" applyBorder="1"/>
    <xf numFmtId="0" fontId="12" fillId="0" borderId="5" xfId="4" applyFont="1" applyBorder="1" applyAlignment="1">
      <alignment vertical="center"/>
    </xf>
    <xf numFmtId="0" fontId="6" fillId="0" borderId="0" xfId="4" applyFont="1" applyAlignment="1">
      <alignment horizontal="center" vertical="center"/>
    </xf>
    <xf numFmtId="0" fontId="8" fillId="0" borderId="0" xfId="4" applyFont="1" applyAlignment="1">
      <alignment vertical="center"/>
    </xf>
    <xf numFmtId="0" fontId="18" fillId="0" borderId="3" xfId="4" applyBorder="1" applyAlignment="1">
      <alignment vertical="center"/>
    </xf>
    <xf numFmtId="0" fontId="8" fillId="0" borderId="3" xfId="4" applyFont="1" applyBorder="1" applyAlignment="1">
      <alignment vertical="center"/>
    </xf>
    <xf numFmtId="0" fontId="8" fillId="0" borderId="23" xfId="4" applyFont="1" applyBorder="1" applyAlignment="1">
      <alignment vertical="center"/>
    </xf>
    <xf numFmtId="177" fontId="12" fillId="0" borderId="0" xfId="5" applyNumberFormat="1" applyFont="1" applyAlignment="1">
      <alignment vertical="center"/>
    </xf>
    <xf numFmtId="0" fontId="8" fillId="0" borderId="36" xfId="4" applyFont="1" applyBorder="1" applyAlignment="1">
      <alignment vertical="center"/>
    </xf>
    <xf numFmtId="177" fontId="7" fillId="0" borderId="0" xfId="5" applyNumberFormat="1" applyFont="1" applyAlignment="1">
      <alignment vertical="center"/>
    </xf>
    <xf numFmtId="177" fontId="15" fillId="0" borderId="0" xfId="5" applyNumberFormat="1" applyFont="1" applyAlignment="1">
      <alignment vertical="center"/>
    </xf>
    <xf numFmtId="0" fontId="8" fillId="0" borderId="36" xfId="4" applyFont="1" applyBorder="1" applyAlignment="1">
      <alignment horizontal="center" vertical="center"/>
    </xf>
    <xf numFmtId="0" fontId="8" fillId="0" borderId="0" xfId="4" applyFont="1" applyAlignment="1">
      <alignment horizontal="distributed" vertical="center"/>
    </xf>
    <xf numFmtId="38" fontId="0" fillId="0" borderId="0" xfId="5" applyFont="1" applyAlignment="1">
      <alignment vertical="center"/>
    </xf>
    <xf numFmtId="177" fontId="0" fillId="0" borderId="0" xfId="5" applyNumberFormat="1" applyFont="1" applyAlignment="1">
      <alignment vertical="center"/>
    </xf>
    <xf numFmtId="0" fontId="8" fillId="0" borderId="22" xfId="4" applyFont="1" applyBorder="1" applyAlignment="1">
      <alignment vertical="center"/>
    </xf>
    <xf numFmtId="0" fontId="8" fillId="0" borderId="23" xfId="4" applyFont="1" applyBorder="1" applyAlignment="1">
      <alignment horizontal="distributed" vertical="center" justifyLastLine="1"/>
    </xf>
    <xf numFmtId="0" fontId="8" fillId="0" borderId="4" xfId="4" applyFont="1" applyBorder="1" applyAlignment="1">
      <alignment vertical="center"/>
    </xf>
    <xf numFmtId="0" fontId="8" fillId="0" borderId="35" xfId="4" applyFont="1" applyBorder="1" applyAlignment="1">
      <alignment horizontal="distributed" vertical="center" justifyLastLine="1"/>
    </xf>
    <xf numFmtId="0" fontId="8" fillId="0" borderId="9" xfId="4" applyFont="1" applyBorder="1" applyAlignment="1">
      <alignment vertical="center"/>
    </xf>
    <xf numFmtId="0" fontId="18" fillId="0" borderId="5" xfId="4" applyBorder="1" applyAlignment="1">
      <alignment vertical="center"/>
    </xf>
    <xf numFmtId="0" fontId="8" fillId="0" borderId="5" xfId="4" applyFont="1" applyBorder="1" applyAlignment="1">
      <alignment vertical="center"/>
    </xf>
    <xf numFmtId="38" fontId="0" fillId="0" borderId="3" xfId="5" applyFont="1" applyBorder="1" applyAlignment="1">
      <alignment vertical="center"/>
    </xf>
    <xf numFmtId="176" fontId="7" fillId="0" borderId="0" xfId="5" applyNumberFormat="1" applyFont="1" applyAlignment="1">
      <alignment horizontal="right" vertical="center"/>
    </xf>
    <xf numFmtId="0" fontId="8" fillId="0" borderId="1" xfId="4" applyFont="1" applyBorder="1" applyAlignment="1">
      <alignment vertical="center"/>
    </xf>
    <xf numFmtId="0" fontId="8" fillId="0" borderId="0" xfId="4" applyFont="1" applyBorder="1" applyAlignment="1">
      <alignment vertical="center"/>
    </xf>
    <xf numFmtId="176" fontId="8" fillId="0" borderId="0" xfId="5" applyNumberFormat="1" applyFont="1" applyAlignment="1">
      <alignment horizontal="right" vertical="center"/>
    </xf>
    <xf numFmtId="0" fontId="8" fillId="0" borderId="18" xfId="4" applyFont="1" applyBorder="1" applyAlignment="1">
      <alignment vertical="center"/>
    </xf>
    <xf numFmtId="0" fontId="8" fillId="0" borderId="16" xfId="4" applyFont="1" applyBorder="1" applyAlignment="1">
      <alignment vertical="center"/>
    </xf>
    <xf numFmtId="0" fontId="20" fillId="0" borderId="23" xfId="4" applyFont="1" applyBorder="1" applyAlignment="1">
      <alignment horizontal="distributed" vertical="center" justifyLastLine="1"/>
    </xf>
    <xf numFmtId="0" fontId="8" fillId="0" borderId="36" xfId="4" applyFont="1" applyBorder="1" applyAlignment="1">
      <alignment horizontal="distributed" vertical="center"/>
    </xf>
    <xf numFmtId="0" fontId="20" fillId="0" borderId="36" xfId="4" applyFont="1" applyBorder="1" applyAlignment="1">
      <alignment horizontal="center" vertical="center" shrinkToFit="1"/>
    </xf>
    <xf numFmtId="0" fontId="20" fillId="0" borderId="36" xfId="4" applyFont="1" applyBorder="1" applyAlignment="1">
      <alignment horizontal="distributed" vertical="center"/>
    </xf>
    <xf numFmtId="0" fontId="8" fillId="0" borderId="0" xfId="4" applyFont="1" applyBorder="1" applyAlignment="1">
      <alignment horizontal="center" vertical="center"/>
    </xf>
    <xf numFmtId="0" fontId="8" fillId="0" borderId="35" xfId="4" applyFont="1" applyBorder="1" applyAlignment="1">
      <alignment horizontal="center" vertical="center"/>
    </xf>
    <xf numFmtId="0" fontId="8" fillId="0" borderId="20" xfId="4" applyFont="1" applyBorder="1" applyAlignment="1">
      <alignment horizontal="center" vertical="center"/>
    </xf>
    <xf numFmtId="0" fontId="8" fillId="0" borderId="6" xfId="4" applyFont="1" applyBorder="1" applyAlignment="1">
      <alignment horizontal="center" vertical="center"/>
    </xf>
    <xf numFmtId="0" fontId="8" fillId="0" borderId="6" xfId="4" applyFont="1" applyBorder="1" applyAlignment="1">
      <alignment vertical="center"/>
    </xf>
    <xf numFmtId="0" fontId="18" fillId="0" borderId="6" xfId="4" applyBorder="1" applyAlignment="1">
      <alignment vertical="center"/>
    </xf>
    <xf numFmtId="0" fontId="18" fillId="0" borderId="0" xfId="4" applyFont="1" applyAlignment="1">
      <alignment vertical="center"/>
    </xf>
    <xf numFmtId="0" fontId="18" fillId="0" borderId="3" xfId="4" applyFont="1" applyBorder="1" applyAlignment="1">
      <alignment vertical="center"/>
    </xf>
    <xf numFmtId="38" fontId="12" fillId="0" borderId="0" xfId="5" applyFont="1" applyBorder="1" applyAlignment="1">
      <alignment vertical="center"/>
    </xf>
    <xf numFmtId="0" fontId="12" fillId="0" borderId="1" xfId="4" applyFont="1" applyBorder="1" applyAlignment="1">
      <alignment horizontal="distributed" vertical="center" justifyLastLine="1"/>
    </xf>
    <xf numFmtId="0" fontId="12" fillId="0" borderId="0" xfId="4" applyFont="1" applyAlignment="1">
      <alignment horizontal="distributed" vertical="center" justifyLastLine="1"/>
    </xf>
    <xf numFmtId="0" fontId="18" fillId="0" borderId="0" xfId="4" applyFont="1" applyAlignment="1">
      <alignment horizontal="distributed" vertical="center" justifyLastLine="1"/>
    </xf>
    <xf numFmtId="0" fontId="12" fillId="0" borderId="3" xfId="4" applyFont="1" applyBorder="1" applyAlignment="1">
      <alignment horizontal="center" vertical="center" shrinkToFit="1"/>
    </xf>
    <xf numFmtId="0" fontId="12" fillId="0" borderId="23" xfId="4" applyFont="1" applyBorder="1" applyAlignment="1">
      <alignment horizontal="distributed" vertical="center" justifyLastLine="1"/>
    </xf>
    <xf numFmtId="0" fontId="12" fillId="0" borderId="25" xfId="4" applyFont="1" applyBorder="1" applyAlignment="1">
      <alignment horizontal="distributed" vertical="center" justifyLastLine="1"/>
    </xf>
    <xf numFmtId="0" fontId="12" fillId="0" borderId="4" xfId="4" applyFont="1" applyBorder="1" applyAlignment="1">
      <alignment horizontal="center" vertical="center" shrinkToFit="1"/>
    </xf>
    <xf numFmtId="0" fontId="12" fillId="0" borderId="25" xfId="4" applyFont="1" applyBorder="1" applyAlignment="1">
      <alignment horizontal="center" vertical="center" shrinkToFit="1"/>
    </xf>
    <xf numFmtId="0" fontId="12" fillId="0" borderId="6" xfId="4" applyFont="1" applyBorder="1" applyAlignment="1">
      <alignment vertical="center"/>
    </xf>
    <xf numFmtId="0" fontId="18" fillId="0" borderId="5" xfId="4" applyFont="1" applyBorder="1" applyAlignment="1">
      <alignment vertical="center"/>
    </xf>
    <xf numFmtId="0" fontId="12" fillId="0" borderId="11" xfId="4" applyFont="1" applyBorder="1" applyAlignment="1">
      <alignment vertical="center"/>
    </xf>
    <xf numFmtId="38" fontId="12" fillId="0" borderId="2" xfId="5" applyFont="1" applyBorder="1" applyAlignment="1">
      <alignment vertical="center"/>
    </xf>
    <xf numFmtId="0" fontId="12" fillId="0" borderId="23" xfId="4" applyFont="1" applyBorder="1" applyAlignment="1">
      <alignment horizontal="distributed" vertical="center"/>
    </xf>
    <xf numFmtId="0" fontId="12" fillId="0" borderId="22" xfId="4" applyFont="1" applyBorder="1" applyAlignment="1">
      <alignment horizontal="distributed" vertical="center"/>
    </xf>
    <xf numFmtId="0" fontId="18" fillId="0" borderId="20" xfId="4" applyFont="1" applyBorder="1" applyAlignment="1">
      <alignment vertical="center"/>
    </xf>
    <xf numFmtId="0" fontId="12" fillId="0" borderId="3" xfId="4" applyFont="1" applyBorder="1" applyAlignment="1">
      <alignment horizontal="distributed" vertical="center" justifyLastLine="1"/>
    </xf>
    <xf numFmtId="0" fontId="12" fillId="0" borderId="9" xfId="4" applyFont="1" applyBorder="1" applyAlignment="1">
      <alignment vertical="center"/>
    </xf>
    <xf numFmtId="38" fontId="8" fillId="0" borderId="3" xfId="5" applyNumberFormat="1" applyFont="1" applyBorder="1" applyAlignment="1">
      <alignment vertical="center"/>
    </xf>
    <xf numFmtId="40" fontId="8" fillId="0" borderId="3" xfId="5" applyNumberFormat="1" applyFont="1" applyBorder="1" applyAlignment="1">
      <alignment vertical="center"/>
    </xf>
    <xf numFmtId="38" fontId="12" fillId="0" borderId="3" xfId="5" applyFont="1" applyBorder="1" applyAlignment="1">
      <alignment vertical="center"/>
    </xf>
    <xf numFmtId="38" fontId="8" fillId="0" borderId="3" xfId="5" applyFont="1" applyBorder="1" applyAlignment="1">
      <alignment horizontal="distributed" vertical="center"/>
    </xf>
    <xf numFmtId="38" fontId="8" fillId="0" borderId="0" xfId="5" applyNumberFormat="1" applyFont="1" applyAlignment="1">
      <alignment vertical="center"/>
    </xf>
    <xf numFmtId="40" fontId="8" fillId="0" borderId="0" xfId="5" applyNumberFormat="1" applyFont="1" applyAlignment="1">
      <alignment vertical="center"/>
    </xf>
    <xf numFmtId="38" fontId="8" fillId="0" borderId="2" xfId="5" applyFont="1" applyBorder="1" applyAlignment="1">
      <alignment vertical="center"/>
    </xf>
    <xf numFmtId="38" fontId="8" fillId="0" borderId="0" xfId="5" applyFont="1" applyBorder="1" applyAlignment="1">
      <alignment horizontal="right" vertical="center"/>
    </xf>
    <xf numFmtId="38" fontId="8" fillId="0" borderId="0" xfId="5" applyFont="1" applyBorder="1" applyAlignment="1">
      <alignment horizontal="distributed" vertical="center"/>
    </xf>
    <xf numFmtId="38" fontId="12" fillId="0" borderId="0" xfId="5" applyFont="1" applyAlignment="1">
      <alignment horizontal="distributed" vertical="center"/>
    </xf>
    <xf numFmtId="38" fontId="8" fillId="0" borderId="0" xfId="5" applyFont="1" applyBorder="1" applyAlignment="1">
      <alignment horizontal="left" vertical="center" justifyLastLine="1"/>
    </xf>
    <xf numFmtId="38" fontId="8" fillId="0" borderId="0" xfId="5" applyFont="1" applyBorder="1" applyAlignment="1">
      <alignment horizontal="distributed" vertical="center" justifyLastLine="1"/>
    </xf>
    <xf numFmtId="40" fontId="8" fillId="0" borderId="0" xfId="5" applyNumberFormat="1" applyFont="1" applyBorder="1" applyAlignment="1">
      <alignment vertical="center"/>
    </xf>
    <xf numFmtId="38" fontId="8" fillId="0" borderId="0" xfId="5" applyNumberFormat="1" applyFont="1" applyBorder="1" applyAlignment="1">
      <alignment vertical="center"/>
    </xf>
    <xf numFmtId="38" fontId="8" fillId="0" borderId="0" xfId="5" applyFont="1" applyBorder="1" applyAlignment="1">
      <alignment vertical="center" wrapText="1"/>
    </xf>
    <xf numFmtId="38" fontId="12" fillId="0" borderId="18" xfId="5" applyFont="1" applyBorder="1" applyAlignment="1">
      <alignment vertical="center"/>
    </xf>
    <xf numFmtId="38" fontId="12" fillId="0" borderId="5" xfId="5" applyFont="1" applyBorder="1" applyAlignment="1">
      <alignment vertical="center"/>
    </xf>
    <xf numFmtId="38" fontId="8" fillId="0" borderId="0" xfId="5" applyFont="1" applyAlignment="1">
      <alignment horizontal="distributed" vertical="center"/>
    </xf>
    <xf numFmtId="38" fontId="20" fillId="0" borderId="4" xfId="5" applyFont="1" applyBorder="1" applyAlignment="1">
      <alignment horizontal="right" vertical="center" wrapText="1"/>
    </xf>
    <xf numFmtId="38" fontId="20" fillId="0" borderId="11" xfId="5" applyFont="1" applyBorder="1" applyAlignment="1">
      <alignment vertical="center" wrapText="1"/>
    </xf>
    <xf numFmtId="38" fontId="20" fillId="0" borderId="11" xfId="5" applyFont="1" applyBorder="1" applyAlignment="1">
      <alignment vertical="center"/>
    </xf>
    <xf numFmtId="38" fontId="8" fillId="0" borderId="4" xfId="5" applyFont="1" applyBorder="1" applyAlignment="1">
      <alignment horizontal="right" vertical="center" wrapText="1"/>
    </xf>
    <xf numFmtId="38" fontId="8" fillId="0" borderId="11" xfId="5" applyFont="1" applyBorder="1" applyAlignment="1">
      <alignment vertical="center" wrapText="1"/>
    </xf>
    <xf numFmtId="38" fontId="20" fillId="0" borderId="1" xfId="5" applyFont="1" applyBorder="1" applyAlignment="1">
      <alignment horizontal="right" vertical="center" wrapText="1"/>
    </xf>
    <xf numFmtId="38" fontId="20" fillId="0" borderId="2" xfId="5" applyFont="1" applyBorder="1" applyAlignment="1">
      <alignment vertical="center" wrapText="1"/>
    </xf>
    <xf numFmtId="38" fontId="8" fillId="0" borderId="1" xfId="5" applyFont="1" applyBorder="1" applyAlignment="1">
      <alignment horizontal="distributed" vertical="center" wrapText="1"/>
    </xf>
    <xf numFmtId="38" fontId="8" fillId="0" borderId="2" xfId="5" applyFont="1" applyBorder="1" applyAlignment="1">
      <alignment horizontal="distributed" vertical="center" wrapText="1"/>
    </xf>
    <xf numFmtId="38" fontId="12" fillId="0" borderId="0" xfId="5" applyFont="1" applyBorder="1" applyAlignment="1">
      <alignment horizontal="distributed" vertical="center"/>
    </xf>
    <xf numFmtId="38" fontId="12" fillId="0" borderId="1" xfId="5" applyFont="1" applyBorder="1" applyAlignment="1">
      <alignment horizontal="distributed" vertical="center" justifyLastLine="1"/>
    </xf>
    <xf numFmtId="38" fontId="12" fillId="0" borderId="0" xfId="5" applyFont="1" applyBorder="1" applyAlignment="1">
      <alignment horizontal="distributed" vertical="center" justifyLastLine="1"/>
    </xf>
    <xf numFmtId="38" fontId="12" fillId="0" borderId="1" xfId="5" applyFont="1" applyBorder="1" applyAlignment="1">
      <alignment horizontal="distributed" vertical="center"/>
    </xf>
    <xf numFmtId="38" fontId="8" fillId="0" borderId="18" xfId="5" applyFont="1" applyBorder="1" applyAlignment="1">
      <alignment vertical="center" wrapText="1"/>
    </xf>
    <xf numFmtId="38" fontId="8" fillId="0" borderId="15" xfId="5" applyFont="1" applyBorder="1" applyAlignment="1">
      <alignment vertical="center" wrapText="1"/>
    </xf>
    <xf numFmtId="38" fontId="8" fillId="0" borderId="6" xfId="5" applyFont="1" applyBorder="1" applyAlignment="1">
      <alignment vertical="center"/>
    </xf>
    <xf numFmtId="38" fontId="8" fillId="0" borderId="20" xfId="5" applyFont="1" applyBorder="1" applyAlignment="1">
      <alignment horizontal="distributed" vertical="center"/>
    </xf>
    <xf numFmtId="38" fontId="8" fillId="0" borderId="15" xfId="1" applyFont="1" applyBorder="1" applyAlignment="1">
      <alignment horizontal="distributed" vertical="center" justifyLastLine="1"/>
    </xf>
    <xf numFmtId="38" fontId="8" fillId="0" borderId="11" xfId="1" applyFont="1" applyBorder="1" applyAlignment="1">
      <alignment horizontal="distributed" vertical="center" justifyLastLine="1"/>
    </xf>
    <xf numFmtId="38" fontId="8" fillId="0" borderId="22" xfId="1" applyFont="1" applyBorder="1" applyAlignment="1">
      <alignment horizontal="distributed" vertical="center" justifyLastLine="1"/>
    </xf>
    <xf numFmtId="38" fontId="8" fillId="0" borderId="23" xfId="1" applyFont="1" applyBorder="1" applyAlignment="1">
      <alignment horizontal="distributed" vertical="center" justifyLastLine="1"/>
    </xf>
    <xf numFmtId="38" fontId="6" fillId="0" borderId="0" xfId="1" applyFont="1" applyAlignment="1">
      <alignment horizontal="center" vertical="center"/>
    </xf>
    <xf numFmtId="38" fontId="4" fillId="0" borderId="0" xfId="1" applyFont="1" applyAlignment="1">
      <alignment horizontal="right" vertical="center"/>
    </xf>
    <xf numFmtId="38" fontId="0" fillId="0" borderId="0" xfId="1" applyFont="1" applyAlignment="1">
      <alignment horizontal="right"/>
    </xf>
    <xf numFmtId="38" fontId="9" fillId="0" borderId="0" xfId="1" applyFont="1" applyAlignment="1">
      <alignment horizontal="left"/>
    </xf>
    <xf numFmtId="38" fontId="8" fillId="0" borderId="19" xfId="1" applyFont="1" applyBorder="1" applyAlignment="1">
      <alignment horizontal="distributed" vertical="center" justifyLastLine="1"/>
    </xf>
    <xf numFmtId="38" fontId="8" fillId="0" borderId="20" xfId="1" applyFont="1" applyBorder="1" applyAlignment="1">
      <alignment horizontal="distributed" vertical="center" justifyLastLine="1"/>
    </xf>
    <xf numFmtId="38" fontId="8" fillId="0" borderId="21" xfId="1" applyFont="1" applyBorder="1" applyAlignment="1">
      <alignment horizontal="distributed" vertical="center" justifyLastLine="1"/>
    </xf>
    <xf numFmtId="38" fontId="8" fillId="0" borderId="22" xfId="1" applyFont="1" applyBorder="1" applyAlignment="1">
      <alignment horizontal="center" vertical="center"/>
    </xf>
    <xf numFmtId="38" fontId="8" fillId="0" borderId="23" xfId="1" applyFont="1" applyBorder="1" applyAlignment="1">
      <alignment horizontal="center" vertical="center"/>
    </xf>
    <xf numFmtId="38" fontId="8" fillId="0" borderId="16" xfId="1" applyFont="1" applyBorder="1" applyAlignment="1">
      <alignment horizontal="center" vertical="center"/>
    </xf>
    <xf numFmtId="38" fontId="8" fillId="0" borderId="3" xfId="1" applyFont="1" applyBorder="1" applyAlignment="1">
      <alignment horizontal="center" vertical="center"/>
    </xf>
    <xf numFmtId="38" fontId="8" fillId="0" borderId="3" xfId="1" applyFont="1" applyBorder="1" applyAlignment="1">
      <alignment horizontal="distributed" vertical="center" justifyLastLine="1"/>
    </xf>
    <xf numFmtId="0" fontId="8" fillId="0" borderId="16" xfId="0" applyFont="1" applyBorder="1" applyAlignment="1">
      <alignment horizontal="distributed" vertical="center" justifyLastLine="1"/>
    </xf>
    <xf numFmtId="0" fontId="8" fillId="0" borderId="3" xfId="0" applyFont="1" applyBorder="1" applyAlignment="1">
      <alignment horizontal="distributed" vertical="center" justifyLastLine="1"/>
    </xf>
    <xf numFmtId="0" fontId="8" fillId="0" borderId="7" xfId="0" applyFont="1" applyBorder="1" applyAlignment="1">
      <alignment horizontal="distributed" vertical="center" justifyLastLine="1"/>
    </xf>
    <xf numFmtId="0" fontId="8" fillId="0" borderId="6" xfId="0" applyFont="1" applyBorder="1" applyAlignment="1">
      <alignment horizontal="distributed" vertical="center" justifyLastLine="1"/>
    </xf>
    <xf numFmtId="0" fontId="8" fillId="0" borderId="15" xfId="0" applyFont="1" applyBorder="1" applyAlignment="1">
      <alignment horizontal="distributed" vertical="center" justifyLastLine="1"/>
    </xf>
    <xf numFmtId="0" fontId="8" fillId="0" borderId="11" xfId="0" applyFont="1" applyBorder="1" applyAlignment="1">
      <alignment horizontal="distributed" vertical="center" justifyLastLine="1"/>
    </xf>
    <xf numFmtId="0" fontId="8" fillId="0" borderId="22" xfId="0" applyFont="1" applyBorder="1" applyAlignment="1">
      <alignment horizontal="distributed" vertical="center" justifyLastLine="1"/>
    </xf>
    <xf numFmtId="0" fontId="8" fillId="0" borderId="23" xfId="0" applyFont="1" applyBorder="1" applyAlignment="1">
      <alignment horizontal="distributed" vertical="center" justifyLastLine="1"/>
    </xf>
    <xf numFmtId="0" fontId="4" fillId="0" borderId="0" xfId="0" applyFont="1" applyAlignment="1">
      <alignment horizontal="right" vertical="center"/>
    </xf>
    <xf numFmtId="0" fontId="0" fillId="0" borderId="0" xfId="0" applyAlignment="1">
      <alignment horizontal="right"/>
    </xf>
    <xf numFmtId="0" fontId="9" fillId="0" borderId="0" xfId="0" applyFont="1" applyAlignment="1">
      <alignment horizontal="left"/>
    </xf>
    <xf numFmtId="0" fontId="7" fillId="0" borderId="0" xfId="0" applyFont="1" applyAlignment="1">
      <alignment horizontal="center" vertical="center"/>
    </xf>
    <xf numFmtId="0" fontId="8" fillId="0" borderId="0" xfId="0" applyFont="1" applyAlignment="1">
      <alignment horizontal="center" vertical="center"/>
    </xf>
    <xf numFmtId="0" fontId="12" fillId="0" borderId="19" xfId="2" applyNumberFormat="1" applyFont="1" applyBorder="1" applyAlignment="1">
      <alignment horizontal="distributed" vertical="center" justifyLastLine="1"/>
    </xf>
    <xf numFmtId="0" fontId="12" fillId="0" borderId="20" xfId="2" applyNumberFormat="1" applyFont="1" applyBorder="1" applyAlignment="1">
      <alignment horizontal="distributed" vertical="center" justifyLastLine="1"/>
    </xf>
    <xf numFmtId="0" fontId="12" fillId="0" borderId="21" xfId="2" applyNumberFormat="1" applyFont="1" applyBorder="1" applyAlignment="1">
      <alignment horizontal="distributed" vertical="center" justifyLastLine="1"/>
    </xf>
    <xf numFmtId="0" fontId="6" fillId="0" borderId="0" xfId="2" applyNumberFormat="1" applyFont="1" applyAlignment="1">
      <alignment horizontal="left" vertical="center"/>
    </xf>
    <xf numFmtId="0" fontId="12" fillId="0" borderId="9" xfId="2" applyNumberFormat="1" applyFont="1" applyBorder="1" applyAlignment="1">
      <alignment horizontal="distributed" vertical="center" justifyLastLine="1"/>
    </xf>
    <xf numFmtId="0" fontId="16" fillId="0" borderId="4" xfId="2" applyFont="1" applyBorder="1" applyAlignment="1">
      <alignment horizontal="distributed" vertical="center" justifyLastLine="1"/>
    </xf>
    <xf numFmtId="0" fontId="12" fillId="0" borderId="6" xfId="2" applyNumberFormat="1" applyFont="1" applyBorder="1" applyAlignment="1">
      <alignment horizontal="distributed" vertical="center" justifyLastLine="1"/>
    </xf>
    <xf numFmtId="0" fontId="16" fillId="0" borderId="3" xfId="2" applyFont="1" applyBorder="1" applyAlignment="1">
      <alignment horizontal="distributed" vertical="center" justifyLastLine="1"/>
    </xf>
    <xf numFmtId="0" fontId="12" fillId="0" borderId="27" xfId="2" applyNumberFormat="1" applyFont="1" applyBorder="1" applyAlignment="1">
      <alignment horizontal="distributed" vertical="center" justifyLastLine="1"/>
    </xf>
    <xf numFmtId="0" fontId="6" fillId="0" borderId="0" xfId="2" applyNumberFormat="1" applyFont="1" applyAlignment="1">
      <alignment horizontal="right" vertical="center"/>
    </xf>
    <xf numFmtId="38" fontId="8" fillId="0" borderId="0" xfId="5" applyFont="1" applyBorder="1" applyAlignment="1">
      <alignment horizontal="center" vertical="center"/>
    </xf>
    <xf numFmtId="38" fontId="8" fillId="0" borderId="24" xfId="5" applyFont="1" applyBorder="1" applyAlignment="1">
      <alignment horizontal="distributed" vertical="center" indent="1"/>
    </xf>
    <xf numFmtId="38" fontId="8" fillId="0" borderId="28" xfId="5" applyFont="1" applyBorder="1" applyAlignment="1">
      <alignment horizontal="distributed" vertical="center" indent="1"/>
    </xf>
    <xf numFmtId="38" fontId="8" fillId="0" borderId="29" xfId="5" applyFont="1" applyBorder="1" applyAlignment="1">
      <alignment horizontal="distributed" vertical="center" indent="1"/>
    </xf>
    <xf numFmtId="0" fontId="18" fillId="0" borderId="24" xfId="4" applyBorder="1" applyAlignment="1">
      <alignment horizontal="distributed" vertical="center" indent="1"/>
    </xf>
    <xf numFmtId="0" fontId="18" fillId="0" borderId="29" xfId="4" applyBorder="1" applyAlignment="1">
      <alignment horizontal="distributed" vertical="center" indent="1"/>
    </xf>
    <xf numFmtId="38" fontId="8" fillId="0" borderId="2" xfId="5" applyFont="1" applyBorder="1" applyAlignment="1">
      <alignment vertical="center"/>
    </xf>
    <xf numFmtId="38" fontId="8" fillId="0" borderId="0" xfId="5" applyFont="1" applyAlignment="1">
      <alignment vertical="center"/>
    </xf>
    <xf numFmtId="38" fontId="7" fillId="0" borderId="16" xfId="5" applyFont="1" applyBorder="1" applyAlignment="1">
      <alignment horizontal="distributed" vertical="center" justifyLastLine="1"/>
    </xf>
    <xf numFmtId="38" fontId="7" fillId="0" borderId="18" xfId="5" applyFont="1" applyBorder="1" applyAlignment="1">
      <alignment horizontal="distributed" vertical="center" justifyLastLine="1"/>
    </xf>
    <xf numFmtId="38" fontId="8" fillId="0" borderId="6" xfId="5" applyFont="1" applyBorder="1" applyAlignment="1">
      <alignment horizontal="distributed" vertical="center" justifyLastLine="1"/>
    </xf>
    <xf numFmtId="0" fontId="18" fillId="0" borderId="6" xfId="4" applyBorder="1" applyAlignment="1">
      <alignment horizontal="distributed" vertical="center" justifyLastLine="1"/>
    </xf>
    <xf numFmtId="0" fontId="18" fillId="0" borderId="9" xfId="4" applyBorder="1" applyAlignment="1">
      <alignment horizontal="distributed" vertical="center" justifyLastLine="1"/>
    </xf>
    <xf numFmtId="0" fontId="18" fillId="0" borderId="3" xfId="4" applyBorder="1" applyAlignment="1">
      <alignment horizontal="distributed" vertical="center" justifyLastLine="1"/>
    </xf>
    <xf numFmtId="0" fontId="18" fillId="0" borderId="4" xfId="4" applyBorder="1" applyAlignment="1">
      <alignment horizontal="distributed" vertical="center" justifyLastLine="1"/>
    </xf>
    <xf numFmtId="38" fontId="8" fillId="0" borderId="24" xfId="5" applyFont="1" applyBorder="1" applyAlignment="1">
      <alignment horizontal="distributed" vertical="center" justifyLastLine="1"/>
    </xf>
    <xf numFmtId="0" fontId="18" fillId="0" borderId="28" xfId="4" applyBorder="1" applyAlignment="1">
      <alignment horizontal="distributed" vertical="center" justifyLastLine="1"/>
    </xf>
    <xf numFmtId="0" fontId="18" fillId="0" borderId="29" xfId="4" applyBorder="1" applyAlignment="1">
      <alignment horizontal="distributed" vertical="center" justifyLastLine="1"/>
    </xf>
    <xf numFmtId="38" fontId="7" fillId="0" borderId="15" xfId="5" applyFont="1" applyBorder="1" applyAlignment="1">
      <alignment vertical="center"/>
    </xf>
    <xf numFmtId="38" fontId="7" fillId="0" borderId="16" xfId="5" applyFont="1" applyBorder="1" applyAlignment="1">
      <alignment vertical="center"/>
    </xf>
    <xf numFmtId="38" fontId="8" fillId="0" borderId="19" xfId="5" applyFont="1" applyBorder="1" applyAlignment="1">
      <alignment horizontal="distributed" vertical="center" justifyLastLine="1"/>
    </xf>
    <xf numFmtId="38" fontId="8" fillId="0" borderId="20" xfId="5" applyFont="1" applyBorder="1" applyAlignment="1">
      <alignment horizontal="distributed" vertical="center" justifyLastLine="1"/>
    </xf>
    <xf numFmtId="38" fontId="8" fillId="0" borderId="30" xfId="5" applyFont="1" applyBorder="1" applyAlignment="1">
      <alignment horizontal="distributed" vertical="center" justifyLastLine="1"/>
    </xf>
    <xf numFmtId="38" fontId="8" fillId="0" borderId="19" xfId="5" applyFont="1" applyBorder="1" applyAlignment="1">
      <alignment horizontal="center" vertical="center"/>
    </xf>
    <xf numFmtId="38" fontId="8" fillId="0" borderId="20" xfId="5" applyFont="1" applyBorder="1" applyAlignment="1">
      <alignment horizontal="center" vertical="center"/>
    </xf>
    <xf numFmtId="38" fontId="8" fillId="0" borderId="28" xfId="5" applyFont="1" applyBorder="1" applyAlignment="1">
      <alignment horizontal="distributed" vertical="center" justifyLastLine="1"/>
    </xf>
    <xf numFmtId="0" fontId="9" fillId="0" borderId="0" xfId="4" applyFont="1" applyAlignment="1">
      <alignment horizontal="right" vertical="center"/>
    </xf>
    <xf numFmtId="0" fontId="9" fillId="0" borderId="0" xfId="4" applyFont="1" applyAlignment="1">
      <alignment horizontal="left" vertical="center"/>
    </xf>
    <xf numFmtId="0" fontId="15" fillId="0" borderId="0" xfId="4" applyFont="1" applyAlignment="1">
      <alignment horizontal="left" vertical="center"/>
    </xf>
    <xf numFmtId="38" fontId="8" fillId="0" borderId="15" xfId="5" applyFont="1" applyBorder="1" applyAlignment="1">
      <alignment horizontal="distributed" vertical="center" justifyLastLine="1"/>
    </xf>
    <xf numFmtId="38" fontId="8" fillId="0" borderId="16" xfId="5" applyFont="1" applyBorder="1" applyAlignment="1">
      <alignment horizontal="distributed" vertical="center" justifyLastLine="1"/>
    </xf>
    <xf numFmtId="38" fontId="8" fillId="0" borderId="18" xfId="5" applyFont="1" applyBorder="1" applyAlignment="1">
      <alignment horizontal="distributed" vertical="center" justifyLastLine="1"/>
    </xf>
    <xf numFmtId="38" fontId="8" fillId="0" borderId="2" xfId="5" applyFont="1" applyBorder="1" applyAlignment="1">
      <alignment horizontal="distributed" vertical="center" justifyLastLine="1"/>
    </xf>
    <xf numFmtId="38" fontId="8" fillId="0" borderId="0" xfId="5" applyFont="1" applyBorder="1" applyAlignment="1">
      <alignment horizontal="distributed" vertical="center" justifyLastLine="1"/>
    </xf>
    <xf numFmtId="38" fontId="8" fillId="0" borderId="1" xfId="5" applyFont="1" applyBorder="1" applyAlignment="1">
      <alignment horizontal="distributed" vertical="center" justifyLastLine="1"/>
    </xf>
    <xf numFmtId="38" fontId="8" fillId="0" borderId="11" xfId="5" applyFont="1" applyBorder="1" applyAlignment="1">
      <alignment horizontal="distributed" vertical="center" justifyLastLine="1"/>
    </xf>
    <xf numFmtId="38" fontId="8" fillId="0" borderId="3" xfId="5" applyFont="1" applyBorder="1" applyAlignment="1">
      <alignment horizontal="distributed" vertical="center" justifyLastLine="1"/>
    </xf>
    <xf numFmtId="38" fontId="8" fillId="0" borderId="4" xfId="5" applyFont="1" applyBorder="1" applyAlignment="1">
      <alignment horizontal="distributed" vertical="center" justifyLastLine="1"/>
    </xf>
    <xf numFmtId="38" fontId="9" fillId="0" borderId="0" xfId="5" applyFont="1" applyAlignment="1">
      <alignment horizontal="center" vertical="center"/>
    </xf>
    <xf numFmtId="38" fontId="8" fillId="0" borderId="0" xfId="5" applyFont="1" applyAlignment="1">
      <alignment horizontal="right" vertical="center"/>
    </xf>
    <xf numFmtId="38" fontId="8" fillId="0" borderId="15" xfId="5" applyFont="1" applyBorder="1" applyAlignment="1">
      <alignment horizontal="distributed" vertical="center"/>
    </xf>
    <xf numFmtId="38" fontId="8" fillId="0" borderId="18" xfId="5" applyFont="1" applyBorder="1" applyAlignment="1">
      <alignment horizontal="distributed" vertical="center"/>
    </xf>
    <xf numFmtId="38" fontId="8" fillId="0" borderId="11" xfId="5" applyFont="1" applyBorder="1" applyAlignment="1">
      <alignment horizontal="distributed" vertical="center"/>
    </xf>
    <xf numFmtId="38" fontId="8" fillId="0" borderId="4" xfId="5" applyFont="1" applyBorder="1" applyAlignment="1">
      <alignment horizontal="distributed" vertical="center"/>
    </xf>
    <xf numFmtId="38" fontId="8" fillId="0" borderId="20" xfId="5" applyFont="1" applyBorder="1" applyAlignment="1">
      <alignment horizontal="distributed" vertical="center"/>
    </xf>
    <xf numFmtId="38" fontId="8" fillId="0" borderId="0" xfId="5" applyFont="1" applyAlignment="1">
      <alignment horizontal="distributed" vertical="center" justifyLastLine="1"/>
    </xf>
    <xf numFmtId="38" fontId="8" fillId="0" borderId="0" xfId="5" applyFont="1" applyBorder="1" applyAlignment="1">
      <alignment vertical="center"/>
    </xf>
    <xf numFmtId="38" fontId="8" fillId="0" borderId="15" xfId="5" applyFont="1" applyBorder="1" applyAlignment="1">
      <alignment horizontal="center" vertical="center" justifyLastLine="1"/>
    </xf>
    <xf numFmtId="38" fontId="8" fillId="0" borderId="18" xfId="5" applyFont="1" applyBorder="1" applyAlignment="1">
      <alignment horizontal="center" vertical="center" justifyLastLine="1"/>
    </xf>
    <xf numFmtId="38" fontId="8" fillId="0" borderId="11" xfId="5" applyFont="1" applyBorder="1" applyAlignment="1">
      <alignment horizontal="center" vertical="center" justifyLastLine="1"/>
    </xf>
    <xf numFmtId="38" fontId="8" fillId="0" borderId="4" xfId="5" applyFont="1" applyBorder="1" applyAlignment="1">
      <alignment horizontal="center" vertical="center" justifyLastLine="1"/>
    </xf>
    <xf numFmtId="38" fontId="8" fillId="0" borderId="2" xfId="5" applyFont="1" applyBorder="1" applyAlignment="1">
      <alignment horizontal="distributed" vertical="center"/>
    </xf>
    <xf numFmtId="38" fontId="8" fillId="0" borderId="0" xfId="5" applyFont="1" applyBorder="1" applyAlignment="1">
      <alignment horizontal="distributed" vertical="center"/>
    </xf>
    <xf numFmtId="38" fontId="8" fillId="0" borderId="1" xfId="5" applyFont="1" applyBorder="1" applyAlignment="1">
      <alignment horizontal="distributed" vertical="center"/>
    </xf>
    <xf numFmtId="38" fontId="8" fillId="0" borderId="16" xfId="5" applyFont="1" applyBorder="1" applyAlignment="1">
      <alignment horizontal="distributed" vertical="center"/>
    </xf>
    <xf numFmtId="38" fontId="8" fillId="0" borderId="3" xfId="5" applyFont="1" applyBorder="1" applyAlignment="1">
      <alignment horizontal="distributed" vertical="center"/>
    </xf>
    <xf numFmtId="38" fontId="8" fillId="0" borderId="0" xfId="5" applyFont="1" applyAlignment="1">
      <alignment horizontal="center" vertical="center"/>
    </xf>
    <xf numFmtId="38" fontId="8" fillId="0" borderId="0" xfId="5" applyFont="1" applyBorder="1" applyAlignment="1">
      <alignment horizontal="right" vertical="center"/>
    </xf>
    <xf numFmtId="38" fontId="8" fillId="0" borderId="9" xfId="5" applyFont="1" applyBorder="1" applyAlignment="1">
      <alignment horizontal="distributed" vertical="center" justifyLastLine="1"/>
    </xf>
    <xf numFmtId="38" fontId="8" fillId="0" borderId="7" xfId="5" applyFont="1" applyBorder="1" applyAlignment="1">
      <alignment horizontal="distributed" vertical="center" justifyLastLine="1"/>
    </xf>
    <xf numFmtId="177" fontId="8" fillId="0" borderId="0" xfId="5" applyNumberFormat="1" applyFont="1" applyBorder="1" applyAlignment="1">
      <alignment horizontal="right" vertical="center"/>
    </xf>
    <xf numFmtId="38" fontId="8" fillId="0" borderId="29" xfId="5" applyFont="1" applyBorder="1" applyAlignment="1">
      <alignment horizontal="distributed" vertical="center" justifyLastLine="1"/>
    </xf>
    <xf numFmtId="38" fontId="7" fillId="0" borderId="0" xfId="5" applyFont="1" applyBorder="1" applyAlignment="1">
      <alignment horizontal="right" vertical="center"/>
    </xf>
    <xf numFmtId="177" fontId="7" fillId="0" borderId="0" xfId="5" applyNumberFormat="1" applyFont="1" applyBorder="1" applyAlignment="1">
      <alignment horizontal="right" vertical="center"/>
    </xf>
    <xf numFmtId="0" fontId="9" fillId="0" borderId="0" xfId="2" applyNumberFormat="1" applyFont="1" applyAlignment="1">
      <alignment horizontal="center" vertical="center"/>
    </xf>
    <xf numFmtId="0" fontId="17" fillId="0" borderId="0" xfId="2" applyFont="1" applyAlignment="1">
      <alignment horizontal="center" vertical="center"/>
    </xf>
    <xf numFmtId="38" fontId="20" fillId="0" borderId="0" xfId="3" applyFont="1" applyBorder="1" applyAlignment="1">
      <alignment horizontal="distributed" vertical="center" justifyLastLine="1"/>
    </xf>
    <xf numFmtId="38" fontId="22" fillId="0" borderId="0" xfId="3" applyFont="1" applyBorder="1" applyAlignment="1">
      <alignment horizontal="distributed" vertical="center" justifyLastLine="1"/>
    </xf>
    <xf numFmtId="38" fontId="20" fillId="0" borderId="0" xfId="3" applyFont="1" applyAlignment="1">
      <alignment horizontal="distributed" vertical="center" justifyLastLine="1"/>
    </xf>
    <xf numFmtId="38" fontId="9" fillId="0" borderId="0" xfId="3" applyFont="1" applyAlignment="1">
      <alignment horizontal="center" vertical="center"/>
    </xf>
    <xf numFmtId="38" fontId="14" fillId="0" borderId="0" xfId="3" applyFont="1" applyAlignment="1"/>
    <xf numFmtId="38" fontId="8" fillId="0" borderId="0" xfId="3" applyFont="1" applyBorder="1" applyAlignment="1">
      <alignment horizontal="distributed" vertical="center" justifyLastLine="1"/>
    </xf>
    <xf numFmtId="38" fontId="0" fillId="0" borderId="0" xfId="3" applyFont="1" applyBorder="1" applyAlignment="1">
      <alignment horizontal="distributed" vertical="center" justifyLastLine="1"/>
    </xf>
    <xf numFmtId="0" fontId="12" fillId="0" borderId="0" xfId="4" applyFont="1" applyAlignment="1">
      <alignment horizontal="left" vertical="center"/>
    </xf>
    <xf numFmtId="0" fontId="12" fillId="0" borderId="16" xfId="4" applyFont="1" applyBorder="1" applyAlignment="1">
      <alignment horizontal="left" vertical="center"/>
    </xf>
    <xf numFmtId="0" fontId="12" fillId="0" borderId="35" xfId="4" applyFont="1" applyBorder="1" applyAlignment="1">
      <alignment horizontal="center" vertical="center"/>
    </xf>
    <xf numFmtId="0" fontId="12" fillId="0" borderId="23" xfId="4" applyFont="1" applyBorder="1" applyAlignment="1">
      <alignment horizontal="center" vertical="center"/>
    </xf>
    <xf numFmtId="0" fontId="23" fillId="0" borderId="0" xfId="4" applyFont="1" applyAlignment="1">
      <alignment horizontal="center" vertical="center"/>
    </xf>
    <xf numFmtId="0" fontId="12" fillId="0" borderId="35" xfId="4" applyFont="1" applyFill="1" applyBorder="1" applyAlignment="1">
      <alignment horizontal="center" vertical="center"/>
    </xf>
    <xf numFmtId="0" fontId="12" fillId="0" borderId="0" xfId="4" applyFont="1" applyBorder="1" applyAlignment="1">
      <alignment horizontal="distributed" vertical="center"/>
    </xf>
    <xf numFmtId="0" fontId="12" fillId="0" borderId="16" xfId="4" applyFont="1" applyBorder="1" applyAlignment="1">
      <alignment horizontal="distributed" vertical="center"/>
    </xf>
    <xf numFmtId="0" fontId="12" fillId="0" borderId="5" xfId="4" applyFont="1" applyBorder="1" applyAlignment="1">
      <alignment horizontal="left" vertical="top"/>
    </xf>
    <xf numFmtId="0" fontId="12" fillId="0" borderId="7" xfId="4" applyFont="1" applyFill="1" applyBorder="1" applyAlignment="1">
      <alignment horizontal="center" vertical="center" wrapText="1" justifyLastLine="1"/>
    </xf>
    <xf numFmtId="0" fontId="12" fillId="0" borderId="11" xfId="4" applyFont="1" applyFill="1" applyBorder="1" applyAlignment="1">
      <alignment horizontal="center" vertical="center" justifyLastLine="1"/>
    </xf>
    <xf numFmtId="0" fontId="12" fillId="0" borderId="6" xfId="4" applyFont="1" applyBorder="1" applyAlignment="1">
      <alignment horizontal="distributed" vertical="center"/>
    </xf>
    <xf numFmtId="0" fontId="12" fillId="0" borderId="3" xfId="4" applyFont="1" applyBorder="1" applyAlignment="1">
      <alignment horizontal="distributed" vertical="center"/>
    </xf>
    <xf numFmtId="0" fontId="6" fillId="0" borderId="0" xfId="4" applyFont="1" applyAlignment="1">
      <alignment horizontal="center" vertical="center"/>
    </xf>
    <xf numFmtId="0" fontId="12" fillId="0" borderId="5" xfId="4" applyFont="1" applyBorder="1" applyAlignment="1">
      <alignment horizontal="left" vertical="center"/>
    </xf>
    <xf numFmtId="177" fontId="7" fillId="0" borderId="0" xfId="5" applyNumberFormat="1" applyFont="1" applyAlignment="1">
      <alignment horizontal="right" vertical="center"/>
    </xf>
    <xf numFmtId="177" fontId="8" fillId="0" borderId="0" xfId="5" applyNumberFormat="1" applyFont="1" applyAlignment="1">
      <alignment vertical="center"/>
    </xf>
    <xf numFmtId="0" fontId="9" fillId="0" borderId="0" xfId="4" applyFont="1" applyAlignment="1">
      <alignment horizontal="center" vertical="center"/>
    </xf>
    <xf numFmtId="0" fontId="26" fillId="0" borderId="0" xfId="4" applyFont="1" applyAlignment="1">
      <alignment horizontal="center" vertical="center"/>
    </xf>
    <xf numFmtId="0" fontId="8" fillId="0" borderId="7" xfId="4" applyFont="1" applyBorder="1" applyAlignment="1">
      <alignment horizontal="center" vertical="center"/>
    </xf>
    <xf numFmtId="0" fontId="18" fillId="0" borderId="6" xfId="4" applyBorder="1" applyAlignment="1">
      <alignment horizontal="center" vertical="center"/>
    </xf>
    <xf numFmtId="0" fontId="8" fillId="0" borderId="2" xfId="4" applyFont="1" applyBorder="1" applyAlignment="1">
      <alignment horizontal="distributed" vertical="center"/>
    </xf>
    <xf numFmtId="0" fontId="18" fillId="0" borderId="0" xfId="4" applyAlignment="1">
      <alignment horizontal="distributed" vertical="center"/>
    </xf>
    <xf numFmtId="0" fontId="18" fillId="0" borderId="2" xfId="4" applyBorder="1" applyAlignment="1">
      <alignment horizontal="distributed" vertical="center"/>
    </xf>
    <xf numFmtId="0" fontId="8" fillId="0" borderId="11" xfId="4" applyFont="1" applyBorder="1" applyAlignment="1">
      <alignment horizontal="center" vertical="center"/>
    </xf>
    <xf numFmtId="0" fontId="18" fillId="0" borderId="3" xfId="4" applyBorder="1" applyAlignment="1">
      <alignment horizontal="center" vertical="center"/>
    </xf>
    <xf numFmtId="0" fontId="8" fillId="0" borderId="2" xfId="4" applyFont="1" applyBorder="1" applyAlignment="1">
      <alignment horizontal="distributed" vertical="center" justifyLastLine="1"/>
    </xf>
    <xf numFmtId="0" fontId="8" fillId="0" borderId="0" xfId="4" applyFont="1" applyBorder="1" applyAlignment="1">
      <alignment horizontal="distributed" vertical="center" justifyLastLine="1"/>
    </xf>
    <xf numFmtId="0" fontId="8" fillId="0" borderId="1" xfId="4" applyFont="1" applyBorder="1" applyAlignment="1">
      <alignment horizontal="distributed" vertical="center" justifyLastLine="1"/>
    </xf>
    <xf numFmtId="0" fontId="8" fillId="0" borderId="11" xfId="4" applyFont="1" applyBorder="1" applyAlignment="1">
      <alignment horizontal="distributed" vertical="center" justifyLastLine="1"/>
    </xf>
    <xf numFmtId="0" fontId="8" fillId="0" borderId="3" xfId="4" applyFont="1" applyBorder="1" applyAlignment="1">
      <alignment horizontal="distributed" vertical="center" justifyLastLine="1"/>
    </xf>
    <xf numFmtId="0" fontId="8" fillId="0" borderId="4" xfId="4" applyFont="1" applyBorder="1" applyAlignment="1">
      <alignment horizontal="distributed" vertical="center" justifyLastLine="1"/>
    </xf>
    <xf numFmtId="0" fontId="8" fillId="0" borderId="0" xfId="4" applyFont="1" applyBorder="1" applyAlignment="1">
      <alignment horizontal="center" vertical="center"/>
    </xf>
    <xf numFmtId="0" fontId="8" fillId="0" borderId="9" xfId="4" applyFont="1" applyBorder="1" applyAlignment="1">
      <alignment horizontal="center" vertical="center"/>
    </xf>
    <xf numFmtId="0" fontId="8" fillId="0" borderId="1" xfId="4" applyFont="1" applyBorder="1" applyAlignment="1">
      <alignment horizontal="center" vertical="center"/>
    </xf>
    <xf numFmtId="0" fontId="8" fillId="0" borderId="36" xfId="4" applyFont="1" applyBorder="1" applyAlignment="1">
      <alignment horizontal="distributed" vertical="center" justifyLastLine="1"/>
    </xf>
    <xf numFmtId="0" fontId="18" fillId="0" borderId="36" xfId="4" applyBorder="1" applyAlignment="1">
      <alignment horizontal="distributed" vertical="center" justifyLastLine="1"/>
    </xf>
    <xf numFmtId="0" fontId="18" fillId="0" borderId="23" xfId="4" applyBorder="1" applyAlignment="1">
      <alignment horizontal="distributed" vertical="center" justifyLastLine="1"/>
    </xf>
    <xf numFmtId="0" fontId="8" fillId="0" borderId="6" xfId="4" applyFont="1" applyBorder="1" applyAlignment="1">
      <alignment horizontal="center" vertical="center"/>
    </xf>
    <xf numFmtId="0" fontId="8" fillId="0" borderId="9" xfId="4" applyFont="1" applyBorder="1" applyAlignment="1">
      <alignment horizontal="distributed" vertical="center" justifyLastLine="1"/>
    </xf>
    <xf numFmtId="0" fontId="8" fillId="0" borderId="35" xfId="4" applyFont="1" applyBorder="1" applyAlignment="1">
      <alignment horizontal="distributed" vertical="center" justifyLastLine="1"/>
    </xf>
    <xf numFmtId="0" fontId="8" fillId="0" borderId="7" xfId="4" applyFont="1" applyBorder="1" applyAlignment="1">
      <alignment horizontal="distributed" vertical="center" justifyLastLine="1"/>
    </xf>
    <xf numFmtId="0" fontId="8" fillId="0" borderId="6" xfId="4" applyFont="1" applyBorder="1" applyAlignment="1">
      <alignment horizontal="distributed" vertical="center" justifyLastLine="1"/>
    </xf>
    <xf numFmtId="177" fontId="7" fillId="0" borderId="0" xfId="5" applyNumberFormat="1" applyFont="1" applyAlignment="1">
      <alignment vertical="center"/>
    </xf>
    <xf numFmtId="177" fontId="25" fillId="0" borderId="0" xfId="5" applyNumberFormat="1" applyFont="1" applyAlignment="1">
      <alignment vertical="center"/>
    </xf>
    <xf numFmtId="177" fontId="0" fillId="0" borderId="0" xfId="5" applyNumberFormat="1" applyFont="1" applyAlignment="1">
      <alignment vertical="center"/>
    </xf>
    <xf numFmtId="38" fontId="12" fillId="0" borderId="0" xfId="5" applyFont="1" applyAlignment="1">
      <alignment vertical="center"/>
    </xf>
    <xf numFmtId="38" fontId="12" fillId="0" borderId="0" xfId="5" applyFont="1" applyBorder="1" applyAlignment="1">
      <alignment vertical="center"/>
    </xf>
    <xf numFmtId="0" fontId="12" fillId="0" borderId="35" xfId="4" applyFont="1" applyBorder="1" applyAlignment="1">
      <alignment horizontal="distributed" vertical="center" justifyLastLine="1"/>
    </xf>
    <xf numFmtId="0" fontId="18" fillId="0" borderId="36" xfId="4" applyFont="1" applyBorder="1" applyAlignment="1">
      <alignment horizontal="distributed" vertical="center" justifyLastLine="1"/>
    </xf>
    <xf numFmtId="0" fontId="12" fillId="0" borderId="36" xfId="4" applyFont="1" applyBorder="1" applyAlignment="1">
      <alignment horizontal="center" vertical="center"/>
    </xf>
    <xf numFmtId="0" fontId="18" fillId="0" borderId="23" xfId="4" applyFont="1" applyBorder="1" applyAlignment="1">
      <alignment horizontal="center" vertical="center"/>
    </xf>
    <xf numFmtId="0" fontId="12" fillId="0" borderId="24" xfId="4" applyFont="1" applyBorder="1" applyAlignment="1">
      <alignment horizontal="distributed" vertical="center" justifyLastLine="1"/>
    </xf>
    <xf numFmtId="0" fontId="18" fillId="0" borderId="28" xfId="4" applyFont="1" applyBorder="1" applyAlignment="1">
      <alignment horizontal="distributed" vertical="center" justifyLastLine="1"/>
    </xf>
    <xf numFmtId="0" fontId="18" fillId="0" borderId="29" xfId="4" applyFont="1" applyBorder="1" applyAlignment="1">
      <alignment horizontal="distributed" vertical="center" justifyLastLine="1"/>
    </xf>
    <xf numFmtId="0" fontId="12" fillId="0" borderId="22" xfId="4" applyFont="1" applyBorder="1" applyAlignment="1">
      <alignment horizontal="distributed" vertical="center" justifyLastLine="1"/>
    </xf>
    <xf numFmtId="0" fontId="18" fillId="0" borderId="23" xfId="4" applyFont="1" applyBorder="1" applyAlignment="1">
      <alignment horizontal="distributed" vertical="center" justifyLastLine="1"/>
    </xf>
    <xf numFmtId="0" fontId="12" fillId="0" borderId="22" xfId="4" applyFont="1" applyBorder="1" applyAlignment="1">
      <alignment horizontal="center" vertical="center" shrinkToFit="1"/>
    </xf>
    <xf numFmtId="0" fontId="18" fillId="0" borderId="23" xfId="4" applyFont="1" applyBorder="1" applyAlignment="1">
      <alignment horizontal="center" vertical="center" shrinkToFit="1"/>
    </xf>
    <xf numFmtId="0" fontId="12" fillId="0" borderId="22" xfId="4" applyFont="1" applyBorder="1" applyAlignment="1">
      <alignment horizontal="distributed" vertical="center"/>
    </xf>
    <xf numFmtId="0" fontId="18" fillId="0" borderId="23" xfId="4" applyFont="1" applyBorder="1" applyAlignment="1">
      <alignment horizontal="distributed" vertical="center"/>
    </xf>
    <xf numFmtId="0" fontId="12" fillId="0" borderId="22" xfId="4" applyFont="1" applyBorder="1" applyAlignment="1">
      <alignment horizontal="distributed" vertical="center" wrapText="1" justifyLastLine="1"/>
    </xf>
    <xf numFmtId="0" fontId="12" fillId="0" borderId="36" xfId="4" applyFont="1" applyBorder="1" applyAlignment="1">
      <alignment horizontal="distributed" vertical="center" justifyLastLine="1"/>
    </xf>
    <xf numFmtId="0" fontId="12" fillId="0" borderId="23" xfId="4" applyFont="1" applyBorder="1" applyAlignment="1">
      <alignment horizontal="distributed" vertical="center" justifyLastLine="1"/>
    </xf>
    <xf numFmtId="0" fontId="12" fillId="0" borderId="7" xfId="4" applyFont="1" applyBorder="1" applyAlignment="1">
      <alignment horizontal="distributed" vertical="center" wrapText="1" justifyLastLine="1"/>
    </xf>
    <xf numFmtId="0" fontId="12" fillId="0" borderId="2" xfId="4" applyFont="1" applyBorder="1" applyAlignment="1">
      <alignment horizontal="distributed" vertical="center" wrapText="1" justifyLastLine="1"/>
    </xf>
    <xf numFmtId="0" fontId="12" fillId="0" borderId="11" xfId="4" applyFont="1" applyBorder="1" applyAlignment="1">
      <alignment horizontal="distributed" vertical="center" wrapText="1" justifyLastLine="1"/>
    </xf>
    <xf numFmtId="0" fontId="12" fillId="0" borderId="36" xfId="4" applyFont="1" applyBorder="1" applyAlignment="1">
      <alignment horizontal="distributed" vertical="center" wrapText="1" justifyLastLine="1"/>
    </xf>
    <xf numFmtId="0" fontId="12" fillId="0" borderId="23" xfId="4" applyFont="1" applyBorder="1" applyAlignment="1">
      <alignment horizontal="distributed" vertical="center" wrapText="1" justifyLastLine="1"/>
    </xf>
    <xf numFmtId="0" fontId="12" fillId="0" borderId="15" xfId="4" applyFont="1" applyBorder="1" applyAlignment="1">
      <alignment horizontal="distributed" vertical="center" wrapText="1" justifyLastLine="1"/>
    </xf>
    <xf numFmtId="0" fontId="18" fillId="0" borderId="0" xfId="4" applyFont="1" applyAlignment="1">
      <alignment vertical="center"/>
    </xf>
    <xf numFmtId="0" fontId="12" fillId="0" borderId="7" xfId="4" applyFont="1" applyBorder="1" applyAlignment="1">
      <alignment horizontal="distributed" vertical="center" justifyLastLine="1"/>
    </xf>
    <xf numFmtId="0" fontId="12" fillId="0" borderId="6" xfId="4" applyFont="1" applyBorder="1" applyAlignment="1">
      <alignment horizontal="distributed" vertical="center" justifyLastLine="1"/>
    </xf>
    <xf numFmtId="0" fontId="12" fillId="0" borderId="9" xfId="4" applyFont="1" applyBorder="1" applyAlignment="1">
      <alignment horizontal="distributed" vertical="center" justifyLastLine="1"/>
    </xf>
    <xf numFmtId="0" fontId="12" fillId="0" borderId="15" xfId="4" applyFont="1" applyBorder="1" applyAlignment="1">
      <alignment horizontal="distributed" vertical="center" justifyLastLine="1"/>
    </xf>
    <xf numFmtId="0" fontId="12" fillId="0" borderId="18" xfId="4" applyFont="1" applyBorder="1" applyAlignment="1">
      <alignment horizontal="distributed" vertical="center" justifyLastLine="1"/>
    </xf>
    <xf numFmtId="0" fontId="12" fillId="0" borderId="2" xfId="4" applyFont="1" applyBorder="1" applyAlignment="1">
      <alignment horizontal="distributed" vertical="center" justifyLastLine="1"/>
    </xf>
    <xf numFmtId="0" fontId="12" fillId="0" borderId="1" xfId="4" applyFont="1" applyBorder="1" applyAlignment="1">
      <alignment horizontal="distributed" vertical="center" justifyLastLine="1"/>
    </xf>
    <xf numFmtId="0" fontId="12" fillId="0" borderId="11" xfId="4" applyFont="1" applyBorder="1" applyAlignment="1">
      <alignment horizontal="distributed" vertical="center" justifyLastLine="1"/>
    </xf>
    <xf numFmtId="0" fontId="12" fillId="0" borderId="4" xfId="4" applyFont="1" applyBorder="1" applyAlignment="1">
      <alignment horizontal="distributed" vertical="center" justifyLastLine="1"/>
    </xf>
    <xf numFmtId="0" fontId="12" fillId="0" borderId="0" xfId="4" applyFont="1" applyBorder="1" applyAlignment="1">
      <alignment horizontal="distributed" vertical="center" justifyLastLine="1"/>
    </xf>
    <xf numFmtId="0" fontId="12" fillId="0" borderId="0" xfId="4" applyFont="1" applyBorder="1" applyAlignment="1">
      <alignment horizontal="center" vertical="center"/>
    </xf>
    <xf numFmtId="0" fontId="12" fillId="0" borderId="0" xfId="4" applyFont="1" applyAlignment="1">
      <alignment horizontal="distributed" vertical="center" justifyLastLine="1"/>
    </xf>
    <xf numFmtId="38" fontId="12" fillId="0" borderId="2" xfId="5" applyFont="1" applyBorder="1" applyAlignment="1">
      <alignment vertical="center"/>
    </xf>
    <xf numFmtId="0" fontId="18" fillId="0" borderId="6" xfId="4" applyFont="1" applyBorder="1" applyAlignment="1">
      <alignment vertical="center"/>
    </xf>
    <xf numFmtId="0" fontId="18" fillId="0" borderId="3" xfId="4" applyFont="1" applyBorder="1" applyAlignment="1">
      <alignment vertical="center"/>
    </xf>
    <xf numFmtId="0" fontId="12" fillId="0" borderId="3" xfId="4" applyFont="1" applyBorder="1" applyAlignment="1">
      <alignment horizontal="distributed" vertical="center" justifyLastLine="1"/>
    </xf>
    <xf numFmtId="0" fontId="12" fillId="0" borderId="19" xfId="4" applyFont="1" applyBorder="1" applyAlignment="1">
      <alignment horizontal="distributed" vertical="center" justifyLastLine="1"/>
    </xf>
    <xf numFmtId="0" fontId="12" fillId="0" borderId="20" xfId="4" applyFont="1" applyBorder="1" applyAlignment="1">
      <alignment horizontal="distributed" vertical="center" justifyLastLine="1"/>
    </xf>
    <xf numFmtId="0" fontId="12" fillId="0" borderId="30" xfId="4" applyFont="1" applyBorder="1" applyAlignment="1">
      <alignment horizontal="distributed" vertical="center" justifyLastLine="1"/>
    </xf>
    <xf numFmtId="0" fontId="12" fillId="0" borderId="28" xfId="4" applyFont="1" applyBorder="1" applyAlignment="1">
      <alignment horizontal="distributed" vertical="center" justifyLastLine="1"/>
    </xf>
    <xf numFmtId="0" fontId="12" fillId="0" borderId="1" xfId="4" applyFont="1" applyBorder="1" applyAlignment="1">
      <alignment horizontal="left" vertical="center"/>
    </xf>
    <xf numFmtId="0" fontId="12" fillId="0" borderId="0" xfId="4" applyFont="1" applyAlignment="1">
      <alignment horizontal="left" vertical="center" shrinkToFit="1"/>
    </xf>
    <xf numFmtId="0" fontId="12" fillId="0" borderId="1" xfId="4" applyFont="1" applyBorder="1" applyAlignment="1">
      <alignment horizontal="left" vertical="center" shrinkToFit="1"/>
    </xf>
    <xf numFmtId="38" fontId="20" fillId="0" borderId="2" xfId="5" applyFont="1" applyBorder="1" applyAlignment="1">
      <alignment horizontal="distributed" vertical="center"/>
    </xf>
    <xf numFmtId="38" fontId="20" fillId="0" borderId="1" xfId="5" applyFont="1" applyBorder="1" applyAlignment="1">
      <alignment horizontal="distributed" vertical="center"/>
    </xf>
    <xf numFmtId="38" fontId="12" fillId="0" borderId="20" xfId="5" applyFont="1" applyBorder="1" applyAlignment="1">
      <alignment horizontal="distributed" vertical="center"/>
    </xf>
    <xf numFmtId="40" fontId="8" fillId="0" borderId="0" xfId="5" applyNumberFormat="1" applyFont="1" applyAlignment="1">
      <alignment horizontal="right" vertical="center"/>
    </xf>
    <xf numFmtId="38" fontId="8" fillId="0" borderId="16" xfId="5" applyFont="1" applyBorder="1" applyAlignment="1">
      <alignment horizontal="right" vertical="center"/>
    </xf>
    <xf numFmtId="38" fontId="8" fillId="0" borderId="15" xfId="5" applyFont="1" applyBorder="1" applyAlignment="1">
      <alignment horizontal="distributed" vertical="center" wrapText="1"/>
    </xf>
    <xf numFmtId="38" fontId="8" fillId="0" borderId="18" xfId="5" applyFont="1" applyBorder="1" applyAlignment="1">
      <alignment horizontal="distributed" vertical="center" wrapText="1"/>
    </xf>
    <xf numFmtId="38" fontId="8" fillId="0" borderId="2" xfId="5" applyFont="1" applyBorder="1" applyAlignment="1">
      <alignment horizontal="distributed" vertical="center" wrapText="1"/>
    </xf>
    <xf numFmtId="38" fontId="8" fillId="0" borderId="1" xfId="5" applyFont="1" applyBorder="1" applyAlignment="1">
      <alignment horizontal="distributed" vertical="center" wrapText="1"/>
    </xf>
    <xf numFmtId="38" fontId="8" fillId="0" borderId="11" xfId="5" applyFont="1" applyBorder="1" applyAlignment="1">
      <alignment horizontal="distributed" vertical="center" wrapText="1"/>
    </xf>
    <xf numFmtId="38" fontId="8" fillId="0" borderId="4" xfId="5" applyFont="1" applyBorder="1" applyAlignment="1">
      <alignment horizontal="distributed" vertical="center" wrapText="1"/>
    </xf>
    <xf numFmtId="38" fontId="12" fillId="0" borderId="1" xfId="5" applyFont="1" applyBorder="1" applyAlignment="1">
      <alignment horizontal="distributed" vertical="center"/>
    </xf>
    <xf numFmtId="38" fontId="8" fillId="0" borderId="16" xfId="5" applyFont="1" applyBorder="1" applyAlignment="1">
      <alignment vertical="center"/>
    </xf>
    <xf numFmtId="38" fontId="20" fillId="0" borderId="15" xfId="5" applyFont="1" applyBorder="1" applyAlignment="1">
      <alignment horizontal="distributed" vertical="center"/>
    </xf>
    <xf numFmtId="38" fontId="20" fillId="0" borderId="18" xfId="5" applyFont="1" applyBorder="1" applyAlignment="1">
      <alignment horizontal="distributed" vertical="center"/>
    </xf>
    <xf numFmtId="38" fontId="20" fillId="0" borderId="11" xfId="5" applyFont="1" applyBorder="1" applyAlignment="1">
      <alignment horizontal="distributed" vertical="center"/>
    </xf>
    <xf numFmtId="38" fontId="20" fillId="0" borderId="4" xfId="5" applyFont="1" applyBorder="1" applyAlignment="1">
      <alignment horizontal="distributed" vertical="center"/>
    </xf>
    <xf numFmtId="38" fontId="20" fillId="0" borderId="15" xfId="5" applyFont="1" applyBorder="1" applyAlignment="1">
      <alignment horizontal="distributed" vertical="center" wrapText="1"/>
    </xf>
    <xf numFmtId="38" fontId="20" fillId="0" borderId="18" xfId="5" applyFont="1" applyBorder="1" applyAlignment="1">
      <alignment horizontal="distributed" vertical="center" wrapText="1"/>
    </xf>
    <xf numFmtId="38" fontId="12" fillId="0" borderId="1" xfId="5" applyFont="1" applyBorder="1" applyAlignment="1">
      <alignment horizontal="distributed" vertical="center" justifyLastLine="1"/>
    </xf>
    <xf numFmtId="38" fontId="12" fillId="0" borderId="2" xfId="5" applyFont="1" applyBorder="1" applyAlignment="1">
      <alignment horizontal="distributed" vertical="center" justifyLastLine="1"/>
    </xf>
    <xf numFmtId="38" fontId="8" fillId="0" borderId="35" xfId="5" applyFont="1" applyBorder="1" applyAlignment="1">
      <alignment horizontal="distributed" vertical="center" justifyLastLine="1"/>
    </xf>
    <xf numFmtId="38" fontId="12" fillId="0" borderId="36" xfId="5" applyFont="1" applyBorder="1" applyAlignment="1">
      <alignment horizontal="distributed" vertical="center" justifyLastLine="1"/>
    </xf>
    <xf numFmtId="38" fontId="12" fillId="0" borderId="23" xfId="5" applyFont="1" applyBorder="1" applyAlignment="1">
      <alignment horizontal="distributed" vertical="center" justifyLastLine="1"/>
    </xf>
    <xf numFmtId="38" fontId="8" fillId="0" borderId="16" xfId="5" applyFont="1" applyBorder="1" applyAlignment="1">
      <alignment horizontal="distributed" vertical="center" wrapText="1"/>
    </xf>
    <xf numFmtId="38" fontId="8" fillId="0" borderId="0" xfId="5" applyFont="1" applyBorder="1" applyAlignment="1">
      <alignment horizontal="distributed" vertical="center" wrapText="1"/>
    </xf>
    <xf numFmtId="38" fontId="8" fillId="0" borderId="3" xfId="5" applyFont="1" applyBorder="1" applyAlignment="1">
      <alignment horizontal="distributed" vertical="center" wrapText="1"/>
    </xf>
    <xf numFmtId="38" fontId="8" fillId="0" borderId="15" xfId="5" applyFont="1" applyBorder="1" applyAlignment="1">
      <alignment horizontal="distributed" vertical="center" wrapText="1" justifyLastLine="1"/>
    </xf>
    <xf numFmtId="38" fontId="8" fillId="0" borderId="18" xfId="5" applyFont="1" applyBorder="1" applyAlignment="1">
      <alignment horizontal="distributed" vertical="center" wrapText="1" justifyLastLine="1"/>
    </xf>
    <xf numFmtId="38" fontId="8" fillId="0" borderId="2" xfId="5" applyFont="1" applyBorder="1" applyAlignment="1">
      <alignment horizontal="distributed" vertical="center" wrapText="1" justifyLastLine="1"/>
    </xf>
    <xf numFmtId="38" fontId="8" fillId="0" borderId="1" xfId="5" applyFont="1" applyBorder="1" applyAlignment="1">
      <alignment horizontal="distributed" vertical="center" wrapText="1" justifyLastLine="1"/>
    </xf>
    <xf numFmtId="38" fontId="8" fillId="0" borderId="11" xfId="5" applyFont="1" applyBorder="1" applyAlignment="1">
      <alignment horizontal="distributed" vertical="center" wrapText="1" justifyLastLine="1"/>
    </xf>
    <xf numFmtId="38" fontId="8" fillId="0" borderId="4" xfId="5" applyFont="1" applyBorder="1" applyAlignment="1">
      <alignment horizontal="distributed" vertical="center" wrapText="1" justifyLastLine="1"/>
    </xf>
    <xf numFmtId="4" fontId="8" fillId="0" borderId="0" xfId="5" applyNumberFormat="1" applyFont="1" applyAlignment="1">
      <alignment vertical="center"/>
    </xf>
    <xf numFmtId="38" fontId="12" fillId="0" borderId="0" xfId="5" applyFont="1" applyBorder="1" applyAlignment="1">
      <alignment horizontal="distributed" vertical="center"/>
    </xf>
    <xf numFmtId="38" fontId="8" fillId="0" borderId="0" xfId="5" applyFont="1" applyAlignment="1">
      <alignment horizontal="distributed" vertical="center"/>
    </xf>
    <xf numFmtId="0" fontId="8" fillId="0" borderId="0" xfId="5" applyNumberFormat="1" applyFont="1" applyAlignment="1">
      <alignment vertical="center"/>
    </xf>
    <xf numFmtId="40" fontId="8" fillId="0" borderId="0" xfId="5" applyNumberFormat="1" applyFont="1" applyAlignment="1">
      <alignment vertical="center"/>
    </xf>
    <xf numFmtId="0" fontId="8" fillId="0" borderId="16" xfId="5" applyNumberFormat="1" applyFont="1" applyBorder="1" applyAlignment="1">
      <alignment vertical="center"/>
    </xf>
    <xf numFmtId="38" fontId="9" fillId="0" borderId="0" xfId="5" applyFont="1" applyAlignment="1">
      <alignment horizontal="right" vertical="center"/>
    </xf>
    <xf numFmtId="38" fontId="9" fillId="0" borderId="0" xfId="5" applyFont="1" applyAlignment="1">
      <alignment horizontal="left" vertical="center"/>
    </xf>
    <xf numFmtId="38" fontId="20" fillId="0" borderId="2" xfId="5" applyFont="1" applyBorder="1" applyAlignment="1">
      <alignment horizontal="distributed" vertical="center" wrapText="1"/>
    </xf>
    <xf numFmtId="38" fontId="20" fillId="0" borderId="1" xfId="5" applyFont="1" applyBorder="1" applyAlignment="1">
      <alignment horizontal="distributed" vertical="center" wrapText="1"/>
    </xf>
    <xf numFmtId="38" fontId="8" fillId="0" borderId="7" xfId="5" applyFont="1" applyBorder="1" applyAlignment="1">
      <alignment horizontal="distributed" vertical="center" wrapText="1"/>
    </xf>
    <xf numFmtId="38" fontId="8" fillId="0" borderId="2" xfId="5" applyFont="1" applyBorder="1" applyAlignment="1">
      <alignment horizontal="center" vertical="center"/>
    </xf>
    <xf numFmtId="38" fontId="8" fillId="0" borderId="11" xfId="5" applyFont="1" applyBorder="1" applyAlignment="1">
      <alignment horizontal="center" vertical="center"/>
    </xf>
    <xf numFmtId="38" fontId="8" fillId="0" borderId="9" xfId="5" applyFont="1" applyBorder="1" applyAlignment="1">
      <alignment horizontal="distributed" vertical="center"/>
    </xf>
    <xf numFmtId="38" fontId="8" fillId="0" borderId="20" xfId="5" applyFont="1" applyBorder="1" applyAlignment="1">
      <alignment horizontal="distributed" vertical="center" indent="8"/>
    </xf>
    <xf numFmtId="38" fontId="8" fillId="0" borderId="30" xfId="5" applyFont="1" applyBorder="1" applyAlignment="1">
      <alignment horizontal="distributed" vertical="center" indent="8"/>
    </xf>
    <xf numFmtId="38" fontId="9" fillId="0" borderId="0" xfId="5" applyFont="1" applyAlignment="1">
      <alignment vertical="center"/>
    </xf>
    <xf numFmtId="38" fontId="8" fillId="0" borderId="6" xfId="5" applyFont="1" applyBorder="1" applyAlignment="1">
      <alignment horizontal="center" vertical="center"/>
    </xf>
    <xf numFmtId="38" fontId="8" fillId="0" borderId="3" xfId="5" applyFont="1" applyBorder="1" applyAlignment="1">
      <alignment horizontal="center" vertical="center"/>
    </xf>
    <xf numFmtId="38" fontId="8" fillId="0" borderId="7" xfId="5" applyFont="1" applyBorder="1" applyAlignment="1">
      <alignment horizontal="center" vertical="center" wrapText="1" justifyLastLine="1"/>
    </xf>
    <xf numFmtId="38" fontId="8" fillId="0" borderId="6" xfId="5" applyFont="1" applyBorder="1" applyAlignment="1">
      <alignment horizontal="center" vertical="center" wrapText="1" justifyLastLine="1"/>
    </xf>
    <xf numFmtId="38" fontId="8" fillId="0" borderId="9" xfId="5" applyFont="1" applyBorder="1" applyAlignment="1">
      <alignment horizontal="center" vertical="center" wrapText="1" justifyLastLine="1"/>
    </xf>
    <xf numFmtId="38" fontId="8" fillId="0" borderId="11" xfId="5" applyFont="1" applyBorder="1" applyAlignment="1">
      <alignment horizontal="center" vertical="center" wrapText="1" justifyLastLine="1"/>
    </xf>
    <xf numFmtId="38" fontId="8" fillId="0" borderId="3" xfId="5" applyFont="1" applyBorder="1" applyAlignment="1">
      <alignment horizontal="center" vertical="center" wrapText="1" justifyLastLine="1"/>
    </xf>
    <xf numFmtId="38" fontId="8" fillId="0" borderId="4" xfId="5" applyFont="1" applyBorder="1" applyAlignment="1">
      <alignment horizontal="center" vertical="center" wrapText="1" justifyLastLine="1"/>
    </xf>
    <xf numFmtId="38" fontId="8" fillId="0" borderId="7" xfId="5" applyFont="1" applyBorder="1" applyAlignment="1">
      <alignment horizontal="center" vertical="center" justifyLastLine="1" shrinkToFit="1"/>
    </xf>
    <xf numFmtId="38" fontId="8" fillId="0" borderId="6" xfId="5" applyFont="1" applyBorder="1" applyAlignment="1">
      <alignment horizontal="center" vertical="center" justifyLastLine="1" shrinkToFit="1"/>
    </xf>
    <xf numFmtId="38" fontId="8" fillId="0" borderId="9" xfId="5" applyFont="1" applyBorder="1" applyAlignment="1">
      <alignment horizontal="center" vertical="center" justifyLastLine="1" shrinkToFit="1"/>
    </xf>
    <xf numFmtId="38" fontId="8" fillId="0" borderId="11" xfId="5" applyFont="1" applyBorder="1" applyAlignment="1">
      <alignment horizontal="center" vertical="center" justifyLastLine="1" shrinkToFit="1"/>
    </xf>
    <xf numFmtId="38" fontId="8" fillId="0" borderId="3" xfId="5" applyFont="1" applyBorder="1" applyAlignment="1">
      <alignment horizontal="center" vertical="center" justifyLastLine="1" shrinkToFit="1"/>
    </xf>
    <xf numFmtId="38" fontId="8" fillId="0" borderId="4" xfId="5" applyFont="1" applyBorder="1" applyAlignment="1">
      <alignment horizontal="center" vertical="center" justifyLastLine="1" shrinkToFit="1"/>
    </xf>
    <xf numFmtId="38" fontId="8" fillId="0" borderId="0" xfId="5" applyFont="1" applyBorder="1" applyAlignment="1">
      <alignment horizontal="left" vertical="center"/>
    </xf>
    <xf numFmtId="38" fontId="12" fillId="0" borderId="0" xfId="5" applyFont="1" applyBorder="1" applyAlignment="1">
      <alignment horizontal="left" vertical="center"/>
    </xf>
    <xf numFmtId="38" fontId="0" fillId="0" borderId="0" xfId="5" applyFont="1" applyAlignment="1"/>
    <xf numFmtId="178" fontId="18" fillId="0" borderId="0" xfId="4" applyNumberFormat="1" applyAlignment="1"/>
    <xf numFmtId="38" fontId="12" fillId="0" borderId="3" xfId="5" applyFont="1" applyBorder="1" applyAlignment="1">
      <alignment vertical="center"/>
    </xf>
    <xf numFmtId="38" fontId="0" fillId="0" borderId="3" xfId="5" applyFont="1" applyBorder="1" applyAlignment="1"/>
    <xf numFmtId="178" fontId="18" fillId="0" borderId="3" xfId="4" applyNumberFormat="1" applyBorder="1" applyAlignment="1"/>
    <xf numFmtId="38" fontId="8" fillId="0" borderId="6" xfId="5" applyFont="1" applyBorder="1" applyAlignment="1">
      <alignment horizontal="distributed" vertical="center" wrapText="1"/>
    </xf>
    <xf numFmtId="38" fontId="8" fillId="0" borderId="6" xfId="5" applyFont="1" applyBorder="1" applyAlignment="1">
      <alignment horizontal="distributed" vertical="center"/>
    </xf>
    <xf numFmtId="38" fontId="8" fillId="0" borderId="7" xfId="5" applyFont="1" applyBorder="1" applyAlignment="1">
      <alignment horizontal="center" vertical="center" shrinkToFit="1"/>
    </xf>
    <xf numFmtId="38" fontId="8" fillId="0" borderId="6" xfId="5" applyFont="1" applyBorder="1" applyAlignment="1">
      <alignment horizontal="center" vertical="center" shrinkToFit="1"/>
    </xf>
    <xf numFmtId="38" fontId="8" fillId="0" borderId="9" xfId="5" applyFont="1" applyBorder="1" applyAlignment="1">
      <alignment horizontal="center" vertical="center" shrinkToFit="1"/>
    </xf>
    <xf numFmtId="38" fontId="8" fillId="0" borderId="11" xfId="5" applyFont="1" applyBorder="1" applyAlignment="1">
      <alignment horizontal="center" vertical="center" shrinkToFit="1"/>
    </xf>
    <xf numFmtId="38" fontId="8" fillId="0" borderId="3" xfId="5" applyFont="1" applyBorder="1" applyAlignment="1">
      <alignment horizontal="center" vertical="center" shrinkToFit="1"/>
    </xf>
    <xf numFmtId="38" fontId="8" fillId="0" borderId="4" xfId="5" applyFont="1" applyBorder="1" applyAlignment="1">
      <alignment horizontal="center" vertical="center" shrinkToFit="1"/>
    </xf>
    <xf numFmtId="38" fontId="8" fillId="0" borderId="7" xfId="5" applyFont="1" applyBorder="1" applyAlignment="1">
      <alignment horizontal="distributed" vertical="center" wrapText="1" justifyLastLine="1"/>
    </xf>
    <xf numFmtId="38" fontId="8" fillId="0" borderId="6" xfId="5" applyFont="1" applyBorder="1" applyAlignment="1">
      <alignment horizontal="distributed" vertical="center" wrapText="1" justifyLastLine="1"/>
    </xf>
    <xf numFmtId="38" fontId="8" fillId="0" borderId="9" xfId="5" applyFont="1" applyBorder="1" applyAlignment="1">
      <alignment horizontal="distributed" vertical="center" wrapText="1" justifyLastLine="1"/>
    </xf>
    <xf numFmtId="38" fontId="8" fillId="0" borderId="3" xfId="5" applyFont="1" applyBorder="1" applyAlignment="1">
      <alignment horizontal="distributed" vertical="center" wrapText="1" justifyLastLine="1"/>
    </xf>
    <xf numFmtId="38" fontId="8" fillId="0" borderId="15" xfId="5" applyFont="1" applyBorder="1" applyAlignment="1">
      <alignment vertical="center"/>
    </xf>
    <xf numFmtId="179" fontId="8" fillId="0" borderId="16" xfId="5" applyNumberFormat="1" applyFont="1" applyBorder="1" applyAlignment="1">
      <alignment vertical="center"/>
    </xf>
    <xf numFmtId="179" fontId="8" fillId="0" borderId="0" xfId="5" applyNumberFormat="1" applyFont="1" applyBorder="1" applyAlignment="1">
      <alignment vertical="center"/>
    </xf>
    <xf numFmtId="38" fontId="0" fillId="0" borderId="0" xfId="5" applyFont="1" applyAlignment="1">
      <alignment vertical="center"/>
    </xf>
    <xf numFmtId="178" fontId="18" fillId="0" borderId="0" xfId="4" applyNumberFormat="1" applyAlignment="1">
      <alignment vertical="center"/>
    </xf>
    <xf numFmtId="38" fontId="0" fillId="0" borderId="0" xfId="5" applyFont="1" applyBorder="1" applyAlignment="1">
      <alignment vertical="center"/>
    </xf>
    <xf numFmtId="38" fontId="0" fillId="0" borderId="3" xfId="5" applyFont="1" applyBorder="1" applyAlignment="1">
      <alignment vertical="center"/>
    </xf>
    <xf numFmtId="38" fontId="8" fillId="0" borderId="11" xfId="5" applyFont="1" applyBorder="1" applyAlignment="1">
      <alignment vertical="center"/>
    </xf>
    <xf numFmtId="38" fontId="8" fillId="0" borderId="3" xfId="5" applyFont="1" applyBorder="1" applyAlignment="1">
      <alignment vertical="center"/>
    </xf>
    <xf numFmtId="178" fontId="18" fillId="0" borderId="0" xfId="4" applyNumberFormat="1" applyBorder="1" applyAlignment="1">
      <alignment vertical="center"/>
    </xf>
    <xf numFmtId="178" fontId="18" fillId="0" borderId="3" xfId="4" applyNumberFormat="1" applyBorder="1" applyAlignment="1">
      <alignment vertical="center"/>
    </xf>
  </cellXfs>
  <cellStyles count="6">
    <cellStyle name="桁区切り" xfId="1" builtinId="6"/>
    <cellStyle name="桁区切り 2" xfId="3"/>
    <cellStyle name="桁区切り 3" xfId="5"/>
    <cellStyle name="標準" xfId="0" builtinId="0"/>
    <cellStyle name="標準 2" xfId="2"/>
    <cellStyle name="標準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3"/>
  <sheetViews>
    <sheetView tabSelected="1" zoomScaleNormal="100" workbookViewId="0">
      <selection sqref="B1"/>
    </sheetView>
  </sheetViews>
  <sheetFormatPr defaultColWidth="8.5703125" defaultRowHeight="12.75"/>
  <cols>
    <col min="1" max="1" width="0.85546875" style="55" customWidth="1"/>
    <col min="2" max="2" width="19.140625" style="55" customWidth="1"/>
    <col min="3" max="3" width="0.85546875" style="55" customWidth="1"/>
    <col min="4" max="7" width="9.7109375" style="55" customWidth="1"/>
    <col min="8" max="8" width="0.85546875" style="55" customWidth="1"/>
    <col min="9" max="9" width="19.140625" style="55" customWidth="1"/>
    <col min="10" max="10" width="0.85546875" style="55" customWidth="1"/>
    <col min="11" max="11" width="10" style="55" customWidth="1"/>
    <col min="12" max="14" width="9.28515625" style="55" customWidth="1"/>
    <col min="15" max="15" width="0.85546875" style="55" customWidth="1"/>
    <col min="16" max="16" width="19.140625" style="55" customWidth="1"/>
    <col min="17" max="17" width="0.85546875" style="55" customWidth="1"/>
    <col min="18" max="21" width="9.5703125" style="55" customWidth="1"/>
    <col min="22" max="22" width="0.85546875" style="55" customWidth="1"/>
    <col min="23" max="23" width="19.140625" style="55" customWidth="1"/>
    <col min="24" max="24" width="0.85546875" style="55" customWidth="1"/>
    <col min="25" max="25" width="9.5703125" style="55" customWidth="1"/>
    <col min="26" max="28" width="9.42578125" style="55" customWidth="1"/>
    <col min="29" max="16384" width="8.5703125" style="55"/>
  </cols>
  <sheetData>
    <row r="1" spans="1:28" ht="21" customHeight="1">
      <c r="B1" s="93"/>
      <c r="C1" s="93"/>
      <c r="D1" s="93"/>
      <c r="E1" s="93"/>
      <c r="G1" s="93"/>
      <c r="H1" s="93"/>
      <c r="I1" s="93"/>
      <c r="J1" s="93"/>
      <c r="K1" s="343" t="s">
        <v>28</v>
      </c>
      <c r="L1" s="343"/>
      <c r="M1" s="343"/>
      <c r="N1" s="343"/>
      <c r="O1" s="93"/>
      <c r="P1" s="94" t="s">
        <v>27</v>
      </c>
      <c r="Q1" s="93"/>
      <c r="R1" s="93"/>
      <c r="S1" s="93"/>
      <c r="T1" s="93"/>
      <c r="U1" s="93"/>
      <c r="V1" s="93"/>
      <c r="W1" s="93"/>
      <c r="X1" s="93"/>
      <c r="Y1" s="93"/>
      <c r="Z1" s="93"/>
      <c r="AA1" s="93"/>
      <c r="AB1" s="93"/>
    </row>
    <row r="2" spans="1:28" ht="12" customHeight="1"/>
    <row r="3" spans="1:28" ht="15" customHeight="1">
      <c r="A3" s="344" t="s">
        <v>25</v>
      </c>
      <c r="B3" s="345"/>
      <c r="C3" s="345"/>
      <c r="D3" s="345"/>
      <c r="E3" s="345"/>
      <c r="F3" s="345"/>
      <c r="G3" s="345"/>
      <c r="H3" s="345"/>
      <c r="I3" s="345"/>
      <c r="J3" s="345"/>
      <c r="K3" s="345"/>
      <c r="L3" s="345"/>
      <c r="M3" s="345"/>
      <c r="N3" s="345"/>
      <c r="O3" s="346" t="s">
        <v>399</v>
      </c>
      <c r="P3" s="346"/>
      <c r="Q3" s="346"/>
      <c r="R3" s="346"/>
      <c r="S3" s="346"/>
      <c r="T3" s="346"/>
      <c r="U3" s="346"/>
      <c r="V3" s="346"/>
      <c r="W3" s="346"/>
      <c r="X3" s="346"/>
      <c r="Y3" s="346"/>
      <c r="Z3" s="346"/>
      <c r="AA3" s="346"/>
      <c r="AB3" s="346"/>
    </row>
    <row r="4" spans="1:28" ht="15" customHeight="1"/>
    <row r="5" spans="1:28" ht="18" customHeight="1" thickBot="1">
      <c r="A5" s="59"/>
      <c r="B5" s="60" t="s">
        <v>398</v>
      </c>
      <c r="C5" s="61"/>
      <c r="D5" s="61"/>
      <c r="E5" s="61"/>
      <c r="F5" s="61"/>
      <c r="G5" s="61"/>
      <c r="H5" s="61"/>
      <c r="I5" s="61"/>
      <c r="J5" s="61"/>
      <c r="K5" s="61"/>
      <c r="L5" s="61"/>
      <c r="M5" s="61"/>
      <c r="N5" s="61"/>
      <c r="O5" s="62"/>
      <c r="P5" s="61"/>
      <c r="Q5" s="61"/>
      <c r="R5" s="61"/>
      <c r="S5" s="61"/>
      <c r="T5" s="61"/>
      <c r="U5" s="61"/>
      <c r="V5" s="61"/>
      <c r="W5" s="61"/>
      <c r="X5" s="61"/>
      <c r="Y5" s="61"/>
      <c r="Z5" s="61"/>
      <c r="AA5" s="61"/>
      <c r="AB5" s="61"/>
    </row>
    <row r="6" spans="1:28" ht="13.5" thickTop="1">
      <c r="B6" s="63"/>
      <c r="C6" s="63"/>
      <c r="D6" s="64"/>
      <c r="E6" s="347" t="s">
        <v>30</v>
      </c>
      <c r="F6" s="348"/>
      <c r="G6" s="349"/>
      <c r="H6" s="65"/>
      <c r="I6" s="63"/>
      <c r="J6" s="66"/>
      <c r="K6" s="63"/>
      <c r="L6" s="347" t="s">
        <v>30</v>
      </c>
      <c r="M6" s="348"/>
      <c r="N6" s="354"/>
      <c r="O6" s="62"/>
      <c r="P6" s="62"/>
      <c r="Q6" s="63"/>
      <c r="R6" s="64"/>
      <c r="S6" s="347" t="s">
        <v>30</v>
      </c>
      <c r="T6" s="348"/>
      <c r="U6" s="354"/>
      <c r="V6" s="65"/>
      <c r="W6" s="63"/>
      <c r="X6" s="66"/>
      <c r="Y6" s="63"/>
      <c r="Z6" s="347" t="s">
        <v>30</v>
      </c>
      <c r="AA6" s="348"/>
      <c r="AB6" s="354"/>
    </row>
    <row r="7" spans="1:28">
      <c r="B7" s="67" t="s">
        <v>8</v>
      </c>
      <c r="C7" s="68"/>
      <c r="D7" s="69" t="s">
        <v>199</v>
      </c>
      <c r="E7" s="341" t="s">
        <v>29</v>
      </c>
      <c r="F7" s="350" t="s">
        <v>0</v>
      </c>
      <c r="G7" s="352" t="s">
        <v>1</v>
      </c>
      <c r="H7" s="70"/>
      <c r="I7" s="67" t="s">
        <v>8</v>
      </c>
      <c r="J7" s="71"/>
      <c r="K7" s="69" t="s">
        <v>199</v>
      </c>
      <c r="L7" s="339" t="s">
        <v>29</v>
      </c>
      <c r="M7" s="341" t="s">
        <v>0</v>
      </c>
      <c r="N7" s="339" t="s">
        <v>1</v>
      </c>
      <c r="O7" s="62"/>
      <c r="P7" s="67" t="s">
        <v>8</v>
      </c>
      <c r="Q7" s="68"/>
      <c r="R7" s="69" t="s">
        <v>199</v>
      </c>
      <c r="S7" s="339" t="s">
        <v>29</v>
      </c>
      <c r="T7" s="341" t="s">
        <v>0</v>
      </c>
      <c r="U7" s="339" t="s">
        <v>1</v>
      </c>
      <c r="V7" s="70"/>
      <c r="W7" s="67" t="s">
        <v>8</v>
      </c>
      <c r="X7" s="71"/>
      <c r="Y7" s="69" t="s">
        <v>199</v>
      </c>
      <c r="Z7" s="339" t="s">
        <v>29</v>
      </c>
      <c r="AA7" s="341" t="s">
        <v>0</v>
      </c>
      <c r="AB7" s="339" t="s">
        <v>1</v>
      </c>
    </row>
    <row r="8" spans="1:28">
      <c r="A8" s="72"/>
      <c r="B8" s="73"/>
      <c r="C8" s="73"/>
      <c r="D8" s="74"/>
      <c r="E8" s="342"/>
      <c r="F8" s="351"/>
      <c r="G8" s="353"/>
      <c r="H8" s="75"/>
      <c r="I8" s="73"/>
      <c r="J8" s="76"/>
      <c r="K8" s="73"/>
      <c r="L8" s="340"/>
      <c r="M8" s="342"/>
      <c r="N8" s="340"/>
      <c r="O8" s="62"/>
      <c r="P8" s="73"/>
      <c r="Q8" s="73"/>
      <c r="R8" s="74"/>
      <c r="S8" s="340"/>
      <c r="T8" s="342"/>
      <c r="U8" s="340"/>
      <c r="V8" s="75"/>
      <c r="W8" s="73"/>
      <c r="X8" s="76"/>
      <c r="Y8" s="73"/>
      <c r="Z8" s="340"/>
      <c r="AA8" s="342"/>
      <c r="AB8" s="340"/>
    </row>
    <row r="9" spans="1:28" ht="14.45" customHeight="1">
      <c r="B9" s="77" t="s">
        <v>29</v>
      </c>
      <c r="C9" s="77"/>
      <c r="D9" s="52">
        <v>113518</v>
      </c>
      <c r="E9" s="53">
        <v>274656</v>
      </c>
      <c r="F9" s="53">
        <v>141134</v>
      </c>
      <c r="G9" s="54">
        <v>133522</v>
      </c>
      <c r="H9" s="33"/>
      <c r="I9" s="78" t="s">
        <v>231</v>
      </c>
      <c r="J9" s="78"/>
      <c r="K9" s="35">
        <v>167</v>
      </c>
      <c r="L9" s="36">
        <v>271</v>
      </c>
      <c r="M9" s="36">
        <v>179</v>
      </c>
      <c r="N9" s="36">
        <v>92</v>
      </c>
      <c r="O9" s="62"/>
      <c r="P9" s="79" t="s">
        <v>264</v>
      </c>
      <c r="Q9" s="80"/>
      <c r="R9" s="55">
        <v>411</v>
      </c>
      <c r="S9" s="55">
        <v>738</v>
      </c>
      <c r="T9" s="55">
        <v>397</v>
      </c>
      <c r="U9" s="55">
        <v>341</v>
      </c>
      <c r="V9" s="33"/>
      <c r="W9" s="83" t="s">
        <v>318</v>
      </c>
      <c r="X9" s="81"/>
      <c r="Y9" s="55">
        <v>400</v>
      </c>
      <c r="Z9" s="55">
        <v>853</v>
      </c>
      <c r="AA9" s="55">
        <v>446</v>
      </c>
      <c r="AB9" s="55">
        <v>407</v>
      </c>
    </row>
    <row r="10" spans="1:28" ht="14.45" customHeight="1">
      <c r="B10" s="77"/>
      <c r="C10" s="77"/>
      <c r="D10" s="35"/>
      <c r="E10" s="36"/>
      <c r="F10" s="36"/>
      <c r="G10" s="36"/>
      <c r="H10" s="33"/>
      <c r="I10" s="78" t="s">
        <v>232</v>
      </c>
      <c r="J10" s="78"/>
      <c r="K10" s="35" t="s">
        <v>197</v>
      </c>
      <c r="L10" s="36" t="s">
        <v>197</v>
      </c>
      <c r="M10" s="36" t="s">
        <v>197</v>
      </c>
      <c r="N10" s="39" t="s">
        <v>197</v>
      </c>
      <c r="O10" s="62"/>
      <c r="P10" s="79" t="s">
        <v>265</v>
      </c>
      <c r="Q10" s="81"/>
      <c r="R10" s="55">
        <v>271</v>
      </c>
      <c r="S10" s="55">
        <v>549</v>
      </c>
      <c r="T10" s="55">
        <v>284</v>
      </c>
      <c r="U10" s="55">
        <v>265</v>
      </c>
      <c r="V10" s="33"/>
      <c r="W10" s="83" t="s">
        <v>319</v>
      </c>
      <c r="X10" s="81"/>
      <c r="Y10" s="55">
        <v>176</v>
      </c>
      <c r="Z10" s="55">
        <v>430</v>
      </c>
      <c r="AA10" s="55">
        <v>225</v>
      </c>
      <c r="AB10" s="55">
        <v>205</v>
      </c>
    </row>
    <row r="11" spans="1:28" ht="14.45" customHeight="1">
      <c r="B11" s="82"/>
      <c r="C11" s="82"/>
      <c r="D11" s="35"/>
      <c r="E11" s="36"/>
      <c r="F11" s="36"/>
      <c r="G11" s="36"/>
      <c r="H11" s="33"/>
      <c r="I11" s="78" t="s">
        <v>233</v>
      </c>
      <c r="J11" s="78"/>
      <c r="K11" s="35" t="s">
        <v>198</v>
      </c>
      <c r="L11" s="36" t="s">
        <v>198</v>
      </c>
      <c r="M11" s="36" t="s">
        <v>198</v>
      </c>
      <c r="N11" s="39" t="s">
        <v>198</v>
      </c>
      <c r="O11" s="62"/>
      <c r="P11" s="79" t="s">
        <v>266</v>
      </c>
      <c r="Q11" s="81"/>
      <c r="R11" s="55">
        <v>77</v>
      </c>
      <c r="S11" s="55">
        <v>152</v>
      </c>
      <c r="T11" s="55">
        <v>82</v>
      </c>
      <c r="U11" s="55">
        <v>70</v>
      </c>
      <c r="V11" s="33"/>
      <c r="W11" s="83" t="s">
        <v>320</v>
      </c>
      <c r="X11" s="81"/>
      <c r="Y11" s="55">
        <v>188</v>
      </c>
      <c r="Z11" s="55">
        <v>485</v>
      </c>
      <c r="AA11" s="55">
        <v>246</v>
      </c>
      <c r="AB11" s="55">
        <v>239</v>
      </c>
    </row>
    <row r="12" spans="1:28" ht="14.45" customHeight="1">
      <c r="B12" s="77" t="s">
        <v>3</v>
      </c>
      <c r="C12" s="77"/>
      <c r="D12" s="42">
        <f>SUM(D14:D54)</f>
        <v>22804</v>
      </c>
      <c r="E12" s="31">
        <v>51628</v>
      </c>
      <c r="F12" s="31">
        <v>26468</v>
      </c>
      <c r="G12" s="50">
        <v>25160</v>
      </c>
      <c r="H12" s="40"/>
      <c r="I12" s="78" t="s">
        <v>234</v>
      </c>
      <c r="J12" s="78"/>
      <c r="K12" s="35">
        <v>12</v>
      </c>
      <c r="L12" s="36">
        <v>32</v>
      </c>
      <c r="M12" s="36">
        <v>15</v>
      </c>
      <c r="N12" s="39">
        <v>17</v>
      </c>
      <c r="O12" s="62"/>
      <c r="P12" s="79" t="s">
        <v>267</v>
      </c>
      <c r="Q12" s="81"/>
      <c r="R12" s="55">
        <v>668</v>
      </c>
      <c r="S12" s="55">
        <v>1247</v>
      </c>
      <c r="T12" s="55">
        <v>673</v>
      </c>
      <c r="U12" s="55">
        <v>574</v>
      </c>
      <c r="V12" s="33"/>
      <c r="W12" s="83"/>
      <c r="X12" s="81"/>
    </row>
    <row r="13" spans="1:28" ht="14.45" customHeight="1">
      <c r="B13" s="77"/>
      <c r="C13" s="77"/>
      <c r="D13" s="42"/>
      <c r="E13" s="32"/>
      <c r="F13" s="32"/>
      <c r="G13" s="32"/>
      <c r="H13" s="40"/>
      <c r="I13" s="78" t="s">
        <v>235</v>
      </c>
      <c r="J13" s="78"/>
      <c r="K13" s="35">
        <v>40</v>
      </c>
      <c r="L13" s="36">
        <v>86</v>
      </c>
      <c r="M13" s="36">
        <v>49</v>
      </c>
      <c r="N13" s="39">
        <v>37</v>
      </c>
      <c r="O13" s="62"/>
      <c r="P13" s="79" t="s">
        <v>268</v>
      </c>
      <c r="Q13" s="81"/>
      <c r="R13" s="58">
        <v>357</v>
      </c>
      <c r="S13" s="58">
        <v>834</v>
      </c>
      <c r="T13" s="58">
        <v>426</v>
      </c>
      <c r="U13" s="84">
        <v>408</v>
      </c>
      <c r="V13" s="33"/>
      <c r="W13" s="83"/>
      <c r="X13" s="85"/>
      <c r="Y13" s="39"/>
      <c r="Z13" s="39"/>
      <c r="AA13" s="39"/>
      <c r="AB13" s="39"/>
    </row>
    <row r="14" spans="1:28" ht="14.45" customHeight="1">
      <c r="B14" s="78" t="s">
        <v>9</v>
      </c>
      <c r="C14" s="78"/>
      <c r="D14" s="35">
        <v>417</v>
      </c>
      <c r="E14" s="36">
        <v>523</v>
      </c>
      <c r="F14" s="36">
        <v>419</v>
      </c>
      <c r="G14" s="36">
        <v>104</v>
      </c>
      <c r="H14" s="33"/>
      <c r="I14" s="83" t="s">
        <v>34</v>
      </c>
      <c r="J14" s="78"/>
      <c r="K14" s="35">
        <v>375</v>
      </c>
      <c r="L14" s="36">
        <v>878</v>
      </c>
      <c r="M14" s="36">
        <v>476</v>
      </c>
      <c r="N14" s="39">
        <v>402</v>
      </c>
      <c r="O14" s="62"/>
      <c r="P14" s="79" t="s">
        <v>269</v>
      </c>
      <c r="Q14" s="85"/>
      <c r="R14" s="39">
        <v>513</v>
      </c>
      <c r="S14" s="55">
        <v>1070</v>
      </c>
      <c r="T14" s="39">
        <v>581</v>
      </c>
      <c r="U14" s="56">
        <v>489</v>
      </c>
      <c r="V14" s="33"/>
      <c r="W14" s="96" t="s">
        <v>60</v>
      </c>
      <c r="X14" s="81"/>
      <c r="Y14" s="99">
        <f>SUM(Y16:Y37)</f>
        <v>13089</v>
      </c>
      <c r="Z14" s="99">
        <f>SUM(Z16:Z37)</f>
        <v>29733</v>
      </c>
      <c r="AA14" s="99">
        <f>SUM(AA16:AA37)</f>
        <v>15479</v>
      </c>
      <c r="AB14" s="99">
        <f>SUM(AB16:AB37)</f>
        <v>14254</v>
      </c>
    </row>
    <row r="15" spans="1:28" ht="14.45" customHeight="1">
      <c r="B15" s="78" t="s">
        <v>200</v>
      </c>
      <c r="C15" s="78"/>
      <c r="D15" s="35" t="s">
        <v>198</v>
      </c>
      <c r="E15" s="36" t="s">
        <v>198</v>
      </c>
      <c r="F15" s="36" t="s">
        <v>198</v>
      </c>
      <c r="G15" s="36" t="s">
        <v>198</v>
      </c>
      <c r="H15" s="33"/>
      <c r="I15" s="83" t="s">
        <v>236</v>
      </c>
      <c r="J15" s="78"/>
      <c r="K15" s="35">
        <v>214</v>
      </c>
      <c r="L15" s="36">
        <v>575</v>
      </c>
      <c r="M15" s="36">
        <v>313</v>
      </c>
      <c r="N15" s="39">
        <v>262</v>
      </c>
      <c r="O15" s="62"/>
      <c r="P15" s="83" t="s">
        <v>389</v>
      </c>
      <c r="Q15" s="85"/>
      <c r="R15" s="39">
        <v>151</v>
      </c>
      <c r="S15" s="55">
        <v>286</v>
      </c>
      <c r="T15" s="39">
        <v>171</v>
      </c>
      <c r="U15" s="39">
        <v>115</v>
      </c>
      <c r="V15" s="33"/>
      <c r="W15" s="83"/>
      <c r="X15" s="81"/>
    </row>
    <row r="16" spans="1:28" ht="14.45" customHeight="1">
      <c r="B16" s="78" t="s">
        <v>201</v>
      </c>
      <c r="C16" s="78"/>
      <c r="D16" s="35" t="s">
        <v>197</v>
      </c>
      <c r="E16" s="36" t="s">
        <v>197</v>
      </c>
      <c r="F16" s="36" t="s">
        <v>197</v>
      </c>
      <c r="G16" s="36" t="s">
        <v>197</v>
      </c>
      <c r="H16" s="33"/>
      <c r="I16" s="78" t="s">
        <v>237</v>
      </c>
      <c r="J16" s="78"/>
      <c r="K16" s="35">
        <v>373</v>
      </c>
      <c r="L16" s="36">
        <v>1048</v>
      </c>
      <c r="M16" s="36">
        <v>563</v>
      </c>
      <c r="N16" s="39">
        <v>485</v>
      </c>
      <c r="O16" s="62"/>
      <c r="P16" s="83" t="s">
        <v>390</v>
      </c>
      <c r="Q16" s="85"/>
      <c r="R16" s="39">
        <v>67</v>
      </c>
      <c r="S16" s="55">
        <v>155</v>
      </c>
      <c r="T16" s="39">
        <v>73</v>
      </c>
      <c r="U16" s="39">
        <v>82</v>
      </c>
      <c r="V16" s="33"/>
      <c r="W16" s="83" t="s">
        <v>61</v>
      </c>
      <c r="X16" s="81"/>
      <c r="Y16" s="55">
        <v>35</v>
      </c>
      <c r="Z16" s="55">
        <v>41</v>
      </c>
      <c r="AA16" s="55">
        <v>37</v>
      </c>
      <c r="AB16" s="55">
        <v>4</v>
      </c>
    </row>
    <row r="17" spans="2:28" ht="14.45" customHeight="1">
      <c r="B17" s="78" t="s">
        <v>10</v>
      </c>
      <c r="C17" s="78"/>
      <c r="D17" s="35">
        <v>5705</v>
      </c>
      <c r="E17" s="36">
        <v>12216</v>
      </c>
      <c r="F17" s="36">
        <v>6333</v>
      </c>
      <c r="G17" s="36">
        <v>5883</v>
      </c>
      <c r="H17" s="33"/>
      <c r="I17" s="78" t="s">
        <v>238</v>
      </c>
      <c r="J17" s="78"/>
      <c r="K17" s="35" t="s">
        <v>197</v>
      </c>
      <c r="L17" s="36" t="s">
        <v>197</v>
      </c>
      <c r="M17" s="36" t="s">
        <v>197</v>
      </c>
      <c r="N17" s="39" t="s">
        <v>197</v>
      </c>
      <c r="O17" s="62"/>
      <c r="P17" s="83" t="s">
        <v>270</v>
      </c>
      <c r="Q17" s="87"/>
      <c r="R17" s="39">
        <v>187</v>
      </c>
      <c r="S17" s="5">
        <v>382</v>
      </c>
      <c r="T17" s="39">
        <v>195</v>
      </c>
      <c r="U17" s="39">
        <v>187</v>
      </c>
      <c r="V17" s="33"/>
      <c r="W17" s="83" t="s">
        <v>62</v>
      </c>
      <c r="X17" s="85"/>
      <c r="Y17" s="39">
        <v>1527</v>
      </c>
      <c r="Z17" s="39">
        <v>3842</v>
      </c>
      <c r="AA17" s="39">
        <v>1941</v>
      </c>
      <c r="AB17" s="39">
        <v>1901</v>
      </c>
    </row>
    <row r="18" spans="2:28" ht="14.45" customHeight="1">
      <c r="B18" s="78" t="s">
        <v>202</v>
      </c>
      <c r="C18" s="78"/>
      <c r="D18" s="35">
        <v>266</v>
      </c>
      <c r="E18" s="36">
        <v>347</v>
      </c>
      <c r="F18" s="36">
        <v>245</v>
      </c>
      <c r="G18" s="36">
        <v>102</v>
      </c>
      <c r="H18" s="33"/>
      <c r="I18" s="78" t="s">
        <v>35</v>
      </c>
      <c r="J18" s="78"/>
      <c r="K18" s="35">
        <v>56</v>
      </c>
      <c r="L18" s="36">
        <v>140</v>
      </c>
      <c r="M18" s="36">
        <v>69</v>
      </c>
      <c r="N18" s="39">
        <v>71</v>
      </c>
      <c r="O18" s="62"/>
      <c r="P18" s="83" t="s">
        <v>271</v>
      </c>
      <c r="Q18" s="85"/>
      <c r="R18" s="39">
        <v>487</v>
      </c>
      <c r="S18" s="36">
        <v>1136</v>
      </c>
      <c r="T18" s="39">
        <v>598</v>
      </c>
      <c r="U18" s="39">
        <v>538</v>
      </c>
      <c r="V18" s="33"/>
      <c r="W18" s="83" t="s">
        <v>63</v>
      </c>
      <c r="X18" s="78"/>
      <c r="Y18" s="35">
        <v>5617</v>
      </c>
      <c r="Z18" s="39">
        <v>12052</v>
      </c>
      <c r="AA18" s="39">
        <v>6484</v>
      </c>
      <c r="AB18" s="39">
        <v>5568</v>
      </c>
    </row>
    <row r="19" spans="2:28" ht="14.45" customHeight="1">
      <c r="B19" s="78" t="s">
        <v>203</v>
      </c>
      <c r="C19" s="78"/>
      <c r="D19" s="35">
        <v>163</v>
      </c>
      <c r="E19" s="36">
        <v>336</v>
      </c>
      <c r="F19" s="36">
        <v>185</v>
      </c>
      <c r="G19" s="36">
        <v>151</v>
      </c>
      <c r="H19" s="33"/>
      <c r="I19" s="78" t="s">
        <v>239</v>
      </c>
      <c r="J19" s="78"/>
      <c r="K19" s="35">
        <v>477</v>
      </c>
      <c r="L19" s="36">
        <v>1152</v>
      </c>
      <c r="M19" s="36">
        <v>627</v>
      </c>
      <c r="N19" s="39">
        <v>525</v>
      </c>
      <c r="O19" s="62"/>
      <c r="P19" s="83" t="s">
        <v>272</v>
      </c>
      <c r="Q19" s="87"/>
      <c r="R19" s="39">
        <v>224</v>
      </c>
      <c r="S19" s="39">
        <v>565</v>
      </c>
      <c r="T19" s="39">
        <v>315</v>
      </c>
      <c r="U19" s="39">
        <v>250</v>
      </c>
      <c r="V19" s="33"/>
      <c r="W19" s="83" t="s">
        <v>391</v>
      </c>
      <c r="X19" s="81"/>
      <c r="Y19" s="55">
        <v>228</v>
      </c>
      <c r="Z19" s="55">
        <v>398</v>
      </c>
      <c r="AA19" s="55">
        <v>244</v>
      </c>
      <c r="AB19" s="55">
        <v>154</v>
      </c>
    </row>
    <row r="20" spans="2:28" ht="14.45" customHeight="1">
      <c r="B20" s="78" t="s">
        <v>204</v>
      </c>
      <c r="C20" s="78"/>
      <c r="D20" s="35">
        <v>150</v>
      </c>
      <c r="E20" s="36">
        <v>224</v>
      </c>
      <c r="F20" s="36">
        <v>142</v>
      </c>
      <c r="G20" s="36">
        <v>82</v>
      </c>
      <c r="H20" s="33"/>
      <c r="I20" s="78" t="s">
        <v>240</v>
      </c>
      <c r="J20" s="78"/>
      <c r="K20" s="35">
        <v>119</v>
      </c>
      <c r="L20" s="36">
        <v>314</v>
      </c>
      <c r="M20" s="36">
        <v>169</v>
      </c>
      <c r="N20" s="39">
        <v>145</v>
      </c>
      <c r="O20" s="62"/>
      <c r="P20" s="79" t="s">
        <v>273</v>
      </c>
      <c r="Q20" s="85"/>
      <c r="R20" s="39">
        <v>607</v>
      </c>
      <c r="S20" s="36">
        <v>1435</v>
      </c>
      <c r="T20" s="39">
        <v>750</v>
      </c>
      <c r="U20" s="39">
        <v>685</v>
      </c>
      <c r="V20" s="33"/>
      <c r="W20" s="83" t="s">
        <v>392</v>
      </c>
      <c r="X20" s="85"/>
      <c r="Y20" s="39">
        <v>206</v>
      </c>
      <c r="Z20" s="39">
        <v>434</v>
      </c>
      <c r="AA20" s="39">
        <v>228</v>
      </c>
      <c r="AB20" s="39">
        <v>206</v>
      </c>
    </row>
    <row r="21" spans="2:28" ht="14.45" customHeight="1">
      <c r="B21" s="78" t="s">
        <v>205</v>
      </c>
      <c r="C21" s="78"/>
      <c r="D21" s="35">
        <v>312</v>
      </c>
      <c r="E21" s="36">
        <v>680</v>
      </c>
      <c r="F21" s="36">
        <v>384</v>
      </c>
      <c r="G21" s="36">
        <v>296</v>
      </c>
      <c r="H21" s="33"/>
      <c r="I21" s="78" t="s">
        <v>388</v>
      </c>
      <c r="J21" s="78"/>
      <c r="K21" s="35">
        <v>38</v>
      </c>
      <c r="L21" s="36">
        <v>107</v>
      </c>
      <c r="M21" s="36">
        <v>56</v>
      </c>
      <c r="N21" s="39">
        <v>51</v>
      </c>
      <c r="O21" s="62"/>
      <c r="P21" s="79" t="s">
        <v>274</v>
      </c>
      <c r="Q21" s="85"/>
      <c r="R21" s="39">
        <v>340</v>
      </c>
      <c r="S21" s="36">
        <v>791</v>
      </c>
      <c r="T21" s="39">
        <v>434</v>
      </c>
      <c r="U21" s="39">
        <v>357</v>
      </c>
      <c r="V21" s="33"/>
      <c r="W21" s="83" t="s">
        <v>393</v>
      </c>
      <c r="X21" s="78"/>
      <c r="Y21" s="35">
        <v>220</v>
      </c>
      <c r="Z21" s="39">
        <v>467</v>
      </c>
      <c r="AA21" s="39">
        <v>259</v>
      </c>
      <c r="AB21" s="39">
        <v>208</v>
      </c>
    </row>
    <row r="22" spans="2:28" ht="14.45" customHeight="1">
      <c r="B22" s="78" t="s">
        <v>206</v>
      </c>
      <c r="C22" s="78"/>
      <c r="D22" s="35">
        <v>340</v>
      </c>
      <c r="E22" s="36">
        <v>714</v>
      </c>
      <c r="F22" s="36">
        <v>357</v>
      </c>
      <c r="G22" s="36">
        <v>357</v>
      </c>
      <c r="H22" s="33"/>
      <c r="I22" s="78" t="s">
        <v>36</v>
      </c>
      <c r="J22" s="78"/>
      <c r="K22" s="35">
        <v>504</v>
      </c>
      <c r="L22" s="36">
        <v>1068</v>
      </c>
      <c r="M22" s="36">
        <v>573</v>
      </c>
      <c r="N22" s="39">
        <v>495</v>
      </c>
      <c r="O22" s="62"/>
      <c r="P22" s="79" t="s">
        <v>275</v>
      </c>
      <c r="Q22" s="85"/>
      <c r="R22" s="39">
        <v>296</v>
      </c>
      <c r="S22" s="36">
        <v>820</v>
      </c>
      <c r="T22" s="39">
        <v>408</v>
      </c>
      <c r="U22" s="39">
        <v>412</v>
      </c>
      <c r="V22" s="33"/>
      <c r="W22" s="79" t="s">
        <v>64</v>
      </c>
      <c r="X22" s="79"/>
      <c r="Y22" s="35">
        <v>190</v>
      </c>
      <c r="Z22" s="39">
        <v>362</v>
      </c>
      <c r="AA22" s="39">
        <v>162</v>
      </c>
      <c r="AB22" s="39">
        <v>200</v>
      </c>
    </row>
    <row r="23" spans="2:28" ht="14.45" customHeight="1">
      <c r="B23" s="78" t="s">
        <v>11</v>
      </c>
      <c r="C23" s="78"/>
      <c r="D23" s="35">
        <v>875</v>
      </c>
      <c r="E23" s="36">
        <v>1952</v>
      </c>
      <c r="F23" s="36">
        <v>1039</v>
      </c>
      <c r="G23" s="36">
        <v>913</v>
      </c>
      <c r="H23" s="33"/>
      <c r="I23" s="78" t="s">
        <v>241</v>
      </c>
      <c r="J23" s="78"/>
      <c r="K23" s="35">
        <v>7</v>
      </c>
      <c r="L23" s="36">
        <v>16</v>
      </c>
      <c r="M23" s="36">
        <v>9</v>
      </c>
      <c r="N23" s="39">
        <v>7</v>
      </c>
      <c r="O23" s="62"/>
      <c r="P23" s="79" t="s">
        <v>276</v>
      </c>
      <c r="Q23" s="85"/>
      <c r="R23" s="39">
        <v>290</v>
      </c>
      <c r="S23" s="36">
        <v>711</v>
      </c>
      <c r="T23" s="39">
        <v>379</v>
      </c>
      <c r="U23" s="39">
        <v>332</v>
      </c>
      <c r="V23" s="33"/>
      <c r="W23" s="79" t="s">
        <v>65</v>
      </c>
      <c r="X23" s="79"/>
      <c r="Y23" s="35">
        <v>82</v>
      </c>
      <c r="Z23" s="39">
        <v>293</v>
      </c>
      <c r="AA23" s="39">
        <v>131</v>
      </c>
      <c r="AB23" s="39">
        <v>162</v>
      </c>
    </row>
    <row r="24" spans="2:28" ht="14.45" customHeight="1">
      <c r="B24" s="78" t="s">
        <v>12</v>
      </c>
      <c r="C24" s="78"/>
      <c r="D24" s="35">
        <v>423</v>
      </c>
      <c r="E24" s="36">
        <v>924</v>
      </c>
      <c r="F24" s="36">
        <v>479</v>
      </c>
      <c r="G24" s="36">
        <v>445</v>
      </c>
      <c r="H24" s="33"/>
      <c r="I24" s="78" t="s">
        <v>242</v>
      </c>
      <c r="J24" s="78"/>
      <c r="K24" s="35">
        <v>32</v>
      </c>
      <c r="L24" s="36">
        <v>62</v>
      </c>
      <c r="M24" s="36">
        <v>37</v>
      </c>
      <c r="N24" s="39">
        <v>25</v>
      </c>
      <c r="O24" s="62"/>
      <c r="P24" s="79" t="s">
        <v>277</v>
      </c>
      <c r="Q24" s="85"/>
      <c r="R24" s="39">
        <v>15</v>
      </c>
      <c r="S24" s="36">
        <v>29</v>
      </c>
      <c r="T24" s="39">
        <v>12</v>
      </c>
      <c r="U24" s="39">
        <v>17</v>
      </c>
      <c r="V24" s="33"/>
      <c r="W24" s="79" t="s">
        <v>66</v>
      </c>
      <c r="X24" s="78"/>
      <c r="Y24" s="35">
        <v>308</v>
      </c>
      <c r="Z24" s="39">
        <v>706</v>
      </c>
      <c r="AA24" s="39">
        <v>348</v>
      </c>
      <c r="AB24" s="39">
        <v>358</v>
      </c>
    </row>
    <row r="25" spans="2:28" ht="14.45" customHeight="1">
      <c r="B25" s="78" t="s">
        <v>13</v>
      </c>
      <c r="C25" s="78"/>
      <c r="D25" s="35">
        <v>987</v>
      </c>
      <c r="E25" s="36">
        <v>1984</v>
      </c>
      <c r="F25" s="36">
        <v>1045</v>
      </c>
      <c r="G25" s="36">
        <v>939</v>
      </c>
      <c r="H25" s="33"/>
      <c r="I25" s="78" t="s">
        <v>243</v>
      </c>
      <c r="J25" s="78"/>
      <c r="K25" s="35" t="s">
        <v>197</v>
      </c>
      <c r="L25" s="36" t="s">
        <v>197</v>
      </c>
      <c r="M25" s="36" t="s">
        <v>197</v>
      </c>
      <c r="N25" s="39" t="s">
        <v>197</v>
      </c>
      <c r="O25" s="62"/>
      <c r="P25" s="79" t="s">
        <v>278</v>
      </c>
      <c r="Q25" s="85"/>
      <c r="R25" s="36" t="s">
        <v>197</v>
      </c>
      <c r="S25" s="36" t="s">
        <v>197</v>
      </c>
      <c r="T25" s="39" t="s">
        <v>197</v>
      </c>
      <c r="U25" s="39" t="s">
        <v>197</v>
      </c>
      <c r="V25" s="33"/>
      <c r="W25" s="79" t="s">
        <v>67</v>
      </c>
      <c r="X25" s="78"/>
      <c r="Y25" s="35">
        <v>913</v>
      </c>
      <c r="Z25" s="39">
        <v>1945</v>
      </c>
      <c r="AA25" s="39">
        <v>1068</v>
      </c>
      <c r="AB25" s="39">
        <v>877</v>
      </c>
    </row>
    <row r="26" spans="2:28" ht="14.45" customHeight="1">
      <c r="B26" s="78" t="s">
        <v>14</v>
      </c>
      <c r="C26" s="78"/>
      <c r="D26" s="35">
        <v>851</v>
      </c>
      <c r="E26" s="36">
        <v>1694</v>
      </c>
      <c r="F26" s="36">
        <v>895</v>
      </c>
      <c r="G26" s="36">
        <v>799</v>
      </c>
      <c r="H26" s="33"/>
      <c r="I26" s="78" t="s">
        <v>37</v>
      </c>
      <c r="J26" s="78"/>
      <c r="K26" s="35">
        <v>311</v>
      </c>
      <c r="L26" s="36">
        <v>706</v>
      </c>
      <c r="M26" s="36">
        <v>370</v>
      </c>
      <c r="N26" s="39">
        <v>336</v>
      </c>
      <c r="O26" s="62"/>
      <c r="P26" s="79" t="s">
        <v>279</v>
      </c>
      <c r="Q26" s="85"/>
      <c r="R26" s="39" t="s">
        <v>197</v>
      </c>
      <c r="S26" s="36" t="s">
        <v>197</v>
      </c>
      <c r="T26" s="39" t="s">
        <v>197</v>
      </c>
      <c r="U26" s="39" t="s">
        <v>197</v>
      </c>
      <c r="V26" s="33"/>
      <c r="W26" s="79" t="s">
        <v>321</v>
      </c>
      <c r="X26" s="78"/>
      <c r="Y26" s="35">
        <v>96</v>
      </c>
      <c r="Z26" s="39">
        <v>204</v>
      </c>
      <c r="AA26" s="39">
        <v>136</v>
      </c>
      <c r="AB26" s="39">
        <v>68</v>
      </c>
    </row>
    <row r="27" spans="2:28" ht="14.45" customHeight="1">
      <c r="B27" s="78" t="s">
        <v>15</v>
      </c>
      <c r="C27" s="78"/>
      <c r="D27" s="35">
        <v>29</v>
      </c>
      <c r="E27" s="36">
        <v>73</v>
      </c>
      <c r="F27" s="36">
        <v>39</v>
      </c>
      <c r="G27" s="36">
        <v>34</v>
      </c>
      <c r="H27" s="33"/>
      <c r="I27" s="78" t="s">
        <v>244</v>
      </c>
      <c r="J27" s="78"/>
      <c r="K27" s="35" t="s">
        <v>198</v>
      </c>
      <c r="L27" s="36" t="s">
        <v>198</v>
      </c>
      <c r="M27" s="36" t="s">
        <v>198</v>
      </c>
      <c r="N27" s="39" t="s">
        <v>198</v>
      </c>
      <c r="O27" s="62"/>
      <c r="P27" s="79" t="s">
        <v>280</v>
      </c>
      <c r="Q27" s="85"/>
      <c r="R27" s="39">
        <v>11</v>
      </c>
      <c r="S27" s="36">
        <v>11</v>
      </c>
      <c r="T27" s="39">
        <v>11</v>
      </c>
      <c r="U27" s="39" t="s">
        <v>197</v>
      </c>
      <c r="V27" s="40"/>
      <c r="W27" s="79" t="s">
        <v>322</v>
      </c>
      <c r="X27" s="78"/>
      <c r="Y27" s="35">
        <v>222</v>
      </c>
      <c r="Z27" s="39">
        <v>569</v>
      </c>
      <c r="AA27" s="39">
        <v>290</v>
      </c>
      <c r="AB27" s="39">
        <v>279</v>
      </c>
    </row>
    <row r="28" spans="2:28" ht="14.45" customHeight="1">
      <c r="B28" s="78" t="s">
        <v>207</v>
      </c>
      <c r="C28" s="78"/>
      <c r="D28" s="35">
        <v>217</v>
      </c>
      <c r="E28" s="36">
        <v>573</v>
      </c>
      <c r="F28" s="36">
        <v>280</v>
      </c>
      <c r="G28" s="36">
        <v>293</v>
      </c>
      <c r="H28" s="33"/>
      <c r="I28" s="78" t="s">
        <v>38</v>
      </c>
      <c r="J28" s="78"/>
      <c r="K28" s="35">
        <v>856</v>
      </c>
      <c r="L28" s="36">
        <v>2042</v>
      </c>
      <c r="M28" s="36">
        <v>1052</v>
      </c>
      <c r="N28" s="39">
        <v>990</v>
      </c>
      <c r="O28" s="62"/>
      <c r="P28" s="79" t="s">
        <v>59</v>
      </c>
      <c r="Q28" s="85"/>
      <c r="R28" s="39" t="s">
        <v>197</v>
      </c>
      <c r="S28" s="36" t="s">
        <v>197</v>
      </c>
      <c r="T28" s="39" t="s">
        <v>197</v>
      </c>
      <c r="U28" s="39" t="s">
        <v>197</v>
      </c>
      <c r="V28" s="40"/>
      <c r="W28" s="79" t="s">
        <v>323</v>
      </c>
      <c r="X28" s="78"/>
      <c r="Y28" s="35">
        <v>214</v>
      </c>
      <c r="Z28" s="39">
        <v>561</v>
      </c>
      <c r="AA28" s="39">
        <v>277</v>
      </c>
      <c r="AB28" s="39">
        <v>284</v>
      </c>
    </row>
    <row r="29" spans="2:28" ht="14.45" customHeight="1">
      <c r="B29" s="78" t="s">
        <v>208</v>
      </c>
      <c r="C29" s="78"/>
      <c r="D29" s="35">
        <v>192</v>
      </c>
      <c r="E29" s="36">
        <v>429</v>
      </c>
      <c r="F29" s="36">
        <v>215</v>
      </c>
      <c r="G29" s="36">
        <v>214</v>
      </c>
      <c r="H29" s="33"/>
      <c r="I29" s="78" t="s">
        <v>39</v>
      </c>
      <c r="J29" s="78"/>
      <c r="K29" s="35">
        <v>1331</v>
      </c>
      <c r="L29" s="36">
        <v>3048</v>
      </c>
      <c r="M29" s="36">
        <v>1657</v>
      </c>
      <c r="N29" s="39">
        <v>1391</v>
      </c>
      <c r="O29" s="62"/>
      <c r="P29" s="79" t="s">
        <v>281</v>
      </c>
      <c r="Q29" s="85"/>
      <c r="R29" s="39">
        <v>648</v>
      </c>
      <c r="S29" s="36">
        <v>1420</v>
      </c>
      <c r="T29" s="39">
        <v>746</v>
      </c>
      <c r="U29" s="39">
        <v>674</v>
      </c>
      <c r="V29" s="33"/>
      <c r="W29" s="79" t="s">
        <v>324</v>
      </c>
      <c r="X29" s="78"/>
      <c r="Y29" s="35">
        <v>118</v>
      </c>
      <c r="Z29" s="39">
        <v>354</v>
      </c>
      <c r="AA29" s="39">
        <v>186</v>
      </c>
      <c r="AB29" s="39">
        <v>168</v>
      </c>
    </row>
    <row r="30" spans="2:28" ht="14.45" customHeight="1">
      <c r="B30" s="78" t="s">
        <v>209</v>
      </c>
      <c r="C30" s="78"/>
      <c r="D30" s="35">
        <v>125</v>
      </c>
      <c r="E30" s="36">
        <v>303</v>
      </c>
      <c r="F30" s="36">
        <v>172</v>
      </c>
      <c r="G30" s="36">
        <v>131</v>
      </c>
      <c r="H30" s="33"/>
      <c r="I30" s="78" t="s">
        <v>40</v>
      </c>
      <c r="J30" s="78"/>
      <c r="K30" s="35">
        <v>110</v>
      </c>
      <c r="L30" s="36">
        <v>298</v>
      </c>
      <c r="M30" s="36">
        <v>149</v>
      </c>
      <c r="N30" s="39">
        <v>149</v>
      </c>
      <c r="O30" s="62"/>
      <c r="P30" s="79" t="s">
        <v>282</v>
      </c>
      <c r="Q30" s="85"/>
      <c r="R30" s="39">
        <v>471</v>
      </c>
      <c r="S30" s="36">
        <v>915</v>
      </c>
      <c r="T30" s="39">
        <v>494</v>
      </c>
      <c r="U30" s="39">
        <v>421</v>
      </c>
      <c r="V30" s="33"/>
      <c r="W30" s="79" t="s">
        <v>325</v>
      </c>
      <c r="X30" s="78"/>
      <c r="Y30" s="35">
        <v>383</v>
      </c>
      <c r="Z30" s="39">
        <v>851</v>
      </c>
      <c r="AA30" s="39">
        <v>446</v>
      </c>
      <c r="AB30" s="39">
        <v>405</v>
      </c>
    </row>
    <row r="31" spans="2:28" ht="14.45" customHeight="1">
      <c r="B31" s="78" t="s">
        <v>210</v>
      </c>
      <c r="C31" s="78"/>
      <c r="D31" s="35">
        <v>111</v>
      </c>
      <c r="E31" s="36">
        <v>326</v>
      </c>
      <c r="F31" s="36">
        <v>164</v>
      </c>
      <c r="G31" s="36">
        <v>162</v>
      </c>
      <c r="H31" s="33"/>
      <c r="I31" s="78" t="s">
        <v>41</v>
      </c>
      <c r="J31" s="78"/>
      <c r="K31" s="35">
        <v>246</v>
      </c>
      <c r="L31" s="36">
        <v>684</v>
      </c>
      <c r="M31" s="36">
        <v>350</v>
      </c>
      <c r="N31" s="39">
        <v>334</v>
      </c>
      <c r="O31" s="62"/>
      <c r="P31" s="79" t="s">
        <v>283</v>
      </c>
      <c r="Q31" s="85"/>
      <c r="R31" s="39">
        <v>478</v>
      </c>
      <c r="S31" s="36">
        <v>1017</v>
      </c>
      <c r="T31" s="39">
        <v>558</v>
      </c>
      <c r="U31" s="39">
        <v>459</v>
      </c>
      <c r="V31" s="33"/>
      <c r="W31" s="79" t="s">
        <v>326</v>
      </c>
      <c r="X31" s="78"/>
      <c r="Y31" s="35">
        <v>474</v>
      </c>
      <c r="Z31" s="39">
        <v>1175</v>
      </c>
      <c r="AA31" s="39">
        <v>580</v>
      </c>
      <c r="AB31" s="39">
        <v>595</v>
      </c>
    </row>
    <row r="32" spans="2:28" ht="14.45" customHeight="1">
      <c r="B32" s="78" t="s">
        <v>211</v>
      </c>
      <c r="C32" s="78"/>
      <c r="D32" s="35">
        <v>64</v>
      </c>
      <c r="E32" s="36">
        <v>199</v>
      </c>
      <c r="F32" s="36">
        <v>97</v>
      </c>
      <c r="G32" s="36">
        <v>102</v>
      </c>
      <c r="H32" s="33"/>
      <c r="I32" s="78" t="s">
        <v>42</v>
      </c>
      <c r="J32" s="78"/>
      <c r="K32" s="35">
        <v>42</v>
      </c>
      <c r="L32" s="36">
        <v>151</v>
      </c>
      <c r="M32" s="36">
        <v>71</v>
      </c>
      <c r="N32" s="39">
        <v>80</v>
      </c>
      <c r="O32" s="62"/>
      <c r="P32" s="79" t="s">
        <v>284</v>
      </c>
      <c r="Q32" s="85"/>
      <c r="R32" s="39">
        <v>406</v>
      </c>
      <c r="S32" s="36">
        <v>811</v>
      </c>
      <c r="T32" s="39">
        <v>471</v>
      </c>
      <c r="U32" s="39">
        <v>340</v>
      </c>
      <c r="V32" s="33"/>
      <c r="W32" s="79" t="s">
        <v>327</v>
      </c>
      <c r="X32" s="78"/>
      <c r="Y32" s="35">
        <v>485</v>
      </c>
      <c r="Z32" s="39">
        <v>1129</v>
      </c>
      <c r="AA32" s="39">
        <v>545</v>
      </c>
      <c r="AB32" s="39">
        <v>584</v>
      </c>
    </row>
    <row r="33" spans="2:28" ht="14.45" customHeight="1">
      <c r="B33" s="78" t="s">
        <v>212</v>
      </c>
      <c r="C33" s="78"/>
      <c r="D33" s="35" t="s">
        <v>198</v>
      </c>
      <c r="E33" s="36" t="s">
        <v>198</v>
      </c>
      <c r="F33" s="36" t="s">
        <v>198</v>
      </c>
      <c r="G33" s="36" t="s">
        <v>198</v>
      </c>
      <c r="H33" s="33"/>
      <c r="I33" s="78" t="s">
        <v>43</v>
      </c>
      <c r="J33" s="78"/>
      <c r="K33" s="35">
        <v>258</v>
      </c>
      <c r="L33" s="36">
        <v>763</v>
      </c>
      <c r="M33" s="36">
        <v>382</v>
      </c>
      <c r="N33" s="39">
        <v>381</v>
      </c>
      <c r="O33" s="62"/>
      <c r="P33" s="79" t="s">
        <v>285</v>
      </c>
      <c r="Q33" s="85"/>
      <c r="R33" s="39">
        <v>780</v>
      </c>
      <c r="S33" s="36">
        <v>1710</v>
      </c>
      <c r="T33" s="39">
        <v>890</v>
      </c>
      <c r="U33" s="39">
        <v>820</v>
      </c>
      <c r="V33" s="33"/>
      <c r="W33" s="79" t="s">
        <v>328</v>
      </c>
      <c r="X33" s="78"/>
      <c r="Y33" s="35">
        <v>408</v>
      </c>
      <c r="Z33" s="39">
        <v>1017</v>
      </c>
      <c r="AA33" s="39">
        <v>493</v>
      </c>
      <c r="AB33" s="39">
        <v>524</v>
      </c>
    </row>
    <row r="34" spans="2:28" ht="14.45" customHeight="1">
      <c r="B34" s="78" t="s">
        <v>213</v>
      </c>
      <c r="C34" s="78"/>
      <c r="D34" s="35">
        <v>128</v>
      </c>
      <c r="E34" s="36">
        <v>313</v>
      </c>
      <c r="F34" s="36">
        <v>153</v>
      </c>
      <c r="G34" s="36">
        <v>160</v>
      </c>
      <c r="H34" s="33"/>
      <c r="I34" s="78" t="s">
        <v>44</v>
      </c>
      <c r="J34" s="78"/>
      <c r="K34" s="35">
        <v>206</v>
      </c>
      <c r="L34" s="36">
        <v>768</v>
      </c>
      <c r="M34" s="36">
        <v>421</v>
      </c>
      <c r="N34" s="39">
        <v>347</v>
      </c>
      <c r="O34" s="62"/>
      <c r="P34" s="79" t="s">
        <v>286</v>
      </c>
      <c r="Q34" s="85"/>
      <c r="R34" s="39">
        <v>219</v>
      </c>
      <c r="S34" s="36">
        <v>431</v>
      </c>
      <c r="T34" s="39">
        <v>269</v>
      </c>
      <c r="U34" s="39">
        <v>162</v>
      </c>
      <c r="V34" s="33"/>
      <c r="W34" s="79" t="s">
        <v>329</v>
      </c>
      <c r="X34" s="78"/>
      <c r="Y34" s="35">
        <v>267</v>
      </c>
      <c r="Z34" s="39">
        <v>678</v>
      </c>
      <c r="AA34" s="39">
        <v>323</v>
      </c>
      <c r="AB34" s="39">
        <v>355</v>
      </c>
    </row>
    <row r="35" spans="2:28" ht="14.45" customHeight="1">
      <c r="B35" s="78" t="s">
        <v>214</v>
      </c>
      <c r="C35" s="78"/>
      <c r="D35" s="35">
        <v>105</v>
      </c>
      <c r="E35" s="36">
        <v>221</v>
      </c>
      <c r="F35" s="36">
        <v>114</v>
      </c>
      <c r="G35" s="36">
        <v>107</v>
      </c>
      <c r="H35" s="33"/>
      <c r="I35" s="78" t="s">
        <v>45</v>
      </c>
      <c r="J35" s="78"/>
      <c r="K35" s="35">
        <v>41</v>
      </c>
      <c r="L35" s="36">
        <v>125</v>
      </c>
      <c r="M35" s="36">
        <v>59</v>
      </c>
      <c r="N35" s="39">
        <v>66</v>
      </c>
      <c r="O35" s="62"/>
      <c r="P35" s="79" t="s">
        <v>287</v>
      </c>
      <c r="Q35" s="85"/>
      <c r="R35" s="39">
        <v>189</v>
      </c>
      <c r="S35" s="36">
        <v>429</v>
      </c>
      <c r="T35" s="39">
        <v>243</v>
      </c>
      <c r="U35" s="39">
        <v>186</v>
      </c>
      <c r="V35" s="33"/>
      <c r="W35" s="79" t="s">
        <v>330</v>
      </c>
      <c r="X35" s="78"/>
      <c r="Y35" s="35">
        <v>373</v>
      </c>
      <c r="Z35" s="39">
        <v>921</v>
      </c>
      <c r="AA35" s="39">
        <v>447</v>
      </c>
      <c r="AB35" s="39">
        <v>474</v>
      </c>
    </row>
    <row r="36" spans="2:28" ht="14.45" customHeight="1">
      <c r="B36" s="78" t="s">
        <v>215</v>
      </c>
      <c r="C36" s="78"/>
      <c r="D36" s="35">
        <v>141</v>
      </c>
      <c r="E36" s="36">
        <v>348</v>
      </c>
      <c r="F36" s="36">
        <v>163</v>
      </c>
      <c r="G36" s="36">
        <v>185</v>
      </c>
      <c r="H36" s="33"/>
      <c r="I36" s="78" t="s">
        <v>46</v>
      </c>
      <c r="J36" s="78"/>
      <c r="K36" s="35">
        <v>41</v>
      </c>
      <c r="L36" s="36">
        <v>118</v>
      </c>
      <c r="M36" s="36">
        <v>63</v>
      </c>
      <c r="N36" s="39">
        <v>55</v>
      </c>
      <c r="O36" s="62"/>
      <c r="P36" s="83" t="s">
        <v>288</v>
      </c>
      <c r="Q36" s="85"/>
      <c r="R36" s="39">
        <v>127</v>
      </c>
      <c r="S36" s="36">
        <v>283</v>
      </c>
      <c r="T36" s="39">
        <v>166</v>
      </c>
      <c r="U36" s="39">
        <v>117</v>
      </c>
      <c r="V36" s="33"/>
      <c r="W36" s="79" t="s">
        <v>331</v>
      </c>
      <c r="X36" s="78"/>
      <c r="Y36" s="35">
        <v>536</v>
      </c>
      <c r="Z36" s="39">
        <v>1288</v>
      </c>
      <c r="AA36" s="36">
        <v>626</v>
      </c>
      <c r="AB36" s="36">
        <v>662</v>
      </c>
    </row>
    <row r="37" spans="2:28" ht="14.45" customHeight="1">
      <c r="B37" s="78" t="s">
        <v>216</v>
      </c>
      <c r="C37" s="78"/>
      <c r="D37" s="35" t="s">
        <v>197</v>
      </c>
      <c r="E37" s="36" t="s">
        <v>197</v>
      </c>
      <c r="F37" s="36" t="s">
        <v>197</v>
      </c>
      <c r="G37" s="36" t="s">
        <v>197</v>
      </c>
      <c r="H37" s="33"/>
      <c r="I37" s="78" t="s">
        <v>47</v>
      </c>
      <c r="J37" s="78"/>
      <c r="K37" s="35">
        <v>41</v>
      </c>
      <c r="L37" s="36">
        <v>122</v>
      </c>
      <c r="M37" s="36">
        <v>55</v>
      </c>
      <c r="N37" s="39">
        <v>67</v>
      </c>
      <c r="O37" s="62"/>
      <c r="P37" s="83" t="s">
        <v>289</v>
      </c>
      <c r="Q37" s="87"/>
      <c r="R37" s="39">
        <v>289</v>
      </c>
      <c r="S37" s="36">
        <v>545</v>
      </c>
      <c r="T37" s="39">
        <v>308</v>
      </c>
      <c r="U37" s="39">
        <v>237</v>
      </c>
      <c r="V37" s="33"/>
      <c r="W37" s="79" t="s">
        <v>332</v>
      </c>
      <c r="X37" s="78"/>
      <c r="Y37" s="35">
        <v>187</v>
      </c>
      <c r="Z37" s="39">
        <v>446</v>
      </c>
      <c r="AA37" s="36">
        <v>228</v>
      </c>
      <c r="AB37" s="36">
        <v>218</v>
      </c>
    </row>
    <row r="38" spans="2:28" ht="14.45" customHeight="1">
      <c r="B38" s="78" t="s">
        <v>16</v>
      </c>
      <c r="C38" s="78"/>
      <c r="D38" s="35">
        <v>38</v>
      </c>
      <c r="E38" s="36">
        <v>82</v>
      </c>
      <c r="F38" s="36">
        <v>47</v>
      </c>
      <c r="G38" s="36">
        <v>35</v>
      </c>
      <c r="H38" s="33"/>
      <c r="I38" s="78" t="s">
        <v>48</v>
      </c>
      <c r="J38" s="78"/>
      <c r="K38" s="35">
        <v>24</v>
      </c>
      <c r="L38" s="36">
        <v>73</v>
      </c>
      <c r="M38" s="36">
        <v>33</v>
      </c>
      <c r="N38" s="39">
        <v>40</v>
      </c>
      <c r="O38" s="62"/>
      <c r="P38" s="83" t="s">
        <v>290</v>
      </c>
      <c r="Q38" s="87"/>
      <c r="R38" s="39">
        <v>115</v>
      </c>
      <c r="S38" s="36">
        <v>226</v>
      </c>
      <c r="T38" s="39">
        <v>128</v>
      </c>
      <c r="U38" s="39">
        <v>98</v>
      </c>
      <c r="V38" s="33"/>
      <c r="W38" s="79"/>
      <c r="X38" s="78"/>
      <c r="Y38" s="35"/>
      <c r="Z38" s="39"/>
      <c r="AA38" s="36"/>
      <c r="AB38" s="36"/>
    </row>
    <row r="39" spans="2:28" ht="14.45" customHeight="1">
      <c r="B39" s="78" t="s">
        <v>17</v>
      </c>
      <c r="C39" s="78"/>
      <c r="D39" s="35">
        <v>1821</v>
      </c>
      <c r="E39" s="36">
        <v>4792</v>
      </c>
      <c r="F39" s="39">
        <v>2341</v>
      </c>
      <c r="G39" s="39">
        <v>2451</v>
      </c>
      <c r="H39" s="33"/>
      <c r="I39" s="78" t="s">
        <v>49</v>
      </c>
      <c r="J39" s="78"/>
      <c r="K39" s="35">
        <v>41</v>
      </c>
      <c r="L39" s="36">
        <v>125</v>
      </c>
      <c r="M39" s="39">
        <v>62</v>
      </c>
      <c r="N39" s="39">
        <v>63</v>
      </c>
      <c r="O39" s="62"/>
      <c r="P39" s="83" t="s">
        <v>291</v>
      </c>
      <c r="Q39" s="87"/>
      <c r="R39" s="55">
        <v>91</v>
      </c>
      <c r="S39" s="36">
        <v>164</v>
      </c>
      <c r="T39" s="39">
        <v>99</v>
      </c>
      <c r="U39" s="39">
        <v>65</v>
      </c>
      <c r="V39" s="33"/>
      <c r="W39" s="79"/>
      <c r="X39" s="79"/>
      <c r="Y39" s="35"/>
      <c r="Z39" s="39"/>
      <c r="AA39" s="39"/>
      <c r="AB39" s="39"/>
    </row>
    <row r="40" spans="2:28" ht="14.45" customHeight="1">
      <c r="B40" s="78" t="s">
        <v>217</v>
      </c>
      <c r="C40" s="78"/>
      <c r="D40" s="35">
        <v>65</v>
      </c>
      <c r="E40" s="36">
        <v>148</v>
      </c>
      <c r="F40" s="39">
        <v>78</v>
      </c>
      <c r="G40" s="39">
        <v>70</v>
      </c>
      <c r="H40" s="33"/>
      <c r="I40" s="78" t="s">
        <v>50</v>
      </c>
      <c r="J40" s="78"/>
      <c r="K40" s="35">
        <v>44</v>
      </c>
      <c r="L40" s="36">
        <v>110</v>
      </c>
      <c r="M40" s="39">
        <v>51</v>
      </c>
      <c r="N40" s="39">
        <v>59</v>
      </c>
      <c r="O40" s="62"/>
      <c r="P40" s="83" t="s">
        <v>292</v>
      </c>
      <c r="Q40" s="87"/>
      <c r="R40" s="55">
        <v>304</v>
      </c>
      <c r="S40" s="36">
        <v>695</v>
      </c>
      <c r="T40" s="39">
        <v>350</v>
      </c>
      <c r="U40" s="39">
        <v>345</v>
      </c>
      <c r="V40" s="33"/>
      <c r="W40" s="86" t="s">
        <v>68</v>
      </c>
      <c r="X40" s="79"/>
      <c r="Y40" s="42">
        <f>SUM(Y42:Y64)</f>
        <v>5614</v>
      </c>
      <c r="Z40" s="31">
        <f>SUM(Z42:Z64)</f>
        <v>13992</v>
      </c>
      <c r="AA40" s="31">
        <f>SUM(AA42:AA64)</f>
        <v>7343</v>
      </c>
      <c r="AB40" s="31">
        <f>SUM(AB42:AB64)</f>
        <v>6649</v>
      </c>
    </row>
    <row r="41" spans="2:28" ht="14.45" customHeight="1">
      <c r="B41" s="78" t="s">
        <v>218</v>
      </c>
      <c r="C41" s="78"/>
      <c r="D41" s="35">
        <v>317</v>
      </c>
      <c r="E41" s="36">
        <v>770</v>
      </c>
      <c r="F41" s="39">
        <v>390</v>
      </c>
      <c r="G41" s="39">
        <v>380</v>
      </c>
      <c r="H41" s="33"/>
      <c r="I41" s="78" t="s">
        <v>51</v>
      </c>
      <c r="J41" s="78"/>
      <c r="K41" s="35">
        <v>462</v>
      </c>
      <c r="L41" s="36">
        <v>1285</v>
      </c>
      <c r="M41" s="39">
        <v>643</v>
      </c>
      <c r="N41" s="39">
        <v>642</v>
      </c>
      <c r="O41" s="62"/>
      <c r="P41" s="83" t="s">
        <v>293</v>
      </c>
      <c r="Q41" s="85"/>
      <c r="R41" s="5">
        <v>318</v>
      </c>
      <c r="S41" s="36">
        <v>780</v>
      </c>
      <c r="T41" s="39">
        <v>407</v>
      </c>
      <c r="U41" s="39">
        <v>373</v>
      </c>
      <c r="V41" s="33"/>
      <c r="W41" s="79"/>
      <c r="X41" s="85"/>
      <c r="Y41" s="39"/>
      <c r="Z41" s="39"/>
      <c r="AA41" s="39"/>
      <c r="AB41" s="39"/>
    </row>
    <row r="42" spans="2:28" ht="14.45" customHeight="1">
      <c r="B42" s="78" t="s">
        <v>18</v>
      </c>
      <c r="C42" s="78"/>
      <c r="D42" s="35">
        <v>402</v>
      </c>
      <c r="E42" s="36">
        <v>922</v>
      </c>
      <c r="F42" s="36">
        <v>461</v>
      </c>
      <c r="G42" s="36">
        <v>461</v>
      </c>
      <c r="H42" s="33"/>
      <c r="I42" s="78" t="s">
        <v>52</v>
      </c>
      <c r="J42" s="78"/>
      <c r="K42" s="35">
        <v>32</v>
      </c>
      <c r="L42" s="36">
        <v>149</v>
      </c>
      <c r="M42" s="39">
        <v>49</v>
      </c>
      <c r="N42" s="39">
        <v>100</v>
      </c>
      <c r="O42" s="62"/>
      <c r="P42" s="83" t="s">
        <v>294</v>
      </c>
      <c r="Q42" s="85"/>
      <c r="R42" s="55">
        <v>292</v>
      </c>
      <c r="S42" s="36">
        <v>567</v>
      </c>
      <c r="T42" s="39">
        <v>315</v>
      </c>
      <c r="U42" s="39">
        <v>252</v>
      </c>
      <c r="V42" s="33"/>
      <c r="W42" s="79" t="s">
        <v>333</v>
      </c>
      <c r="X42" s="87"/>
      <c r="Y42" s="39">
        <v>304</v>
      </c>
      <c r="Z42" s="39">
        <v>741</v>
      </c>
      <c r="AA42" s="39">
        <v>374</v>
      </c>
      <c r="AB42" s="39">
        <v>367</v>
      </c>
    </row>
    <row r="43" spans="2:28" ht="14.45" customHeight="1">
      <c r="B43" s="78" t="s">
        <v>19</v>
      </c>
      <c r="C43" s="78"/>
      <c r="D43" s="35">
        <v>1213</v>
      </c>
      <c r="E43" s="36">
        <v>2707</v>
      </c>
      <c r="F43" s="36">
        <v>1487</v>
      </c>
      <c r="G43" s="36">
        <v>1220</v>
      </c>
      <c r="H43" s="33"/>
      <c r="I43" s="78" t="s">
        <v>245</v>
      </c>
      <c r="J43" s="78"/>
      <c r="K43" s="35">
        <v>287</v>
      </c>
      <c r="L43" s="36">
        <v>786</v>
      </c>
      <c r="M43" s="36">
        <v>392</v>
      </c>
      <c r="N43" s="39">
        <v>394</v>
      </c>
      <c r="O43" s="62"/>
      <c r="P43" s="83" t="s">
        <v>295</v>
      </c>
      <c r="Q43" s="85"/>
      <c r="R43" s="55">
        <v>217</v>
      </c>
      <c r="S43" s="36">
        <v>553</v>
      </c>
      <c r="T43" s="39">
        <v>277</v>
      </c>
      <c r="U43" s="39">
        <v>276</v>
      </c>
      <c r="V43" s="33"/>
      <c r="W43" s="79" t="s">
        <v>334</v>
      </c>
      <c r="X43" s="87"/>
      <c r="Y43" s="39">
        <v>284</v>
      </c>
      <c r="Z43" s="39">
        <v>670</v>
      </c>
      <c r="AA43" s="39">
        <v>327</v>
      </c>
      <c r="AB43" s="39">
        <v>343</v>
      </c>
    </row>
    <row r="44" spans="2:28" ht="14.45" customHeight="1">
      <c r="B44" s="78" t="s">
        <v>20</v>
      </c>
      <c r="C44" s="78"/>
      <c r="D44" s="35">
        <v>2208</v>
      </c>
      <c r="E44" s="36">
        <v>5447</v>
      </c>
      <c r="F44" s="36">
        <v>2589</v>
      </c>
      <c r="G44" s="36">
        <v>2858</v>
      </c>
      <c r="H44" s="33"/>
      <c r="I44" s="78" t="s">
        <v>246</v>
      </c>
      <c r="J44" s="78"/>
      <c r="K44" s="35">
        <v>199</v>
      </c>
      <c r="L44" s="36">
        <v>521</v>
      </c>
      <c r="M44" s="36">
        <v>264</v>
      </c>
      <c r="N44" s="39">
        <v>257</v>
      </c>
      <c r="O44" s="62"/>
      <c r="P44" s="83" t="s">
        <v>296</v>
      </c>
      <c r="Q44" s="85"/>
      <c r="R44" s="55">
        <v>248</v>
      </c>
      <c r="S44" s="36">
        <v>673</v>
      </c>
      <c r="T44" s="39">
        <v>357</v>
      </c>
      <c r="U44" s="39">
        <v>316</v>
      </c>
      <c r="V44" s="33"/>
      <c r="W44" s="79" t="s">
        <v>69</v>
      </c>
      <c r="X44" s="85"/>
      <c r="Y44" s="39">
        <v>45</v>
      </c>
      <c r="Z44" s="39">
        <v>127</v>
      </c>
      <c r="AA44" s="39">
        <v>63</v>
      </c>
      <c r="AB44" s="39">
        <v>64</v>
      </c>
    </row>
    <row r="45" spans="2:28" ht="14.45" customHeight="1">
      <c r="B45" s="79" t="s">
        <v>21</v>
      </c>
      <c r="C45" s="78"/>
      <c r="D45" s="35">
        <v>1080</v>
      </c>
      <c r="E45" s="36">
        <v>2570</v>
      </c>
      <c r="F45" s="39">
        <v>1304</v>
      </c>
      <c r="G45" s="39">
        <v>1266</v>
      </c>
      <c r="H45" s="33"/>
      <c r="I45" s="78" t="s">
        <v>247</v>
      </c>
      <c r="J45" s="85"/>
      <c r="K45" s="39">
        <v>168</v>
      </c>
      <c r="L45" s="36">
        <v>417</v>
      </c>
      <c r="M45" s="39">
        <v>201</v>
      </c>
      <c r="N45" s="39">
        <v>216</v>
      </c>
      <c r="O45" s="62"/>
      <c r="P45" s="79" t="s">
        <v>297</v>
      </c>
      <c r="Q45" s="85"/>
      <c r="R45" s="55">
        <v>210</v>
      </c>
      <c r="S45" s="55">
        <v>565</v>
      </c>
      <c r="T45" s="55">
        <v>266</v>
      </c>
      <c r="U45" s="55">
        <v>299</v>
      </c>
      <c r="V45" s="33"/>
      <c r="W45" s="79" t="s">
        <v>70</v>
      </c>
      <c r="X45" s="85"/>
      <c r="Y45" s="39">
        <v>132</v>
      </c>
      <c r="Z45" s="39">
        <v>310</v>
      </c>
      <c r="AA45" s="39">
        <v>156</v>
      </c>
      <c r="AB45" s="39">
        <v>154</v>
      </c>
    </row>
    <row r="46" spans="2:28" ht="14.45" customHeight="1">
      <c r="B46" s="79" t="s">
        <v>22</v>
      </c>
      <c r="C46" s="78"/>
      <c r="D46" s="35">
        <v>416</v>
      </c>
      <c r="E46" s="36">
        <v>1112</v>
      </c>
      <c r="F46" s="39">
        <v>529</v>
      </c>
      <c r="G46" s="39">
        <v>583</v>
      </c>
      <c r="H46" s="33"/>
      <c r="I46" s="79" t="s">
        <v>248</v>
      </c>
      <c r="J46" s="85"/>
      <c r="K46" s="39">
        <v>173</v>
      </c>
      <c r="L46" s="36">
        <v>446</v>
      </c>
      <c r="M46" s="39">
        <v>216</v>
      </c>
      <c r="N46" s="39">
        <v>230</v>
      </c>
      <c r="O46" s="62"/>
      <c r="P46" s="79" t="s">
        <v>298</v>
      </c>
      <c r="Q46" s="85"/>
      <c r="R46" s="55">
        <v>303</v>
      </c>
      <c r="S46" s="36">
        <v>744</v>
      </c>
      <c r="T46" s="39">
        <v>386</v>
      </c>
      <c r="U46" s="39">
        <v>358</v>
      </c>
      <c r="V46" s="33"/>
      <c r="W46" s="79" t="s">
        <v>71</v>
      </c>
      <c r="X46" s="85"/>
      <c r="Y46" s="39">
        <v>310</v>
      </c>
      <c r="Z46" s="39">
        <v>671</v>
      </c>
      <c r="AA46" s="39">
        <v>386</v>
      </c>
      <c r="AB46" s="39">
        <v>285</v>
      </c>
    </row>
    <row r="47" spans="2:28" ht="14.45" customHeight="1">
      <c r="B47" s="79" t="s">
        <v>23</v>
      </c>
      <c r="C47" s="85"/>
      <c r="D47" s="39">
        <v>1822</v>
      </c>
      <c r="E47" s="36">
        <v>4365</v>
      </c>
      <c r="F47" s="39">
        <v>2251</v>
      </c>
      <c r="G47" s="39">
        <v>2114</v>
      </c>
      <c r="H47" s="33"/>
      <c r="I47" s="79" t="s">
        <v>249</v>
      </c>
      <c r="J47" s="85"/>
      <c r="K47" s="39">
        <v>212</v>
      </c>
      <c r="L47" s="36">
        <v>581</v>
      </c>
      <c r="M47" s="39">
        <v>298</v>
      </c>
      <c r="N47" s="39">
        <v>283</v>
      </c>
      <c r="O47" s="62"/>
      <c r="P47" s="79" t="s">
        <v>299</v>
      </c>
      <c r="Q47" s="85"/>
      <c r="R47" s="55">
        <v>320</v>
      </c>
      <c r="S47" s="36">
        <v>688</v>
      </c>
      <c r="T47" s="39">
        <v>365</v>
      </c>
      <c r="U47" s="39">
        <v>323</v>
      </c>
      <c r="V47" s="33"/>
      <c r="W47" s="83" t="s">
        <v>335</v>
      </c>
      <c r="X47" s="78"/>
      <c r="Y47" s="35">
        <v>322</v>
      </c>
      <c r="Z47" s="36">
        <v>532</v>
      </c>
      <c r="AA47" s="36">
        <v>386</v>
      </c>
      <c r="AB47" s="36">
        <v>146</v>
      </c>
    </row>
    <row r="48" spans="2:28" ht="14.45" customHeight="1">
      <c r="B48" s="79" t="s">
        <v>219</v>
      </c>
      <c r="C48" s="85"/>
      <c r="D48" s="39">
        <v>348</v>
      </c>
      <c r="E48" s="36">
        <v>817</v>
      </c>
      <c r="F48" s="39">
        <v>385</v>
      </c>
      <c r="G48" s="39">
        <v>432</v>
      </c>
      <c r="H48" s="33"/>
      <c r="I48" s="79" t="s">
        <v>250</v>
      </c>
      <c r="J48" s="85"/>
      <c r="K48" s="55">
        <v>416</v>
      </c>
      <c r="L48" s="36">
        <v>1052</v>
      </c>
      <c r="M48" s="39">
        <v>531</v>
      </c>
      <c r="N48" s="39">
        <v>521</v>
      </c>
      <c r="O48" s="62"/>
      <c r="P48" s="79" t="s">
        <v>300</v>
      </c>
      <c r="Q48" s="85"/>
      <c r="R48" s="55">
        <v>185</v>
      </c>
      <c r="S48" s="36">
        <v>454</v>
      </c>
      <c r="T48" s="39">
        <v>222</v>
      </c>
      <c r="U48" s="39">
        <v>232</v>
      </c>
      <c r="V48" s="33"/>
      <c r="W48" s="83" t="s">
        <v>336</v>
      </c>
      <c r="X48" s="78"/>
      <c r="Y48" s="35">
        <v>267</v>
      </c>
      <c r="Z48" s="36">
        <v>603</v>
      </c>
      <c r="AA48" s="36">
        <v>341</v>
      </c>
      <c r="AB48" s="36">
        <v>262</v>
      </c>
    </row>
    <row r="49" spans="2:28" ht="14.45" customHeight="1">
      <c r="B49" s="79" t="s">
        <v>220</v>
      </c>
      <c r="C49" s="85"/>
      <c r="D49" s="39">
        <v>310</v>
      </c>
      <c r="E49" s="36">
        <v>717</v>
      </c>
      <c r="F49" s="39">
        <v>341</v>
      </c>
      <c r="G49" s="39">
        <v>376</v>
      </c>
      <c r="H49" s="33"/>
      <c r="I49" s="79" t="s">
        <v>56</v>
      </c>
      <c r="J49" s="85"/>
      <c r="K49" s="55">
        <v>285</v>
      </c>
      <c r="L49" s="36">
        <v>649</v>
      </c>
      <c r="M49" s="39">
        <v>332</v>
      </c>
      <c r="N49" s="39">
        <v>317</v>
      </c>
      <c r="O49" s="62"/>
      <c r="P49" s="79" t="s">
        <v>301</v>
      </c>
      <c r="Q49" s="85"/>
      <c r="R49" s="55">
        <v>181</v>
      </c>
      <c r="S49" s="36">
        <v>476</v>
      </c>
      <c r="T49" s="39">
        <v>241</v>
      </c>
      <c r="U49" s="39">
        <v>235</v>
      </c>
      <c r="V49" s="33"/>
      <c r="W49" s="79" t="s">
        <v>337</v>
      </c>
      <c r="X49" s="78"/>
      <c r="Y49" s="35">
        <v>391</v>
      </c>
      <c r="Z49" s="36">
        <v>1085</v>
      </c>
      <c r="AA49" s="36">
        <v>584</v>
      </c>
      <c r="AB49" s="36">
        <v>501</v>
      </c>
    </row>
    <row r="50" spans="2:28" ht="14.45" customHeight="1">
      <c r="B50" s="79" t="s">
        <v>221</v>
      </c>
      <c r="C50" s="85"/>
      <c r="D50" s="39">
        <v>280</v>
      </c>
      <c r="E50" s="36">
        <v>649</v>
      </c>
      <c r="F50" s="39">
        <v>299</v>
      </c>
      <c r="G50" s="39">
        <v>350</v>
      </c>
      <c r="H50" s="33"/>
      <c r="I50" s="79" t="s">
        <v>251</v>
      </c>
      <c r="J50" s="85"/>
      <c r="K50" s="5">
        <v>215</v>
      </c>
      <c r="L50" s="36">
        <v>497</v>
      </c>
      <c r="M50" s="39">
        <v>251</v>
      </c>
      <c r="N50" s="39">
        <v>246</v>
      </c>
      <c r="O50" s="62"/>
      <c r="P50" s="79" t="s">
        <v>302</v>
      </c>
      <c r="Q50" s="85"/>
      <c r="R50" s="55">
        <v>148</v>
      </c>
      <c r="S50" s="36">
        <v>368</v>
      </c>
      <c r="T50" s="39">
        <v>188</v>
      </c>
      <c r="U50" s="39">
        <v>180</v>
      </c>
      <c r="V50" s="33"/>
      <c r="W50" s="83" t="s">
        <v>338</v>
      </c>
      <c r="X50" s="78"/>
      <c r="Y50" s="35">
        <v>443</v>
      </c>
      <c r="Z50" s="39">
        <v>973</v>
      </c>
      <c r="AA50" s="39">
        <v>578</v>
      </c>
      <c r="AB50" s="39">
        <v>395</v>
      </c>
    </row>
    <row r="51" spans="2:28" ht="14.45" customHeight="1">
      <c r="B51" s="79" t="s">
        <v>222</v>
      </c>
      <c r="C51" s="85"/>
      <c r="D51" s="39">
        <v>304</v>
      </c>
      <c r="E51" s="36">
        <v>721</v>
      </c>
      <c r="F51" s="39">
        <v>337</v>
      </c>
      <c r="G51" s="39">
        <v>384</v>
      </c>
      <c r="H51" s="33"/>
      <c r="I51" s="79" t="s">
        <v>252</v>
      </c>
      <c r="J51" s="85"/>
      <c r="K51" s="5">
        <v>158</v>
      </c>
      <c r="L51" s="36">
        <v>399</v>
      </c>
      <c r="M51" s="39">
        <v>198</v>
      </c>
      <c r="N51" s="39">
        <v>201</v>
      </c>
      <c r="O51" s="62"/>
      <c r="P51" s="79" t="s">
        <v>303</v>
      </c>
      <c r="Q51" s="85"/>
      <c r="R51" s="55">
        <v>186</v>
      </c>
      <c r="S51" s="36">
        <v>430</v>
      </c>
      <c r="T51" s="39">
        <v>221</v>
      </c>
      <c r="U51" s="39">
        <v>209</v>
      </c>
      <c r="V51" s="33"/>
      <c r="W51" s="78" t="s">
        <v>339</v>
      </c>
      <c r="X51" s="78"/>
      <c r="Y51" s="35">
        <v>253</v>
      </c>
      <c r="Z51" s="36">
        <v>646</v>
      </c>
      <c r="AA51" s="55">
        <v>341</v>
      </c>
      <c r="AB51" s="55">
        <v>305</v>
      </c>
    </row>
    <row r="52" spans="2:28" ht="14.45" customHeight="1">
      <c r="B52" s="79" t="s">
        <v>223</v>
      </c>
      <c r="C52" s="85"/>
      <c r="D52" s="39">
        <v>227</v>
      </c>
      <c r="E52" s="36">
        <v>574</v>
      </c>
      <c r="F52" s="39">
        <v>282</v>
      </c>
      <c r="G52" s="39">
        <v>292</v>
      </c>
      <c r="H52" s="33"/>
      <c r="I52" s="79" t="s">
        <v>253</v>
      </c>
      <c r="J52" s="85"/>
      <c r="K52" s="5">
        <v>208</v>
      </c>
      <c r="L52" s="36">
        <v>508</v>
      </c>
      <c r="M52" s="39">
        <v>256</v>
      </c>
      <c r="N52" s="39">
        <v>252</v>
      </c>
      <c r="O52" s="62"/>
      <c r="P52" s="79" t="s">
        <v>304</v>
      </c>
      <c r="Q52" s="85"/>
      <c r="R52" s="55">
        <v>163</v>
      </c>
      <c r="S52" s="36">
        <v>411</v>
      </c>
      <c r="T52" s="39">
        <v>195</v>
      </c>
      <c r="U52" s="39">
        <v>216</v>
      </c>
      <c r="V52" s="33"/>
      <c r="W52" s="78" t="s">
        <v>72</v>
      </c>
      <c r="X52" s="78"/>
      <c r="Y52" s="35">
        <v>147</v>
      </c>
      <c r="Z52" s="36">
        <v>468</v>
      </c>
      <c r="AA52" s="36">
        <v>225</v>
      </c>
      <c r="AB52" s="36">
        <v>243</v>
      </c>
    </row>
    <row r="53" spans="2:28" ht="14.45" customHeight="1">
      <c r="B53" s="79" t="s">
        <v>224</v>
      </c>
      <c r="C53" s="85"/>
      <c r="D53" s="39">
        <v>281</v>
      </c>
      <c r="E53" s="36">
        <v>675</v>
      </c>
      <c r="F53" s="39">
        <v>339</v>
      </c>
      <c r="G53" s="39">
        <v>336</v>
      </c>
      <c r="H53" s="33"/>
      <c r="I53" s="79" t="s">
        <v>254</v>
      </c>
      <c r="J53" s="85"/>
      <c r="K53" s="5">
        <v>164</v>
      </c>
      <c r="L53" s="36">
        <v>425</v>
      </c>
      <c r="M53" s="39">
        <v>228</v>
      </c>
      <c r="N53" s="39">
        <v>197</v>
      </c>
      <c r="O53" s="62"/>
      <c r="P53" s="79" t="s">
        <v>305</v>
      </c>
      <c r="Q53" s="85"/>
      <c r="R53" s="55">
        <v>152</v>
      </c>
      <c r="S53" s="36">
        <v>396</v>
      </c>
      <c r="T53" s="39">
        <v>201</v>
      </c>
      <c r="U53" s="39">
        <v>195</v>
      </c>
      <c r="V53" s="33"/>
      <c r="W53" s="78" t="s">
        <v>73</v>
      </c>
      <c r="X53" s="78"/>
      <c r="Y53" s="35">
        <v>120</v>
      </c>
      <c r="Z53" s="36">
        <v>302</v>
      </c>
      <c r="AA53" s="36">
        <v>159</v>
      </c>
      <c r="AB53" s="36">
        <v>143</v>
      </c>
    </row>
    <row r="54" spans="2:28" ht="14.45" customHeight="1">
      <c r="B54" s="79" t="s">
        <v>225</v>
      </c>
      <c r="C54" s="85"/>
      <c r="D54" s="39">
        <v>71</v>
      </c>
      <c r="E54" s="36">
        <v>181</v>
      </c>
      <c r="F54" s="39">
        <v>88</v>
      </c>
      <c r="G54" s="39">
        <v>93</v>
      </c>
      <c r="H54" s="33"/>
      <c r="I54" s="79" t="s">
        <v>255</v>
      </c>
      <c r="J54" s="85"/>
      <c r="K54" s="55">
        <v>221</v>
      </c>
      <c r="L54" s="36">
        <v>643</v>
      </c>
      <c r="M54" s="39">
        <v>307</v>
      </c>
      <c r="N54" s="39">
        <v>336</v>
      </c>
      <c r="O54" s="62"/>
      <c r="P54" s="79" t="s">
        <v>306</v>
      </c>
      <c r="Q54" s="85"/>
      <c r="R54" s="55">
        <v>170</v>
      </c>
      <c r="S54" s="36">
        <v>420</v>
      </c>
      <c r="T54" s="39">
        <v>194</v>
      </c>
      <c r="U54" s="39">
        <v>226</v>
      </c>
      <c r="V54" s="33"/>
      <c r="W54" s="79" t="s">
        <v>74</v>
      </c>
      <c r="X54" s="78"/>
      <c r="Y54" s="35">
        <v>39</v>
      </c>
      <c r="Z54" s="36">
        <v>127</v>
      </c>
      <c r="AA54" s="36">
        <v>65</v>
      </c>
      <c r="AB54" s="36">
        <v>62</v>
      </c>
    </row>
    <row r="55" spans="2:28" ht="14.45" customHeight="1">
      <c r="B55" s="78"/>
      <c r="C55" s="78"/>
      <c r="D55" s="35"/>
      <c r="E55" s="36"/>
      <c r="F55" s="39"/>
      <c r="G55" s="39"/>
      <c r="H55" s="33"/>
      <c r="I55" s="79" t="s">
        <v>57</v>
      </c>
      <c r="J55" s="85"/>
      <c r="K55" s="5" t="s">
        <v>197</v>
      </c>
      <c r="L55" s="36" t="s">
        <v>197</v>
      </c>
      <c r="M55" s="39" t="s">
        <v>197</v>
      </c>
      <c r="N55" s="39" t="s">
        <v>197</v>
      </c>
      <c r="O55" s="62"/>
      <c r="P55" s="79" t="s">
        <v>307</v>
      </c>
      <c r="Q55" s="85"/>
      <c r="R55" s="55">
        <v>203</v>
      </c>
      <c r="S55" s="36">
        <v>424</v>
      </c>
      <c r="T55" s="39">
        <v>207</v>
      </c>
      <c r="U55" s="39">
        <v>217</v>
      </c>
      <c r="V55" s="33"/>
      <c r="W55" s="79" t="s">
        <v>75</v>
      </c>
      <c r="X55" s="78"/>
      <c r="Y55" s="35">
        <v>112</v>
      </c>
      <c r="Z55" s="36">
        <v>338</v>
      </c>
      <c r="AA55" s="36">
        <v>169</v>
      </c>
      <c r="AB55" s="36">
        <v>169</v>
      </c>
    </row>
    <row r="56" spans="2:28" ht="14.45" customHeight="1">
      <c r="B56" s="77"/>
      <c r="C56" s="77"/>
      <c r="D56" s="42"/>
      <c r="E56" s="31"/>
      <c r="F56" s="31"/>
      <c r="G56" s="50"/>
      <c r="H56" s="33"/>
      <c r="I56" s="79" t="s">
        <v>256</v>
      </c>
      <c r="J56" s="85"/>
      <c r="K56" s="55">
        <v>187</v>
      </c>
      <c r="L56" s="36">
        <v>438</v>
      </c>
      <c r="M56" s="39">
        <v>220</v>
      </c>
      <c r="N56" s="39">
        <v>218</v>
      </c>
      <c r="O56" s="62"/>
      <c r="P56" s="79" t="s">
        <v>308</v>
      </c>
      <c r="Q56" s="85"/>
      <c r="R56" s="55">
        <v>220</v>
      </c>
      <c r="S56" s="36">
        <v>523</v>
      </c>
      <c r="T56" s="39">
        <v>254</v>
      </c>
      <c r="U56" s="39">
        <v>269</v>
      </c>
      <c r="V56" s="33"/>
      <c r="W56" s="78" t="s">
        <v>340</v>
      </c>
      <c r="X56" s="78"/>
      <c r="Y56" s="35">
        <v>223</v>
      </c>
      <c r="Z56" s="36">
        <v>586</v>
      </c>
      <c r="AA56" s="36">
        <v>281</v>
      </c>
      <c r="AB56" s="36">
        <v>305</v>
      </c>
    </row>
    <row r="57" spans="2:28" ht="14.45" customHeight="1">
      <c r="B57" s="77" t="s">
        <v>2</v>
      </c>
      <c r="C57" s="77"/>
      <c r="D57" s="42">
        <f>SUM(D59:D67,K9:K67,R9:R66,Y9:Y11)</f>
        <v>37472</v>
      </c>
      <c r="E57" s="31">
        <f>SUM(E59:E67,L9:L67,S9:S66,Z9:Z11)</f>
        <v>86762</v>
      </c>
      <c r="F57" s="31">
        <f>SUM(F59:F67,M9:M67,T9:T66,AA9:AA11)</f>
        <v>45421</v>
      </c>
      <c r="G57" s="31">
        <f>SUM(G59:G67,N9:N67,U9:U66,AB9:AB11)</f>
        <v>41341</v>
      </c>
      <c r="H57" s="33"/>
      <c r="I57" s="79" t="s">
        <v>257</v>
      </c>
      <c r="J57" s="85"/>
      <c r="K57" s="55">
        <v>151</v>
      </c>
      <c r="L57" s="36">
        <v>382</v>
      </c>
      <c r="M57" s="39">
        <v>191</v>
      </c>
      <c r="N57" s="39">
        <v>191</v>
      </c>
      <c r="O57" s="62"/>
      <c r="P57" s="79" t="s">
        <v>309</v>
      </c>
      <c r="Q57" s="85"/>
      <c r="R57" s="55">
        <v>348</v>
      </c>
      <c r="S57" s="36">
        <v>740</v>
      </c>
      <c r="T57" s="39">
        <v>379</v>
      </c>
      <c r="U57" s="39">
        <v>361</v>
      </c>
      <c r="V57" s="33"/>
      <c r="W57" s="79" t="s">
        <v>341</v>
      </c>
      <c r="X57" s="78"/>
      <c r="Y57" s="35">
        <v>426</v>
      </c>
      <c r="Z57" s="36">
        <v>1054</v>
      </c>
      <c r="AA57" s="36">
        <v>528</v>
      </c>
      <c r="AB57" s="36">
        <v>526</v>
      </c>
    </row>
    <row r="58" spans="2:28" ht="14.45" customHeight="1">
      <c r="B58" s="77"/>
      <c r="C58" s="77"/>
      <c r="D58" s="42"/>
      <c r="E58" s="32"/>
      <c r="F58" s="32"/>
      <c r="G58" s="32"/>
      <c r="H58" s="33"/>
      <c r="I58" s="79" t="s">
        <v>58</v>
      </c>
      <c r="J58" s="85"/>
      <c r="K58" s="55">
        <v>101</v>
      </c>
      <c r="L58" s="36">
        <v>235</v>
      </c>
      <c r="M58" s="39">
        <v>115</v>
      </c>
      <c r="N58" s="39">
        <v>120</v>
      </c>
      <c r="O58" s="62"/>
      <c r="P58" s="79" t="s">
        <v>310</v>
      </c>
      <c r="Q58" s="85"/>
      <c r="R58" s="55">
        <v>354</v>
      </c>
      <c r="S58" s="36">
        <v>871</v>
      </c>
      <c r="T58" s="39">
        <v>461</v>
      </c>
      <c r="U58" s="39">
        <v>410</v>
      </c>
      <c r="V58" s="33"/>
      <c r="W58" s="79" t="s">
        <v>342</v>
      </c>
      <c r="X58" s="78"/>
      <c r="Y58" s="35">
        <v>345</v>
      </c>
      <c r="Z58" s="36">
        <v>813</v>
      </c>
      <c r="AA58" s="36">
        <v>397</v>
      </c>
      <c r="AB58" s="36">
        <v>416</v>
      </c>
    </row>
    <row r="59" spans="2:28" ht="14.45" customHeight="1">
      <c r="B59" s="78" t="s">
        <v>226</v>
      </c>
      <c r="C59" s="78"/>
      <c r="D59" s="35">
        <v>202</v>
      </c>
      <c r="E59" s="36">
        <v>561</v>
      </c>
      <c r="F59" s="36">
        <v>286</v>
      </c>
      <c r="G59" s="36">
        <v>275</v>
      </c>
      <c r="H59" s="33"/>
      <c r="I59" s="79" t="s">
        <v>258</v>
      </c>
      <c r="J59" s="85"/>
      <c r="K59" s="55">
        <v>155</v>
      </c>
      <c r="L59" s="36">
        <v>376</v>
      </c>
      <c r="M59" s="39">
        <v>190</v>
      </c>
      <c r="N59" s="39">
        <v>186</v>
      </c>
      <c r="O59" s="62"/>
      <c r="P59" s="79" t="s">
        <v>311</v>
      </c>
      <c r="Q59" s="85"/>
      <c r="R59" s="55">
        <v>251</v>
      </c>
      <c r="S59" s="36">
        <v>643</v>
      </c>
      <c r="T59" s="39">
        <v>314</v>
      </c>
      <c r="U59" s="39">
        <v>329</v>
      </c>
      <c r="V59" s="33"/>
      <c r="W59" s="78" t="s">
        <v>343</v>
      </c>
      <c r="X59" s="78"/>
      <c r="Y59" s="35">
        <v>255</v>
      </c>
      <c r="Z59" s="36">
        <v>649</v>
      </c>
      <c r="AA59" s="36">
        <v>333</v>
      </c>
      <c r="AB59" s="36">
        <v>316</v>
      </c>
    </row>
    <row r="60" spans="2:28" ht="14.45" customHeight="1">
      <c r="B60" s="78" t="s">
        <v>227</v>
      </c>
      <c r="C60" s="78"/>
      <c r="D60" s="35">
        <v>104</v>
      </c>
      <c r="E60" s="36">
        <v>395</v>
      </c>
      <c r="F60" s="36">
        <v>205</v>
      </c>
      <c r="G60" s="36">
        <v>190</v>
      </c>
      <c r="H60" s="33"/>
      <c r="I60" s="79" t="s">
        <v>259</v>
      </c>
      <c r="J60" s="85"/>
      <c r="K60" s="55">
        <v>123</v>
      </c>
      <c r="L60" s="36">
        <v>225</v>
      </c>
      <c r="M60" s="39">
        <v>137</v>
      </c>
      <c r="N60" s="39">
        <v>88</v>
      </c>
      <c r="O60" s="62"/>
      <c r="P60" s="79" t="s">
        <v>312</v>
      </c>
      <c r="Q60" s="85"/>
      <c r="R60" s="55">
        <v>240</v>
      </c>
      <c r="S60" s="36">
        <v>613</v>
      </c>
      <c r="T60" s="39">
        <v>305</v>
      </c>
      <c r="U60" s="39">
        <v>308</v>
      </c>
      <c r="V60" s="33"/>
      <c r="W60" s="78" t="s">
        <v>344</v>
      </c>
      <c r="X60" s="78"/>
      <c r="Y60" s="35">
        <v>197</v>
      </c>
      <c r="Z60" s="36">
        <v>524</v>
      </c>
      <c r="AA60" s="36">
        <v>262</v>
      </c>
      <c r="AB60" s="36">
        <v>262</v>
      </c>
    </row>
    <row r="61" spans="2:28" ht="14.45" customHeight="1">
      <c r="B61" s="78" t="s">
        <v>228</v>
      </c>
      <c r="C61" s="78"/>
      <c r="D61" s="35">
        <v>359</v>
      </c>
      <c r="E61" s="36">
        <v>894</v>
      </c>
      <c r="F61" s="36">
        <v>479</v>
      </c>
      <c r="G61" s="36">
        <v>415</v>
      </c>
      <c r="H61" s="33"/>
      <c r="I61" s="79" t="s">
        <v>260</v>
      </c>
      <c r="J61" s="85"/>
      <c r="K61" s="55">
        <v>273</v>
      </c>
      <c r="L61" s="36">
        <v>575</v>
      </c>
      <c r="M61" s="39">
        <v>309</v>
      </c>
      <c r="N61" s="39">
        <v>266</v>
      </c>
      <c r="O61" s="62"/>
      <c r="P61" s="79" t="s">
        <v>313</v>
      </c>
      <c r="Q61" s="85"/>
      <c r="R61" s="55">
        <v>202</v>
      </c>
      <c r="S61" s="36">
        <v>507</v>
      </c>
      <c r="T61" s="39">
        <v>254</v>
      </c>
      <c r="U61" s="39">
        <v>253</v>
      </c>
      <c r="V61" s="33"/>
      <c r="W61" s="78" t="s">
        <v>345</v>
      </c>
      <c r="X61" s="78"/>
      <c r="Y61" s="35">
        <v>264</v>
      </c>
      <c r="Z61" s="36">
        <v>743</v>
      </c>
      <c r="AA61" s="36">
        <v>366</v>
      </c>
      <c r="AB61" s="36">
        <v>377</v>
      </c>
    </row>
    <row r="62" spans="2:28" ht="14.45" customHeight="1">
      <c r="B62" s="78" t="s">
        <v>386</v>
      </c>
      <c r="C62" s="78"/>
      <c r="D62" s="35" t="s">
        <v>197</v>
      </c>
      <c r="E62" s="36" t="s">
        <v>197</v>
      </c>
      <c r="F62" s="36" t="s">
        <v>197</v>
      </c>
      <c r="G62" s="36" t="s">
        <v>197</v>
      </c>
      <c r="H62" s="33"/>
      <c r="I62" s="79" t="s">
        <v>261</v>
      </c>
      <c r="J62" s="85"/>
      <c r="K62" s="55">
        <v>143</v>
      </c>
      <c r="L62" s="36">
        <v>376</v>
      </c>
      <c r="M62" s="39">
        <v>187</v>
      </c>
      <c r="N62" s="39">
        <v>189</v>
      </c>
      <c r="O62" s="62"/>
      <c r="P62" s="79" t="s">
        <v>314</v>
      </c>
      <c r="Q62" s="85"/>
      <c r="R62" s="55">
        <v>440</v>
      </c>
      <c r="S62" s="36">
        <v>1079</v>
      </c>
      <c r="T62" s="39">
        <v>555</v>
      </c>
      <c r="U62" s="39">
        <v>524</v>
      </c>
      <c r="V62" s="33"/>
      <c r="W62" s="78" t="s">
        <v>346</v>
      </c>
      <c r="X62" s="78"/>
      <c r="Y62" s="35">
        <v>354</v>
      </c>
      <c r="Z62" s="36">
        <v>961</v>
      </c>
      <c r="AA62" s="36">
        <v>490</v>
      </c>
      <c r="AB62" s="36">
        <v>471</v>
      </c>
    </row>
    <row r="63" spans="2:28" ht="14.45" customHeight="1">
      <c r="B63" s="78" t="s">
        <v>32</v>
      </c>
      <c r="C63" s="78"/>
      <c r="D63" s="35" t="s">
        <v>197</v>
      </c>
      <c r="E63" s="36" t="s">
        <v>197</v>
      </c>
      <c r="F63" s="36" t="s">
        <v>197</v>
      </c>
      <c r="G63" s="36" t="s">
        <v>197</v>
      </c>
      <c r="H63" s="33"/>
      <c r="I63" s="79" t="s">
        <v>53</v>
      </c>
      <c r="J63" s="85"/>
      <c r="K63" s="55">
        <v>104</v>
      </c>
      <c r="L63" s="36">
        <v>298</v>
      </c>
      <c r="M63" s="39">
        <v>143</v>
      </c>
      <c r="N63" s="39">
        <v>155</v>
      </c>
      <c r="O63" s="62"/>
      <c r="P63" s="79" t="s">
        <v>315</v>
      </c>
      <c r="Q63" s="85"/>
      <c r="R63" s="55">
        <v>236</v>
      </c>
      <c r="S63" s="36">
        <v>587</v>
      </c>
      <c r="T63" s="39">
        <v>294</v>
      </c>
      <c r="U63" s="39">
        <v>293</v>
      </c>
      <c r="V63" s="33"/>
      <c r="W63" s="78" t="s">
        <v>347</v>
      </c>
      <c r="X63" s="85"/>
      <c r="Y63" s="55">
        <v>242</v>
      </c>
      <c r="Z63" s="36">
        <v>628</v>
      </c>
      <c r="AA63" s="36">
        <v>312</v>
      </c>
      <c r="AB63" s="36">
        <v>316</v>
      </c>
    </row>
    <row r="64" spans="2:28" ht="14.45" customHeight="1">
      <c r="B64" s="78" t="s">
        <v>387</v>
      </c>
      <c r="C64" s="78"/>
      <c r="D64" s="35" t="s">
        <v>197</v>
      </c>
      <c r="E64" s="36" t="s">
        <v>197</v>
      </c>
      <c r="F64" s="36" t="s">
        <v>197</v>
      </c>
      <c r="G64" s="36" t="s">
        <v>197</v>
      </c>
      <c r="H64" s="33"/>
      <c r="I64" s="79" t="s">
        <v>54</v>
      </c>
      <c r="J64" s="85"/>
      <c r="K64" s="55">
        <v>805</v>
      </c>
      <c r="L64" s="36">
        <v>1729</v>
      </c>
      <c r="M64" s="39">
        <v>865</v>
      </c>
      <c r="N64" s="39">
        <v>864</v>
      </c>
      <c r="O64" s="62"/>
      <c r="P64" s="79" t="s">
        <v>316</v>
      </c>
      <c r="Q64" s="78"/>
      <c r="R64" s="35">
        <v>197</v>
      </c>
      <c r="S64" s="36">
        <v>518</v>
      </c>
      <c r="T64" s="36">
        <v>260</v>
      </c>
      <c r="U64" s="36">
        <v>258</v>
      </c>
      <c r="V64" s="33"/>
      <c r="W64" s="78" t="s">
        <v>348</v>
      </c>
      <c r="X64" s="85"/>
      <c r="Y64" s="55">
        <v>139</v>
      </c>
      <c r="Z64" s="36">
        <v>441</v>
      </c>
      <c r="AA64" s="36">
        <v>220</v>
      </c>
      <c r="AB64" s="36">
        <v>221</v>
      </c>
    </row>
    <row r="65" spans="1:28" ht="14.45" customHeight="1">
      <c r="B65" s="78" t="s">
        <v>33</v>
      </c>
      <c r="C65" s="78"/>
      <c r="D65" s="35">
        <v>1159</v>
      </c>
      <c r="E65" s="36">
        <v>2637</v>
      </c>
      <c r="F65" s="36">
        <v>1414</v>
      </c>
      <c r="G65" s="36">
        <v>1223</v>
      </c>
      <c r="H65" s="33"/>
      <c r="I65" s="78" t="s">
        <v>55</v>
      </c>
      <c r="J65" s="85"/>
      <c r="K65" s="55">
        <v>7500</v>
      </c>
      <c r="L65" s="36">
        <v>16658</v>
      </c>
      <c r="M65" s="39">
        <v>8780</v>
      </c>
      <c r="N65" s="39">
        <v>7878</v>
      </c>
      <c r="O65" s="62"/>
      <c r="P65" s="79" t="s">
        <v>317</v>
      </c>
      <c r="Q65" s="77"/>
      <c r="R65" s="35">
        <v>164</v>
      </c>
      <c r="S65" s="36">
        <v>469</v>
      </c>
      <c r="T65" s="39">
        <v>238</v>
      </c>
      <c r="U65" s="56">
        <v>231</v>
      </c>
      <c r="V65" s="33"/>
      <c r="W65" s="78"/>
      <c r="X65" s="85"/>
      <c r="Z65" s="36"/>
      <c r="AA65" s="36"/>
      <c r="AB65" s="36"/>
    </row>
    <row r="66" spans="1:28" ht="14.45" customHeight="1">
      <c r="A66" s="58"/>
      <c r="B66" s="78" t="s">
        <v>229</v>
      </c>
      <c r="C66" s="78"/>
      <c r="D66" s="35">
        <v>140</v>
      </c>
      <c r="E66" s="36">
        <v>306</v>
      </c>
      <c r="F66" s="36">
        <v>169</v>
      </c>
      <c r="G66" s="36">
        <v>137</v>
      </c>
      <c r="H66" s="33"/>
      <c r="I66" s="78" t="s">
        <v>262</v>
      </c>
      <c r="J66" s="85"/>
      <c r="K66" s="55">
        <v>345</v>
      </c>
      <c r="L66" s="36">
        <v>584</v>
      </c>
      <c r="M66" s="39">
        <v>308</v>
      </c>
      <c r="N66" s="39">
        <v>276</v>
      </c>
      <c r="O66" s="62"/>
      <c r="P66" s="79"/>
      <c r="Q66" s="86"/>
      <c r="R66" s="35"/>
      <c r="S66" s="39"/>
      <c r="T66" s="39"/>
      <c r="U66" s="56"/>
      <c r="V66" s="33"/>
      <c r="W66" s="78"/>
      <c r="X66" s="85"/>
      <c r="Y66" s="58"/>
      <c r="Z66" s="39"/>
      <c r="AA66" s="39"/>
      <c r="AB66" s="39"/>
    </row>
    <row r="67" spans="1:28" ht="14.45" customHeight="1">
      <c r="A67" s="58"/>
      <c r="B67" s="78" t="s">
        <v>230</v>
      </c>
      <c r="C67" s="78"/>
      <c r="D67" s="35">
        <v>64</v>
      </c>
      <c r="E67" s="36">
        <v>142</v>
      </c>
      <c r="F67" s="36">
        <v>80</v>
      </c>
      <c r="G67" s="56">
        <v>62</v>
      </c>
      <c r="H67" s="39"/>
      <c r="I67" s="79" t="s">
        <v>263</v>
      </c>
      <c r="J67" s="85"/>
      <c r="K67" s="58">
        <v>550</v>
      </c>
      <c r="L67" s="36">
        <v>887</v>
      </c>
      <c r="M67" s="39">
        <v>483</v>
      </c>
      <c r="N67" s="39">
        <v>404</v>
      </c>
      <c r="O67" s="62"/>
      <c r="P67" s="79"/>
      <c r="Q67" s="87"/>
      <c r="R67" s="39"/>
      <c r="S67" s="39"/>
      <c r="T67" s="39"/>
      <c r="U67" s="56"/>
      <c r="V67" s="39"/>
      <c r="W67" s="79"/>
      <c r="X67" s="30"/>
      <c r="Y67" s="39"/>
      <c r="Z67" s="36"/>
      <c r="AA67" s="39"/>
      <c r="AB67" s="39"/>
    </row>
    <row r="68" spans="1:28" ht="6.75" customHeight="1">
      <c r="A68" s="72"/>
      <c r="B68" s="88"/>
      <c r="C68" s="89"/>
      <c r="D68" s="46"/>
      <c r="E68" s="46"/>
      <c r="F68" s="46"/>
      <c r="G68" s="47"/>
      <c r="H68" s="46"/>
      <c r="I68" s="88"/>
      <c r="J68" s="89"/>
      <c r="K68" s="72"/>
      <c r="L68" s="46"/>
      <c r="M68" s="46"/>
      <c r="N68" s="46"/>
      <c r="O68" s="62"/>
      <c r="P68" s="88"/>
      <c r="Q68" s="95"/>
      <c r="R68" s="46"/>
      <c r="S68" s="46"/>
      <c r="T68" s="46"/>
      <c r="U68" s="47"/>
      <c r="V68" s="46"/>
      <c r="W68" s="88"/>
      <c r="X68" s="89"/>
      <c r="Y68" s="72"/>
      <c r="Z68" s="46"/>
      <c r="AA68" s="46"/>
      <c r="AB68" s="46"/>
    </row>
    <row r="69" spans="1:28">
      <c r="B69" s="90" t="s">
        <v>31</v>
      </c>
      <c r="C69" s="82"/>
      <c r="D69" s="82"/>
      <c r="E69" s="82"/>
      <c r="F69" s="82"/>
      <c r="G69" s="82"/>
      <c r="H69" s="82"/>
      <c r="I69" s="82"/>
      <c r="J69" s="82"/>
      <c r="K69" s="82"/>
      <c r="L69" s="82"/>
      <c r="M69" s="82"/>
      <c r="N69" s="82"/>
      <c r="O69" s="82"/>
      <c r="Q69" s="79"/>
      <c r="R69" s="39"/>
      <c r="S69" s="36"/>
      <c r="T69" s="36"/>
      <c r="U69" s="36"/>
      <c r="V69" s="82"/>
      <c r="W69" s="82"/>
      <c r="X69" s="82"/>
      <c r="Y69" s="82"/>
      <c r="Z69" s="82"/>
      <c r="AA69" s="82"/>
      <c r="AB69" s="82"/>
    </row>
    <row r="70" spans="1:28">
      <c r="O70" s="91"/>
    </row>
    <row r="71" spans="1:28">
      <c r="O71" s="91"/>
    </row>
    <row r="72" spans="1:28">
      <c r="O72" s="91"/>
    </row>
    <row r="73" spans="1:28">
      <c r="O73" s="91"/>
    </row>
    <row r="74" spans="1:28">
      <c r="O74" s="91"/>
    </row>
    <row r="75" spans="1:28">
      <c r="O75" s="91"/>
    </row>
    <row r="76" spans="1:28">
      <c r="O76" s="91"/>
    </row>
    <row r="77" spans="1:28">
      <c r="O77" s="91"/>
    </row>
    <row r="78" spans="1:28">
      <c r="O78" s="91"/>
    </row>
    <row r="79" spans="1:28">
      <c r="O79" s="91"/>
    </row>
    <row r="80" spans="1:28">
      <c r="O80" s="91"/>
    </row>
    <row r="81" spans="15:15">
      <c r="O81" s="91"/>
    </row>
    <row r="82" spans="15:15">
      <c r="O82" s="91"/>
    </row>
    <row r="83" spans="15:15">
      <c r="O83" s="92"/>
    </row>
  </sheetData>
  <mergeCells count="19">
    <mergeCell ref="Z6:AB6"/>
    <mergeCell ref="S7:S8"/>
    <mergeCell ref="T7:T8"/>
    <mergeCell ref="U7:U8"/>
    <mergeCell ref="Z7:Z8"/>
    <mergeCell ref="AA7:AA8"/>
    <mergeCell ref="K1:N1"/>
    <mergeCell ref="A3:N3"/>
    <mergeCell ref="O3:AB3"/>
    <mergeCell ref="AB7:AB8"/>
    <mergeCell ref="E6:G6"/>
    <mergeCell ref="E7:E8"/>
    <mergeCell ref="F7:F8"/>
    <mergeCell ref="G7:G8"/>
    <mergeCell ref="L6:N6"/>
    <mergeCell ref="L7:L8"/>
    <mergeCell ref="M7:M8"/>
    <mergeCell ref="N7:N8"/>
    <mergeCell ref="S6:U6"/>
  </mergeCells>
  <phoneticPr fontId="2"/>
  <printOptions horizontalCentered="1" verticalCentered="1"/>
  <pageMargins left="0.55118110236220474" right="0.55118110236220474" top="0.59055118110236227" bottom="0.59055118110236227" header="0.51181102362204722" footer="0.51181102362204722"/>
  <pageSetup paperSize="9" scale="54" firstPageNumber="24" fitToWidth="2" orientation="landscape" useFirstPageNumber="1" horizontalDpi="300" verticalDpi="300" r:id="rId1"/>
  <headerFooter scaleWithDoc="0" alignWithMargins="0">
    <evenHeader>&amp;R&amp;12&amp;P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6"/>
  <sheetViews>
    <sheetView zoomScaleNormal="100" workbookViewId="0">
      <selection sqref="A1:AB1"/>
    </sheetView>
  </sheetViews>
  <sheetFormatPr defaultColWidth="8.5703125" defaultRowHeight="12.75"/>
  <cols>
    <col min="1" max="1" width="0.85546875" style="14" customWidth="1"/>
    <col min="2" max="2" width="19.140625" style="14" customWidth="1"/>
    <col min="3" max="3" width="0.85546875" style="14" customWidth="1"/>
    <col min="4" max="4" width="9.7109375" style="14" customWidth="1"/>
    <col min="5" max="7" width="9.42578125" style="14" customWidth="1"/>
    <col min="8" max="8" width="0.85546875" style="14" customWidth="1"/>
    <col min="9" max="9" width="19.140625" style="14" customWidth="1"/>
    <col min="10" max="10" width="0.85546875" style="14" customWidth="1"/>
    <col min="11" max="11" width="10" style="14" customWidth="1"/>
    <col min="12" max="14" width="9.42578125" style="14" customWidth="1"/>
    <col min="15" max="15" width="0.85546875" style="14" customWidth="1"/>
    <col min="16" max="16" width="19.140625" style="14" customWidth="1"/>
    <col min="17" max="17" width="0.85546875" style="14" customWidth="1"/>
    <col min="18" max="18" width="9.85546875" style="14" customWidth="1"/>
    <col min="19" max="21" width="9.42578125" style="14" customWidth="1"/>
    <col min="22" max="22" width="0.85546875" style="14" customWidth="1"/>
    <col min="23" max="23" width="19.140625" style="14" customWidth="1"/>
    <col min="24" max="24" width="0.85546875" style="14" customWidth="1"/>
    <col min="25" max="25" width="9.7109375" style="14" customWidth="1"/>
    <col min="26" max="28" width="9.42578125" style="14" customWidth="1"/>
    <col min="29" max="16384" width="8.5703125" style="14"/>
  </cols>
  <sheetData>
    <row r="1" spans="1:28" ht="21" customHeight="1">
      <c r="A1" s="366"/>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row>
    <row r="2" spans="1:28" ht="15" customHeight="1">
      <c r="A2" s="363" t="s">
        <v>26</v>
      </c>
      <c r="B2" s="364"/>
      <c r="C2" s="364"/>
      <c r="D2" s="364"/>
      <c r="E2" s="364"/>
      <c r="F2" s="364"/>
      <c r="G2" s="364"/>
      <c r="H2" s="364"/>
      <c r="I2" s="364"/>
      <c r="J2" s="364"/>
      <c r="K2" s="364"/>
      <c r="L2" s="364"/>
      <c r="M2" s="364"/>
      <c r="N2" s="364"/>
      <c r="O2" s="365" t="s">
        <v>400</v>
      </c>
      <c r="P2" s="365"/>
      <c r="Q2" s="365"/>
      <c r="R2" s="365"/>
      <c r="S2" s="365"/>
      <c r="T2" s="365"/>
      <c r="U2" s="365"/>
      <c r="V2" s="365"/>
      <c r="W2" s="365"/>
      <c r="X2" s="365"/>
      <c r="Y2" s="365"/>
      <c r="Z2" s="365"/>
      <c r="AA2" s="365"/>
      <c r="AB2" s="365"/>
    </row>
    <row r="3" spans="1:28" ht="21" customHeight="1"/>
    <row r="4" spans="1:28" ht="18" customHeight="1" thickBot="1">
      <c r="A4" s="15"/>
      <c r="B4" s="60" t="s">
        <v>398</v>
      </c>
      <c r="C4" s="15"/>
      <c r="D4" s="15"/>
      <c r="E4" s="15"/>
      <c r="F4" s="15"/>
      <c r="G4" s="15"/>
      <c r="H4" s="15"/>
      <c r="I4" s="15"/>
      <c r="J4" s="15"/>
      <c r="K4" s="15"/>
      <c r="L4" s="15"/>
      <c r="M4" s="15"/>
      <c r="N4" s="15"/>
      <c r="O4" s="43"/>
      <c r="P4" s="15"/>
      <c r="Q4" s="15"/>
      <c r="R4" s="15"/>
      <c r="S4" s="15"/>
      <c r="T4" s="15"/>
      <c r="U4" s="15"/>
      <c r="V4" s="15"/>
      <c r="W4" s="15"/>
      <c r="X4" s="15"/>
      <c r="Y4" s="15"/>
      <c r="Z4" s="15"/>
      <c r="AA4" s="15"/>
      <c r="AB4" s="15"/>
    </row>
    <row r="5" spans="1:28" ht="13.5" thickTop="1">
      <c r="B5" s="16"/>
      <c r="C5" s="16"/>
      <c r="D5" s="17"/>
      <c r="E5" s="357" t="s">
        <v>30</v>
      </c>
      <c r="F5" s="358"/>
      <c r="G5" s="358"/>
      <c r="H5" s="18"/>
      <c r="I5" s="16"/>
      <c r="J5" s="19"/>
      <c r="K5" s="17"/>
      <c r="L5" s="357" t="s">
        <v>30</v>
      </c>
      <c r="M5" s="358"/>
      <c r="N5" s="358"/>
      <c r="O5" s="43"/>
      <c r="P5" s="16"/>
      <c r="Q5" s="16"/>
      <c r="R5" s="17"/>
      <c r="S5" s="357" t="s">
        <v>30</v>
      </c>
      <c r="T5" s="358"/>
      <c r="U5" s="358"/>
      <c r="V5" s="18"/>
      <c r="W5" s="16"/>
      <c r="X5" s="19"/>
      <c r="Y5" s="17"/>
      <c r="Z5" s="357" t="s">
        <v>30</v>
      </c>
      <c r="AA5" s="358"/>
      <c r="AB5" s="358"/>
    </row>
    <row r="6" spans="1:28">
      <c r="B6" s="20" t="s">
        <v>8</v>
      </c>
      <c r="C6" s="21"/>
      <c r="D6" s="22" t="s">
        <v>199</v>
      </c>
      <c r="E6" s="359" t="s">
        <v>29</v>
      </c>
      <c r="F6" s="361" t="s">
        <v>0</v>
      </c>
      <c r="G6" s="355" t="s">
        <v>1</v>
      </c>
      <c r="H6" s="23"/>
      <c r="I6" s="20" t="s">
        <v>8</v>
      </c>
      <c r="J6" s="24"/>
      <c r="K6" s="22" t="s">
        <v>199</v>
      </c>
      <c r="L6" s="359" t="s">
        <v>29</v>
      </c>
      <c r="M6" s="361" t="s">
        <v>0</v>
      </c>
      <c r="N6" s="355" t="s">
        <v>1</v>
      </c>
      <c r="O6" s="43"/>
      <c r="P6" s="20" t="s">
        <v>8</v>
      </c>
      <c r="Q6" s="21"/>
      <c r="R6" s="22" t="s">
        <v>199</v>
      </c>
      <c r="S6" s="359" t="s">
        <v>29</v>
      </c>
      <c r="T6" s="361" t="s">
        <v>0</v>
      </c>
      <c r="U6" s="355" t="s">
        <v>1</v>
      </c>
      <c r="V6" s="23"/>
      <c r="W6" s="20" t="s">
        <v>8</v>
      </c>
      <c r="X6" s="24"/>
      <c r="Y6" s="22" t="s">
        <v>199</v>
      </c>
      <c r="Z6" s="359" t="s">
        <v>29</v>
      </c>
      <c r="AA6" s="361" t="s">
        <v>0</v>
      </c>
      <c r="AB6" s="355" t="s">
        <v>1</v>
      </c>
    </row>
    <row r="7" spans="1:28">
      <c r="A7" s="25"/>
      <c r="B7" s="25"/>
      <c r="C7" s="25"/>
      <c r="D7" s="26"/>
      <c r="E7" s="360"/>
      <c r="F7" s="362"/>
      <c r="G7" s="356"/>
      <c r="H7" s="27"/>
      <c r="I7" s="25"/>
      <c r="J7" s="28"/>
      <c r="K7" s="26"/>
      <c r="L7" s="360"/>
      <c r="M7" s="362"/>
      <c r="N7" s="356"/>
      <c r="O7" s="43"/>
      <c r="P7" s="25"/>
      <c r="Q7" s="25"/>
      <c r="R7" s="26"/>
      <c r="S7" s="360"/>
      <c r="T7" s="362"/>
      <c r="U7" s="356"/>
      <c r="V7" s="27"/>
      <c r="W7" s="25"/>
      <c r="X7" s="28"/>
      <c r="Y7" s="26"/>
      <c r="Z7" s="360"/>
      <c r="AA7" s="362"/>
      <c r="AB7" s="356"/>
    </row>
    <row r="8" spans="1:28" ht="15" customHeight="1">
      <c r="B8" s="86" t="s">
        <v>76</v>
      </c>
      <c r="C8" s="38"/>
      <c r="D8" s="31">
        <f>SUM(D10:D36)</f>
        <v>5110</v>
      </c>
      <c r="E8" s="32">
        <f>SUM(E10:E36)</f>
        <v>13328</v>
      </c>
      <c r="F8" s="31">
        <f>SUM(F10:F36)</f>
        <v>6619</v>
      </c>
      <c r="G8" s="31">
        <f>SUM(G10:G36)</f>
        <v>6709</v>
      </c>
      <c r="H8" s="33"/>
      <c r="I8" s="37" t="s">
        <v>395</v>
      </c>
      <c r="J8" s="34"/>
      <c r="K8" s="35">
        <v>323</v>
      </c>
      <c r="L8" s="36">
        <v>837</v>
      </c>
      <c r="M8" s="36">
        <v>420</v>
      </c>
      <c r="N8" s="36">
        <v>417</v>
      </c>
      <c r="P8" s="34" t="s">
        <v>171</v>
      </c>
      <c r="Q8" s="3"/>
      <c r="R8" s="4">
        <v>83</v>
      </c>
      <c r="S8" s="5">
        <v>271</v>
      </c>
      <c r="T8" s="4">
        <v>126</v>
      </c>
      <c r="U8" s="4">
        <v>145</v>
      </c>
      <c r="V8" s="33"/>
      <c r="W8" s="34" t="s">
        <v>379</v>
      </c>
      <c r="X8" s="38"/>
      <c r="Y8" s="39">
        <v>676</v>
      </c>
      <c r="Z8" s="36">
        <v>2397</v>
      </c>
      <c r="AA8" s="39">
        <v>1180</v>
      </c>
      <c r="AB8" s="39">
        <v>1217</v>
      </c>
    </row>
    <row r="9" spans="1:28" ht="15" customHeight="1">
      <c r="B9" s="79"/>
      <c r="C9" s="38"/>
      <c r="D9" s="39"/>
      <c r="E9" s="36"/>
      <c r="F9" s="39"/>
      <c r="G9" s="39"/>
      <c r="H9" s="33"/>
      <c r="I9" s="37" t="s">
        <v>352</v>
      </c>
      <c r="J9" s="34"/>
      <c r="K9" s="35">
        <v>575</v>
      </c>
      <c r="L9" s="36">
        <v>1436</v>
      </c>
      <c r="M9" s="36">
        <v>715</v>
      </c>
      <c r="N9" s="36">
        <v>721</v>
      </c>
      <c r="P9" s="34" t="s">
        <v>172</v>
      </c>
      <c r="Q9" s="3"/>
      <c r="R9" s="4">
        <v>36</v>
      </c>
      <c r="S9" s="5">
        <v>103</v>
      </c>
      <c r="T9" s="4">
        <v>50</v>
      </c>
      <c r="U9" s="4">
        <v>53</v>
      </c>
      <c r="V9" s="33"/>
      <c r="W9" s="34" t="s">
        <v>380</v>
      </c>
      <c r="X9" s="38"/>
      <c r="Y9" s="39">
        <v>278</v>
      </c>
      <c r="Z9" s="36">
        <v>766</v>
      </c>
      <c r="AA9" s="39">
        <v>382</v>
      </c>
      <c r="AB9" s="39">
        <v>384</v>
      </c>
    </row>
    <row r="10" spans="1:28" ht="15" customHeight="1">
      <c r="B10" s="79" t="s">
        <v>77</v>
      </c>
      <c r="C10" s="38"/>
      <c r="D10" s="39">
        <v>60</v>
      </c>
      <c r="E10" s="36">
        <v>163</v>
      </c>
      <c r="F10" s="39">
        <v>79</v>
      </c>
      <c r="G10" s="39">
        <v>84</v>
      </c>
      <c r="H10" s="33"/>
      <c r="I10" s="37" t="s">
        <v>353</v>
      </c>
      <c r="J10" s="34"/>
      <c r="K10" s="35">
        <v>585</v>
      </c>
      <c r="L10" s="36">
        <v>1528</v>
      </c>
      <c r="M10" s="14">
        <v>759</v>
      </c>
      <c r="N10" s="36">
        <v>769</v>
      </c>
      <c r="P10" s="34" t="s">
        <v>173</v>
      </c>
      <c r="Q10" s="3"/>
      <c r="R10" s="4">
        <v>46</v>
      </c>
      <c r="S10" s="5">
        <v>137</v>
      </c>
      <c r="T10" s="4">
        <v>63</v>
      </c>
      <c r="U10" s="4">
        <v>74</v>
      </c>
      <c r="V10" s="33"/>
      <c r="W10" s="101" t="s">
        <v>381</v>
      </c>
      <c r="X10" s="30"/>
      <c r="Y10" s="39">
        <v>396</v>
      </c>
      <c r="Z10" s="39">
        <v>1017</v>
      </c>
      <c r="AA10" s="39">
        <v>511</v>
      </c>
      <c r="AB10" s="39">
        <v>506</v>
      </c>
    </row>
    <row r="11" spans="1:28" ht="15" customHeight="1">
      <c r="B11" s="79" t="s">
        <v>78</v>
      </c>
      <c r="C11" s="38"/>
      <c r="D11" s="39">
        <v>840</v>
      </c>
      <c r="E11" s="36">
        <v>2048</v>
      </c>
      <c r="F11" s="39">
        <v>1026</v>
      </c>
      <c r="G11" s="39">
        <v>1022</v>
      </c>
      <c r="H11" s="40"/>
      <c r="I11" s="37" t="s">
        <v>354</v>
      </c>
      <c r="J11" s="34"/>
      <c r="K11" s="35">
        <v>485</v>
      </c>
      <c r="L11" s="36">
        <v>1286</v>
      </c>
      <c r="M11" s="14">
        <v>640</v>
      </c>
      <c r="N11" s="36">
        <v>646</v>
      </c>
      <c r="P11" s="34" t="s">
        <v>174</v>
      </c>
      <c r="Q11" s="3"/>
      <c r="R11" s="4">
        <v>25</v>
      </c>
      <c r="S11" s="5">
        <v>74</v>
      </c>
      <c r="T11" s="4">
        <v>37</v>
      </c>
      <c r="U11" s="4">
        <v>37</v>
      </c>
      <c r="V11" s="33"/>
      <c r="W11" s="34" t="s">
        <v>382</v>
      </c>
      <c r="X11" s="30"/>
      <c r="Y11" s="39">
        <v>273</v>
      </c>
      <c r="Z11" s="36">
        <v>759</v>
      </c>
      <c r="AA11" s="39">
        <v>382</v>
      </c>
      <c r="AB11" s="39">
        <v>377</v>
      </c>
    </row>
    <row r="12" spans="1:28" ht="15" customHeight="1">
      <c r="B12" s="79" t="s">
        <v>394</v>
      </c>
      <c r="C12" s="38"/>
      <c r="D12" s="39">
        <v>220</v>
      </c>
      <c r="E12" s="36">
        <v>571</v>
      </c>
      <c r="F12" s="39">
        <v>287</v>
      </c>
      <c r="G12" s="39">
        <v>284</v>
      </c>
      <c r="H12" s="40"/>
      <c r="I12" s="37"/>
      <c r="J12" s="34"/>
      <c r="K12" s="35"/>
      <c r="L12" s="36"/>
      <c r="N12" s="36"/>
      <c r="P12" s="37" t="s">
        <v>175</v>
      </c>
      <c r="Q12" s="3"/>
      <c r="R12" s="4">
        <v>46</v>
      </c>
      <c r="S12" s="5">
        <v>187</v>
      </c>
      <c r="T12" s="4">
        <v>112</v>
      </c>
      <c r="U12" s="4">
        <v>75</v>
      </c>
      <c r="V12" s="33"/>
      <c r="W12" s="34" t="s">
        <v>383</v>
      </c>
      <c r="X12" s="30"/>
      <c r="Y12" s="39">
        <v>242</v>
      </c>
      <c r="Z12" s="36">
        <v>810</v>
      </c>
      <c r="AA12" s="39">
        <v>406</v>
      </c>
      <c r="AB12" s="39">
        <v>404</v>
      </c>
    </row>
    <row r="13" spans="1:28" ht="15" customHeight="1">
      <c r="B13" s="79" t="s">
        <v>349</v>
      </c>
      <c r="C13" s="38"/>
      <c r="D13" s="39">
        <v>121</v>
      </c>
      <c r="E13" s="36">
        <v>299</v>
      </c>
      <c r="F13" s="14">
        <v>158</v>
      </c>
      <c r="G13" s="39">
        <v>141</v>
      </c>
      <c r="H13" s="33"/>
      <c r="I13" s="29"/>
      <c r="J13" s="34"/>
      <c r="K13" s="35"/>
      <c r="L13" s="36"/>
      <c r="N13" s="36"/>
      <c r="P13" s="34" t="s">
        <v>176</v>
      </c>
      <c r="Q13" s="3"/>
      <c r="R13" s="4">
        <v>135</v>
      </c>
      <c r="S13" s="5">
        <v>341</v>
      </c>
      <c r="T13" s="4">
        <v>170</v>
      </c>
      <c r="U13" s="4">
        <v>171</v>
      </c>
      <c r="V13" s="33"/>
      <c r="W13" s="34" t="s">
        <v>384</v>
      </c>
      <c r="X13" s="30"/>
      <c r="Y13" s="39">
        <v>746</v>
      </c>
      <c r="Z13" s="36">
        <v>2088</v>
      </c>
      <c r="AA13" s="39">
        <v>1013</v>
      </c>
      <c r="AB13" s="39">
        <v>1075</v>
      </c>
    </row>
    <row r="14" spans="1:28" ht="15" customHeight="1">
      <c r="B14" s="79" t="s">
        <v>350</v>
      </c>
      <c r="C14" s="38"/>
      <c r="D14" s="39">
        <v>255</v>
      </c>
      <c r="E14" s="36">
        <v>733</v>
      </c>
      <c r="F14" s="14">
        <v>379</v>
      </c>
      <c r="G14" s="39">
        <v>354</v>
      </c>
      <c r="H14" s="33"/>
      <c r="I14" s="29" t="s">
        <v>5</v>
      </c>
      <c r="J14" s="34"/>
      <c r="K14" s="42">
        <f>SUM(K16:K55)</f>
        <v>8943</v>
      </c>
      <c r="L14" s="32">
        <f>SUM(L16:L55)</f>
        <v>23118</v>
      </c>
      <c r="M14" s="103">
        <f>SUM(M16:M55)</f>
        <v>11568</v>
      </c>
      <c r="N14" s="32">
        <f>SUM(N16:N55)</f>
        <v>11550</v>
      </c>
      <c r="P14" s="34" t="s">
        <v>177</v>
      </c>
      <c r="Q14" s="3"/>
      <c r="R14" s="4">
        <v>53</v>
      </c>
      <c r="S14" s="5">
        <v>158</v>
      </c>
      <c r="T14" s="4">
        <v>79</v>
      </c>
      <c r="U14" s="4">
        <v>79</v>
      </c>
      <c r="V14" s="33"/>
      <c r="W14" s="101" t="s">
        <v>385</v>
      </c>
      <c r="X14" s="30"/>
      <c r="Y14" s="39">
        <v>894</v>
      </c>
      <c r="Z14" s="39">
        <v>2325</v>
      </c>
      <c r="AA14" s="39">
        <v>1145</v>
      </c>
      <c r="AB14" s="39">
        <v>1180</v>
      </c>
    </row>
    <row r="15" spans="1:28" ht="15" customHeight="1">
      <c r="B15" s="79" t="s">
        <v>79</v>
      </c>
      <c r="C15" s="38"/>
      <c r="D15" s="39">
        <v>129</v>
      </c>
      <c r="E15" s="36">
        <v>362</v>
      </c>
      <c r="F15" s="14">
        <v>179</v>
      </c>
      <c r="G15" s="39">
        <v>183</v>
      </c>
      <c r="H15" s="33"/>
      <c r="I15" s="37"/>
      <c r="J15" s="34"/>
      <c r="K15" s="35"/>
      <c r="L15" s="36"/>
      <c r="M15" s="36"/>
      <c r="N15" s="36"/>
      <c r="P15" s="34" t="s">
        <v>178</v>
      </c>
      <c r="Q15" s="3"/>
      <c r="R15" s="14">
        <v>44</v>
      </c>
      <c r="S15" s="5">
        <v>114</v>
      </c>
      <c r="T15" s="4">
        <v>59</v>
      </c>
      <c r="U15" s="4">
        <v>55</v>
      </c>
      <c r="V15" s="33"/>
      <c r="W15" s="29"/>
      <c r="X15" s="30"/>
      <c r="Y15" s="31"/>
      <c r="Z15" s="32"/>
      <c r="AA15" s="31"/>
      <c r="AB15" s="31"/>
    </row>
    <row r="16" spans="1:28" ht="15" customHeight="1">
      <c r="B16" s="78" t="s">
        <v>80</v>
      </c>
      <c r="C16" s="38"/>
      <c r="D16" s="39">
        <v>118</v>
      </c>
      <c r="E16" s="36">
        <v>290</v>
      </c>
      <c r="F16" s="14">
        <v>146</v>
      </c>
      <c r="G16" s="39">
        <v>144</v>
      </c>
      <c r="H16" s="33"/>
      <c r="I16" s="37" t="s">
        <v>125</v>
      </c>
      <c r="J16" s="34"/>
      <c r="K16" s="35">
        <v>15</v>
      </c>
      <c r="L16" s="36">
        <v>37</v>
      </c>
      <c r="M16" s="36">
        <v>21</v>
      </c>
      <c r="N16" s="36">
        <v>16</v>
      </c>
      <c r="P16" s="34" t="s">
        <v>179</v>
      </c>
      <c r="Q16" s="3"/>
      <c r="R16" s="4">
        <v>38</v>
      </c>
      <c r="S16" s="5">
        <v>86</v>
      </c>
      <c r="T16" s="4">
        <v>44</v>
      </c>
      <c r="U16" s="4">
        <v>42</v>
      </c>
      <c r="V16" s="33"/>
      <c r="W16" s="29"/>
      <c r="X16" s="30"/>
      <c r="Y16" s="31"/>
      <c r="Z16" s="32"/>
      <c r="AA16" s="31"/>
      <c r="AB16" s="31"/>
    </row>
    <row r="17" spans="2:28" ht="15" customHeight="1">
      <c r="B17" s="79" t="s">
        <v>81</v>
      </c>
      <c r="C17" s="38"/>
      <c r="D17" s="39">
        <v>23</v>
      </c>
      <c r="E17" s="36">
        <v>71</v>
      </c>
      <c r="F17" s="39">
        <v>38</v>
      </c>
      <c r="G17" s="39">
        <v>33</v>
      </c>
      <c r="H17" s="33"/>
      <c r="I17" s="37" t="s">
        <v>126</v>
      </c>
      <c r="J17" s="34"/>
      <c r="K17" s="35">
        <v>1038</v>
      </c>
      <c r="L17" s="36">
        <v>2729</v>
      </c>
      <c r="M17" s="36">
        <v>1378</v>
      </c>
      <c r="N17" s="36">
        <v>1351</v>
      </c>
      <c r="P17" s="34" t="s">
        <v>180</v>
      </c>
      <c r="Q17" s="3"/>
      <c r="R17" s="4">
        <v>84</v>
      </c>
      <c r="S17" s="5">
        <v>215</v>
      </c>
      <c r="T17" s="4">
        <v>101</v>
      </c>
      <c r="U17" s="4">
        <v>114</v>
      </c>
      <c r="V17" s="33"/>
      <c r="W17" s="29"/>
      <c r="X17" s="30"/>
      <c r="Y17" s="31"/>
      <c r="Z17" s="32"/>
      <c r="AA17" s="31"/>
      <c r="AB17" s="31"/>
    </row>
    <row r="18" spans="2:28" ht="15" customHeight="1">
      <c r="B18" s="79" t="s">
        <v>82</v>
      </c>
      <c r="C18" s="38"/>
      <c r="D18" s="39">
        <v>53</v>
      </c>
      <c r="E18" s="36">
        <v>142</v>
      </c>
      <c r="F18" s="39">
        <v>73</v>
      </c>
      <c r="G18" s="39">
        <v>69</v>
      </c>
      <c r="H18" s="33"/>
      <c r="I18" s="37" t="s">
        <v>127</v>
      </c>
      <c r="J18" s="34"/>
      <c r="K18" s="35">
        <v>704</v>
      </c>
      <c r="L18" s="36">
        <v>1795</v>
      </c>
      <c r="M18" s="14">
        <v>914</v>
      </c>
      <c r="N18" s="36">
        <v>881</v>
      </c>
      <c r="P18" s="34" t="s">
        <v>181</v>
      </c>
      <c r="Q18" s="3"/>
      <c r="R18" s="4">
        <v>47</v>
      </c>
      <c r="S18" s="5">
        <v>275</v>
      </c>
      <c r="T18" s="4">
        <v>107</v>
      </c>
      <c r="U18" s="4">
        <v>168</v>
      </c>
      <c r="V18" s="33"/>
      <c r="W18" s="104" t="s">
        <v>396</v>
      </c>
      <c r="X18" s="30"/>
      <c r="Y18" s="31"/>
      <c r="Z18" s="31"/>
      <c r="AA18" s="31"/>
      <c r="AB18" s="31"/>
    </row>
    <row r="19" spans="2:28" ht="15" customHeight="1">
      <c r="B19" s="79" t="s">
        <v>83</v>
      </c>
      <c r="C19" s="38"/>
      <c r="D19" s="39">
        <v>1516</v>
      </c>
      <c r="E19" s="36">
        <v>3611</v>
      </c>
      <c r="F19" s="39">
        <v>1769</v>
      </c>
      <c r="G19" s="39">
        <v>1842</v>
      </c>
      <c r="H19" s="33"/>
      <c r="I19" s="37" t="s">
        <v>128</v>
      </c>
      <c r="J19" s="34"/>
      <c r="K19" s="35">
        <v>1139</v>
      </c>
      <c r="L19" s="36">
        <v>2892</v>
      </c>
      <c r="M19" s="14">
        <v>1426</v>
      </c>
      <c r="N19" s="36">
        <v>1466</v>
      </c>
      <c r="P19" s="34" t="s">
        <v>182</v>
      </c>
      <c r="Q19" s="3"/>
      <c r="R19" s="4">
        <v>28</v>
      </c>
      <c r="S19" s="5">
        <v>81</v>
      </c>
      <c r="T19" s="4">
        <v>36</v>
      </c>
      <c r="U19" s="4">
        <v>45</v>
      </c>
      <c r="V19" s="33"/>
      <c r="W19" s="29"/>
      <c r="X19" s="30"/>
      <c r="Y19" s="31"/>
      <c r="Z19" s="32"/>
      <c r="AA19" s="31"/>
      <c r="AB19" s="31"/>
    </row>
    <row r="20" spans="2:28" ht="15" customHeight="1">
      <c r="B20" s="79" t="s">
        <v>84</v>
      </c>
      <c r="C20" s="38"/>
      <c r="D20" s="39">
        <v>28</v>
      </c>
      <c r="E20" s="36">
        <v>84</v>
      </c>
      <c r="F20" s="39">
        <v>46</v>
      </c>
      <c r="G20" s="39">
        <v>38</v>
      </c>
      <c r="H20" s="33"/>
      <c r="I20" s="37" t="s">
        <v>129</v>
      </c>
      <c r="J20" s="34"/>
      <c r="K20" s="35">
        <v>46</v>
      </c>
      <c r="L20" s="36">
        <v>130</v>
      </c>
      <c r="M20" s="14">
        <v>66</v>
      </c>
      <c r="N20" s="36">
        <v>64</v>
      </c>
      <c r="P20" s="37" t="s">
        <v>183</v>
      </c>
      <c r="Q20" s="3"/>
      <c r="R20" s="4">
        <v>59</v>
      </c>
      <c r="S20" s="5">
        <v>167</v>
      </c>
      <c r="T20" s="4">
        <v>71</v>
      </c>
      <c r="U20" s="4">
        <v>96</v>
      </c>
      <c r="V20" s="33"/>
      <c r="W20" s="29" t="s">
        <v>3</v>
      </c>
      <c r="X20" s="30"/>
      <c r="Y20" s="31">
        <v>22804</v>
      </c>
      <c r="Z20" s="32">
        <v>51628</v>
      </c>
      <c r="AA20" s="31">
        <v>26468</v>
      </c>
      <c r="AB20" s="31">
        <v>25160</v>
      </c>
    </row>
    <row r="21" spans="2:28" ht="15" customHeight="1">
      <c r="B21" s="79" t="s">
        <v>85</v>
      </c>
      <c r="C21" s="38"/>
      <c r="D21" s="39">
        <v>47</v>
      </c>
      <c r="E21" s="36">
        <v>131</v>
      </c>
      <c r="F21" s="39">
        <v>66</v>
      </c>
      <c r="G21" s="39">
        <v>65</v>
      </c>
      <c r="H21" s="33"/>
      <c r="I21" s="37" t="s">
        <v>130</v>
      </c>
      <c r="J21" s="34"/>
      <c r="K21" s="35">
        <v>371</v>
      </c>
      <c r="L21" s="36">
        <v>932</v>
      </c>
      <c r="M21" s="14">
        <v>454</v>
      </c>
      <c r="N21" s="36">
        <v>478</v>
      </c>
      <c r="P21" s="34" t="s">
        <v>184</v>
      </c>
      <c r="Q21" s="3"/>
      <c r="R21" s="4">
        <v>92</v>
      </c>
      <c r="S21" s="5">
        <v>244</v>
      </c>
      <c r="T21" s="4">
        <v>124</v>
      </c>
      <c r="U21" s="4">
        <v>120</v>
      </c>
      <c r="V21" s="33"/>
      <c r="W21" s="29"/>
      <c r="X21" s="30"/>
      <c r="Y21" s="31"/>
      <c r="Z21" s="32"/>
      <c r="AA21" s="31"/>
      <c r="AB21" s="31"/>
    </row>
    <row r="22" spans="2:28" ht="15" customHeight="1">
      <c r="B22" s="79" t="s">
        <v>86</v>
      </c>
      <c r="C22" s="38"/>
      <c r="D22" s="39">
        <v>41</v>
      </c>
      <c r="E22" s="36">
        <v>118</v>
      </c>
      <c r="F22" s="14">
        <v>58</v>
      </c>
      <c r="G22" s="39">
        <v>60</v>
      </c>
      <c r="H22" s="33"/>
      <c r="I22" s="37" t="s">
        <v>131</v>
      </c>
      <c r="J22" s="34"/>
      <c r="K22" s="35">
        <v>82</v>
      </c>
      <c r="L22" s="36">
        <v>221</v>
      </c>
      <c r="M22" s="14">
        <v>110</v>
      </c>
      <c r="N22" s="36">
        <v>111</v>
      </c>
      <c r="P22" s="34" t="s">
        <v>185</v>
      </c>
      <c r="Q22" s="3"/>
      <c r="R22" s="4">
        <v>47</v>
      </c>
      <c r="S22" s="5">
        <v>106</v>
      </c>
      <c r="T22" s="4">
        <v>52</v>
      </c>
      <c r="U22" s="4">
        <v>54</v>
      </c>
      <c r="V22" s="33"/>
      <c r="W22" s="100"/>
      <c r="X22" s="30"/>
      <c r="Y22" s="31"/>
      <c r="Z22" s="31"/>
      <c r="AA22" s="31"/>
      <c r="AB22" s="31"/>
    </row>
    <row r="23" spans="2:28" ht="15" customHeight="1">
      <c r="B23" s="79" t="s">
        <v>87</v>
      </c>
      <c r="C23" s="38"/>
      <c r="D23" s="39">
        <v>103</v>
      </c>
      <c r="E23" s="36">
        <v>285</v>
      </c>
      <c r="F23" s="14">
        <v>137</v>
      </c>
      <c r="G23" s="39">
        <v>148</v>
      </c>
      <c r="H23" s="33"/>
      <c r="I23" s="37" t="s">
        <v>132</v>
      </c>
      <c r="J23" s="34"/>
      <c r="K23" s="35">
        <v>182</v>
      </c>
      <c r="L23" s="36">
        <v>508</v>
      </c>
      <c r="M23" s="14">
        <v>268</v>
      </c>
      <c r="N23" s="36">
        <v>240</v>
      </c>
      <c r="P23" s="34" t="s">
        <v>186</v>
      </c>
      <c r="Q23" s="3"/>
      <c r="R23" s="14">
        <v>41</v>
      </c>
      <c r="S23" s="5">
        <v>119</v>
      </c>
      <c r="T23" s="4">
        <v>64</v>
      </c>
      <c r="U23" s="4">
        <v>55</v>
      </c>
      <c r="V23" s="33"/>
      <c r="W23" s="29" t="s">
        <v>2</v>
      </c>
      <c r="X23" s="30"/>
      <c r="Y23" s="32">
        <v>37472</v>
      </c>
      <c r="Z23" s="32">
        <v>86762</v>
      </c>
      <c r="AA23" s="31">
        <v>45421</v>
      </c>
      <c r="AB23" s="31">
        <v>41341</v>
      </c>
    </row>
    <row r="24" spans="2:28" ht="15" customHeight="1">
      <c r="B24" s="78" t="s">
        <v>88</v>
      </c>
      <c r="C24" s="38"/>
      <c r="D24" s="39">
        <v>141</v>
      </c>
      <c r="E24" s="36">
        <v>413</v>
      </c>
      <c r="F24" s="14">
        <v>210</v>
      </c>
      <c r="G24" s="39">
        <v>203</v>
      </c>
      <c r="H24" s="33"/>
      <c r="I24" s="37" t="s">
        <v>133</v>
      </c>
      <c r="J24" s="34"/>
      <c r="K24" s="35">
        <v>681</v>
      </c>
      <c r="L24" s="36">
        <v>1764</v>
      </c>
      <c r="M24" s="14">
        <v>897</v>
      </c>
      <c r="N24" s="36">
        <v>867</v>
      </c>
      <c r="P24" s="34" t="s">
        <v>187</v>
      </c>
      <c r="Q24" s="3"/>
      <c r="R24" s="14">
        <v>118</v>
      </c>
      <c r="S24" s="5">
        <v>276</v>
      </c>
      <c r="T24" s="4">
        <v>131</v>
      </c>
      <c r="U24" s="51">
        <v>145</v>
      </c>
      <c r="V24" s="33"/>
      <c r="W24" s="29"/>
      <c r="X24" s="30"/>
      <c r="Y24" s="31"/>
      <c r="Z24" s="32"/>
      <c r="AA24" s="31"/>
      <c r="AB24" s="31"/>
    </row>
    <row r="25" spans="2:28" ht="15" customHeight="1">
      <c r="B25" s="78" t="s">
        <v>89</v>
      </c>
      <c r="C25" s="38"/>
      <c r="D25" s="39">
        <v>55</v>
      </c>
      <c r="E25" s="39">
        <v>174</v>
      </c>
      <c r="F25" s="39">
        <v>88</v>
      </c>
      <c r="G25" s="39">
        <v>86</v>
      </c>
      <c r="H25" s="33"/>
      <c r="I25" s="37" t="s">
        <v>134</v>
      </c>
      <c r="J25" s="34"/>
      <c r="K25" s="35">
        <v>289</v>
      </c>
      <c r="L25" s="36">
        <v>782</v>
      </c>
      <c r="M25" s="14">
        <v>399</v>
      </c>
      <c r="N25" s="36">
        <v>383</v>
      </c>
      <c r="P25" s="34" t="s">
        <v>188</v>
      </c>
      <c r="Q25" s="3"/>
      <c r="R25" s="14">
        <v>52</v>
      </c>
      <c r="S25" s="5">
        <v>127</v>
      </c>
      <c r="T25" s="5">
        <v>65</v>
      </c>
      <c r="U25" s="5">
        <v>62</v>
      </c>
      <c r="V25" s="33"/>
      <c r="W25" s="29"/>
      <c r="X25" s="30"/>
      <c r="Y25" s="31"/>
      <c r="Z25" s="32"/>
      <c r="AA25" s="31"/>
      <c r="AB25" s="31"/>
    </row>
    <row r="26" spans="2:28" ht="15" customHeight="1">
      <c r="B26" s="78" t="s">
        <v>90</v>
      </c>
      <c r="C26" s="38"/>
      <c r="D26" s="39">
        <v>23</v>
      </c>
      <c r="E26" s="36">
        <v>59</v>
      </c>
      <c r="F26" s="14">
        <v>29</v>
      </c>
      <c r="G26" s="39">
        <v>30</v>
      </c>
      <c r="H26" s="33"/>
      <c r="I26" s="37" t="s">
        <v>135</v>
      </c>
      <c r="J26" s="34"/>
      <c r="K26" s="35">
        <v>64</v>
      </c>
      <c r="L26" s="36">
        <v>172</v>
      </c>
      <c r="M26" s="14">
        <v>91</v>
      </c>
      <c r="N26" s="36">
        <v>81</v>
      </c>
      <c r="P26" s="34" t="s">
        <v>189</v>
      </c>
      <c r="Q26" s="3"/>
      <c r="R26" s="14">
        <v>46</v>
      </c>
      <c r="S26" s="5">
        <v>120</v>
      </c>
      <c r="T26" s="5">
        <v>63</v>
      </c>
      <c r="U26" s="5">
        <v>57</v>
      </c>
      <c r="V26" s="40"/>
      <c r="W26" s="100" t="s">
        <v>60</v>
      </c>
      <c r="X26" s="30"/>
      <c r="Y26" s="31">
        <v>13089</v>
      </c>
      <c r="Z26" s="31">
        <v>29733</v>
      </c>
      <c r="AA26" s="31">
        <v>15479</v>
      </c>
      <c r="AB26" s="31">
        <v>14254</v>
      </c>
    </row>
    <row r="27" spans="2:28" ht="15" customHeight="1">
      <c r="B27" s="78" t="s">
        <v>91</v>
      </c>
      <c r="C27" s="38"/>
      <c r="D27" s="39">
        <v>632</v>
      </c>
      <c r="E27" s="36">
        <v>1622</v>
      </c>
      <c r="F27" s="39">
        <v>816</v>
      </c>
      <c r="G27" s="39">
        <v>806</v>
      </c>
      <c r="H27" s="33"/>
      <c r="I27" s="37" t="s">
        <v>136</v>
      </c>
      <c r="J27" s="34"/>
      <c r="K27" s="35">
        <v>168</v>
      </c>
      <c r="L27" s="36">
        <v>448</v>
      </c>
      <c r="M27" s="14">
        <v>210</v>
      </c>
      <c r="N27" s="36">
        <v>238</v>
      </c>
      <c r="P27" s="34" t="s">
        <v>190</v>
      </c>
      <c r="Q27" s="3"/>
      <c r="R27" s="14">
        <v>35</v>
      </c>
      <c r="S27" s="5">
        <v>89</v>
      </c>
      <c r="T27" s="5">
        <v>42</v>
      </c>
      <c r="U27" s="5">
        <v>47</v>
      </c>
      <c r="V27" s="40"/>
      <c r="W27" s="29"/>
      <c r="X27" s="30"/>
      <c r="Y27" s="31"/>
      <c r="Z27" s="32"/>
      <c r="AA27" s="31"/>
      <c r="AB27" s="31"/>
    </row>
    <row r="28" spans="2:28" ht="15" customHeight="1">
      <c r="B28" s="78" t="s">
        <v>92</v>
      </c>
      <c r="C28" s="38"/>
      <c r="D28" s="39">
        <v>149</v>
      </c>
      <c r="E28" s="36">
        <v>412</v>
      </c>
      <c r="F28" s="39">
        <v>228</v>
      </c>
      <c r="G28" s="39">
        <v>184</v>
      </c>
      <c r="H28" s="33"/>
      <c r="I28" s="37" t="s">
        <v>137</v>
      </c>
      <c r="J28" s="34"/>
      <c r="K28" s="35">
        <v>735</v>
      </c>
      <c r="L28" s="36">
        <v>1773</v>
      </c>
      <c r="M28" s="14">
        <v>918</v>
      </c>
      <c r="N28" s="36">
        <v>855</v>
      </c>
      <c r="P28" s="34" t="s">
        <v>191</v>
      </c>
      <c r="Q28" s="3"/>
      <c r="R28" s="14">
        <v>39</v>
      </c>
      <c r="S28" s="5">
        <v>114</v>
      </c>
      <c r="T28" s="5">
        <v>58</v>
      </c>
      <c r="U28" s="5">
        <v>56</v>
      </c>
      <c r="V28" s="33"/>
      <c r="W28" s="29"/>
      <c r="X28" s="30"/>
      <c r="Y28" s="31"/>
      <c r="Z28" s="32"/>
      <c r="AA28" s="31"/>
      <c r="AB28" s="31"/>
    </row>
    <row r="29" spans="2:28" ht="15" customHeight="1">
      <c r="B29" s="78" t="s">
        <v>93</v>
      </c>
      <c r="C29" s="38"/>
      <c r="D29" s="39">
        <v>38</v>
      </c>
      <c r="E29" s="36">
        <v>93</v>
      </c>
      <c r="F29" s="39">
        <v>45</v>
      </c>
      <c r="G29" s="39">
        <v>48</v>
      </c>
      <c r="H29" s="33"/>
      <c r="I29" s="37" t="s">
        <v>138</v>
      </c>
      <c r="J29" s="34"/>
      <c r="K29" s="35">
        <v>652</v>
      </c>
      <c r="L29" s="36">
        <v>1610</v>
      </c>
      <c r="M29" s="14">
        <v>808</v>
      </c>
      <c r="N29" s="36">
        <v>802</v>
      </c>
      <c r="P29" s="34" t="s">
        <v>192</v>
      </c>
      <c r="Q29" s="3"/>
      <c r="R29" s="14">
        <v>66</v>
      </c>
      <c r="S29" s="5">
        <v>173</v>
      </c>
      <c r="T29" s="5">
        <v>86</v>
      </c>
      <c r="U29" s="5">
        <v>87</v>
      </c>
      <c r="V29" s="33"/>
      <c r="W29" s="29" t="s">
        <v>68</v>
      </c>
      <c r="X29" s="30"/>
      <c r="Y29" s="31">
        <v>5614</v>
      </c>
      <c r="Z29" s="32">
        <v>13992</v>
      </c>
      <c r="AA29" s="31">
        <v>7343</v>
      </c>
      <c r="AB29" s="31">
        <v>6649</v>
      </c>
    </row>
    <row r="30" spans="2:28" ht="15" customHeight="1">
      <c r="B30" s="78" t="s">
        <v>94</v>
      </c>
      <c r="C30" s="38"/>
      <c r="D30" s="39">
        <v>29</v>
      </c>
      <c r="E30" s="36">
        <v>85</v>
      </c>
      <c r="F30" s="39">
        <v>44</v>
      </c>
      <c r="G30" s="39">
        <v>41</v>
      </c>
      <c r="H30" s="33"/>
      <c r="I30" s="37" t="s">
        <v>139</v>
      </c>
      <c r="J30" s="34"/>
      <c r="K30" s="35">
        <v>28</v>
      </c>
      <c r="L30" s="36">
        <v>84</v>
      </c>
      <c r="M30" s="36">
        <v>44</v>
      </c>
      <c r="N30" s="36">
        <v>40</v>
      </c>
      <c r="P30" s="34" t="s">
        <v>193</v>
      </c>
      <c r="Q30" s="3"/>
      <c r="R30" s="4">
        <v>22</v>
      </c>
      <c r="S30" s="5">
        <v>61</v>
      </c>
      <c r="T30" s="5">
        <v>31</v>
      </c>
      <c r="U30" s="5">
        <v>30</v>
      </c>
      <c r="V30" s="33"/>
      <c r="W30" s="100"/>
      <c r="X30" s="30"/>
      <c r="Y30" s="31"/>
      <c r="Z30" s="31"/>
      <c r="AA30" s="31"/>
      <c r="AB30" s="31"/>
    </row>
    <row r="31" spans="2:28" ht="15" customHeight="1">
      <c r="B31" s="78" t="s">
        <v>95</v>
      </c>
      <c r="C31" s="38"/>
      <c r="D31" s="36">
        <v>92</v>
      </c>
      <c r="E31" s="36">
        <v>363</v>
      </c>
      <c r="F31" s="39">
        <v>150</v>
      </c>
      <c r="G31" s="39">
        <v>213</v>
      </c>
      <c r="H31" s="33"/>
      <c r="I31" s="37" t="s">
        <v>140</v>
      </c>
      <c r="J31" s="34"/>
      <c r="K31" s="35">
        <v>14</v>
      </c>
      <c r="L31" s="36">
        <v>32</v>
      </c>
      <c r="M31" s="36">
        <v>19</v>
      </c>
      <c r="N31" s="36">
        <v>13</v>
      </c>
      <c r="P31" s="34" t="s">
        <v>194</v>
      </c>
      <c r="Q31" s="6"/>
      <c r="R31" s="7">
        <v>19</v>
      </c>
      <c r="S31" s="5">
        <v>42</v>
      </c>
      <c r="T31" s="5">
        <v>18</v>
      </c>
      <c r="U31" s="5">
        <v>24</v>
      </c>
      <c r="V31" s="33"/>
      <c r="W31" s="29"/>
      <c r="X31" s="30"/>
      <c r="Y31" s="31"/>
      <c r="Z31" s="32"/>
      <c r="AA31" s="31"/>
      <c r="AB31" s="31"/>
    </row>
    <row r="32" spans="2:28" ht="15" customHeight="1">
      <c r="B32" s="78" t="s">
        <v>96</v>
      </c>
      <c r="C32" s="38"/>
      <c r="D32" s="39">
        <v>40</v>
      </c>
      <c r="E32" s="36">
        <v>135</v>
      </c>
      <c r="F32" s="39">
        <v>64</v>
      </c>
      <c r="G32" s="39">
        <v>71</v>
      </c>
      <c r="H32" s="33"/>
      <c r="I32" s="37" t="s">
        <v>141</v>
      </c>
      <c r="J32" s="34"/>
      <c r="K32" s="35">
        <v>30</v>
      </c>
      <c r="L32" s="36">
        <v>78</v>
      </c>
      <c r="M32" s="36">
        <v>40</v>
      </c>
      <c r="N32" s="36">
        <v>38</v>
      </c>
      <c r="P32" s="34" t="s">
        <v>195</v>
      </c>
      <c r="Q32" s="6"/>
      <c r="R32" s="7">
        <v>18</v>
      </c>
      <c r="S32" s="5">
        <v>46</v>
      </c>
      <c r="T32" s="5">
        <v>20</v>
      </c>
      <c r="U32" s="5">
        <v>26</v>
      </c>
      <c r="V32" s="33"/>
      <c r="W32" s="29" t="s">
        <v>76</v>
      </c>
      <c r="X32" s="30"/>
      <c r="Y32" s="31">
        <v>5110</v>
      </c>
      <c r="Z32" s="32">
        <v>13328</v>
      </c>
      <c r="AA32" s="31">
        <v>6619</v>
      </c>
      <c r="AB32" s="31">
        <v>6709</v>
      </c>
    </row>
    <row r="33" spans="2:29" ht="15" customHeight="1">
      <c r="B33" s="78" t="s">
        <v>97</v>
      </c>
      <c r="C33" s="38"/>
      <c r="D33" s="39">
        <v>70</v>
      </c>
      <c r="E33" s="36">
        <v>188</v>
      </c>
      <c r="F33" s="39">
        <v>100</v>
      </c>
      <c r="G33" s="39">
        <v>88</v>
      </c>
      <c r="H33" s="33"/>
      <c r="I33" s="37" t="s">
        <v>142</v>
      </c>
      <c r="J33" s="34"/>
      <c r="K33" s="35">
        <v>53</v>
      </c>
      <c r="L33" s="36">
        <v>168</v>
      </c>
      <c r="M33" s="36">
        <v>87</v>
      </c>
      <c r="N33" s="36">
        <v>81</v>
      </c>
      <c r="P33" s="2" t="s">
        <v>196</v>
      </c>
      <c r="Q33" s="6"/>
      <c r="R33" s="7">
        <v>45</v>
      </c>
      <c r="S33" s="5">
        <v>132</v>
      </c>
      <c r="T33" s="5">
        <v>69</v>
      </c>
      <c r="U33" s="5">
        <v>63</v>
      </c>
      <c r="V33" s="33"/>
      <c r="W33" s="29"/>
      <c r="X33" s="30"/>
      <c r="Y33" s="31"/>
      <c r="Z33" s="32"/>
      <c r="AA33" s="31"/>
      <c r="AB33" s="31"/>
    </row>
    <row r="34" spans="2:29" ht="15" customHeight="1">
      <c r="B34" s="78" t="s">
        <v>98</v>
      </c>
      <c r="C34" s="38"/>
      <c r="D34" s="39">
        <v>196</v>
      </c>
      <c r="E34" s="36">
        <v>522</v>
      </c>
      <c r="F34" s="39">
        <v>256</v>
      </c>
      <c r="G34" s="39">
        <v>266</v>
      </c>
      <c r="H34" s="33"/>
      <c r="I34" s="37" t="s">
        <v>143</v>
      </c>
      <c r="J34" s="34"/>
      <c r="K34" s="35">
        <v>347</v>
      </c>
      <c r="L34" s="36">
        <v>902</v>
      </c>
      <c r="M34" s="39">
        <v>454</v>
      </c>
      <c r="N34" s="39">
        <v>448</v>
      </c>
      <c r="P34" s="2"/>
      <c r="Q34" s="6"/>
      <c r="R34" s="7"/>
      <c r="S34" s="5"/>
      <c r="T34" s="5"/>
      <c r="U34" s="5"/>
      <c r="V34" s="33"/>
      <c r="W34" s="29"/>
      <c r="X34" s="30"/>
      <c r="Y34" s="31"/>
      <c r="Z34" s="31"/>
      <c r="AA34" s="31"/>
      <c r="AB34" s="31"/>
    </row>
    <row r="35" spans="2:29" ht="15" customHeight="1">
      <c r="B35" s="78" t="s">
        <v>99</v>
      </c>
      <c r="C35" s="38"/>
      <c r="D35" s="39">
        <v>87</v>
      </c>
      <c r="E35" s="36">
        <v>341</v>
      </c>
      <c r="F35" s="39">
        <v>142</v>
      </c>
      <c r="G35" s="39">
        <v>199</v>
      </c>
      <c r="H35" s="33"/>
      <c r="I35" s="37" t="s">
        <v>144</v>
      </c>
      <c r="J35" s="34"/>
      <c r="K35" s="35">
        <v>68</v>
      </c>
      <c r="L35" s="36">
        <v>181</v>
      </c>
      <c r="M35" s="39">
        <v>88</v>
      </c>
      <c r="N35" s="39">
        <v>93</v>
      </c>
      <c r="P35" s="8"/>
      <c r="Q35" s="6"/>
      <c r="R35" s="98"/>
      <c r="S35" s="97"/>
      <c r="T35" s="97"/>
      <c r="U35" s="97"/>
      <c r="V35" s="33"/>
      <c r="W35" s="29" t="s">
        <v>4</v>
      </c>
      <c r="X35" s="30"/>
      <c r="Y35" s="31">
        <v>5272</v>
      </c>
      <c r="Z35" s="32">
        <v>14805</v>
      </c>
      <c r="AA35" s="31">
        <v>7500</v>
      </c>
      <c r="AB35" s="31">
        <v>7305</v>
      </c>
    </row>
    <row r="36" spans="2:29" ht="15" customHeight="1">
      <c r="B36" s="78" t="s">
        <v>100</v>
      </c>
      <c r="C36" s="38"/>
      <c r="D36" s="39">
        <v>4</v>
      </c>
      <c r="E36" s="36">
        <v>13</v>
      </c>
      <c r="F36" s="39">
        <v>6</v>
      </c>
      <c r="G36" s="39">
        <v>7</v>
      </c>
      <c r="H36" s="33"/>
      <c r="I36" s="37" t="s">
        <v>145</v>
      </c>
      <c r="J36" s="34"/>
      <c r="K36" s="35">
        <v>129</v>
      </c>
      <c r="L36" s="36">
        <v>348</v>
      </c>
      <c r="M36" s="36">
        <v>169</v>
      </c>
      <c r="N36" s="36">
        <v>179</v>
      </c>
      <c r="P36" s="8" t="s">
        <v>7</v>
      </c>
      <c r="Q36" s="6"/>
      <c r="R36" s="98">
        <f>SUM(R38:R47)</f>
        <v>5202</v>
      </c>
      <c r="S36" s="97">
        <f>SUM(S38:S47)</f>
        <v>12084</v>
      </c>
      <c r="T36" s="97">
        <f>SUM(T38:T47)</f>
        <v>6380</v>
      </c>
      <c r="U36" s="97">
        <f>SUM(U38:U47)</f>
        <v>5704</v>
      </c>
      <c r="V36" s="33"/>
      <c r="W36" s="29"/>
      <c r="X36" s="30"/>
      <c r="Y36" s="31"/>
      <c r="Z36" s="31"/>
      <c r="AA36" s="31"/>
      <c r="AB36" s="31"/>
    </row>
    <row r="37" spans="2:29" ht="15" customHeight="1">
      <c r="B37" s="78"/>
      <c r="C37" s="38"/>
      <c r="D37" s="39"/>
      <c r="E37" s="36"/>
      <c r="F37" s="39"/>
      <c r="G37" s="39"/>
      <c r="H37" s="33"/>
      <c r="I37" s="102" t="s">
        <v>146</v>
      </c>
      <c r="J37" s="38"/>
      <c r="K37" s="39">
        <v>40</v>
      </c>
      <c r="L37" s="36">
        <v>123</v>
      </c>
      <c r="M37" s="39">
        <v>60</v>
      </c>
      <c r="N37" s="39">
        <v>63</v>
      </c>
      <c r="P37" s="2"/>
      <c r="Q37" s="6"/>
      <c r="R37" s="7"/>
      <c r="S37" s="5"/>
      <c r="T37" s="5"/>
      <c r="U37" s="5"/>
      <c r="V37" s="33"/>
      <c r="W37" s="29"/>
      <c r="X37" s="30"/>
      <c r="Y37" s="31"/>
      <c r="Z37" s="32"/>
      <c r="AA37" s="31"/>
      <c r="AB37" s="31"/>
    </row>
    <row r="38" spans="2:29" ht="15" customHeight="1">
      <c r="B38" s="78"/>
      <c r="C38" s="38"/>
      <c r="D38" s="39"/>
      <c r="E38" s="36"/>
      <c r="F38" s="39"/>
      <c r="G38" s="39"/>
      <c r="H38" s="33"/>
      <c r="I38" s="34" t="s">
        <v>147</v>
      </c>
      <c r="J38" s="41"/>
      <c r="K38" s="35">
        <v>64</v>
      </c>
      <c r="L38" s="36">
        <v>200</v>
      </c>
      <c r="M38" s="36">
        <v>92</v>
      </c>
      <c r="N38" s="36">
        <v>108</v>
      </c>
      <c r="P38" s="6" t="s">
        <v>355</v>
      </c>
      <c r="Q38" s="6"/>
      <c r="R38" s="7">
        <v>389</v>
      </c>
      <c r="S38" s="5">
        <v>1100</v>
      </c>
      <c r="T38" s="5">
        <v>554</v>
      </c>
      <c r="U38" s="5">
        <v>546</v>
      </c>
      <c r="V38" s="33"/>
      <c r="W38" s="29" t="s">
        <v>5</v>
      </c>
      <c r="X38" s="30"/>
      <c r="Y38" s="31">
        <v>8943</v>
      </c>
      <c r="Z38" s="31">
        <v>23118</v>
      </c>
      <c r="AA38" s="31">
        <v>11568</v>
      </c>
      <c r="AB38" s="31">
        <v>11550</v>
      </c>
    </row>
    <row r="39" spans="2:29" ht="15" customHeight="1">
      <c r="B39" s="77" t="s">
        <v>4</v>
      </c>
      <c r="C39" s="38"/>
      <c r="D39" s="31">
        <f>SUM(D41:D65,K8:K11)</f>
        <v>5272</v>
      </c>
      <c r="E39" s="32">
        <f>SUM(E41:E65,L8:L11)</f>
        <v>14805</v>
      </c>
      <c r="F39" s="31">
        <f>SUM(F41:F65,M8:M11)</f>
        <v>7500</v>
      </c>
      <c r="G39" s="31">
        <f>SUM(G41:G65,N8:N11)</f>
        <v>7305</v>
      </c>
      <c r="H39" s="33"/>
      <c r="I39" s="34" t="s">
        <v>148</v>
      </c>
      <c r="J39" s="34"/>
      <c r="K39" s="35">
        <v>16</v>
      </c>
      <c r="L39" s="36">
        <v>42</v>
      </c>
      <c r="M39" s="36">
        <v>21</v>
      </c>
      <c r="N39" s="36">
        <v>21</v>
      </c>
      <c r="P39" s="6" t="s">
        <v>356</v>
      </c>
      <c r="Q39" s="6"/>
      <c r="R39" s="7">
        <v>739</v>
      </c>
      <c r="S39" s="5">
        <v>1293</v>
      </c>
      <c r="T39" s="5">
        <v>622</v>
      </c>
      <c r="U39" s="5">
        <v>671</v>
      </c>
      <c r="V39" s="33"/>
      <c r="W39" s="29"/>
      <c r="X39" s="30"/>
      <c r="Y39" s="31"/>
      <c r="Z39" s="32"/>
      <c r="AA39" s="31"/>
      <c r="AB39" s="31"/>
    </row>
    <row r="40" spans="2:29" ht="15" customHeight="1">
      <c r="B40" s="78"/>
      <c r="C40" s="38"/>
      <c r="D40" s="39"/>
      <c r="E40" s="36"/>
      <c r="F40" s="39"/>
      <c r="G40" s="39"/>
      <c r="H40" s="33"/>
      <c r="I40" s="34" t="s">
        <v>149</v>
      </c>
      <c r="J40" s="34"/>
      <c r="K40" s="35">
        <v>28</v>
      </c>
      <c r="L40" s="36">
        <v>99</v>
      </c>
      <c r="M40" s="36">
        <v>50</v>
      </c>
      <c r="N40" s="36">
        <v>49</v>
      </c>
      <c r="P40" s="6" t="s">
        <v>357</v>
      </c>
      <c r="Q40" s="6"/>
      <c r="R40" s="7">
        <v>991</v>
      </c>
      <c r="S40" s="5">
        <v>2501</v>
      </c>
      <c r="T40" s="5">
        <v>1332</v>
      </c>
      <c r="U40" s="5">
        <v>1169</v>
      </c>
      <c r="V40" s="33"/>
      <c r="W40" s="29"/>
      <c r="X40" s="30"/>
      <c r="Y40" s="31"/>
      <c r="Z40" s="31"/>
      <c r="AA40" s="31"/>
      <c r="AB40" s="31"/>
    </row>
    <row r="41" spans="2:29" ht="15" customHeight="1">
      <c r="B41" s="78" t="s">
        <v>101</v>
      </c>
      <c r="C41" s="38"/>
      <c r="D41" s="39">
        <v>204</v>
      </c>
      <c r="E41" s="36">
        <v>520</v>
      </c>
      <c r="F41" s="39">
        <v>260</v>
      </c>
      <c r="G41" s="39">
        <v>260</v>
      </c>
      <c r="H41" s="33"/>
      <c r="I41" s="34" t="s">
        <v>150</v>
      </c>
      <c r="J41" s="34"/>
      <c r="K41" s="35">
        <v>23</v>
      </c>
      <c r="L41" s="36">
        <v>67</v>
      </c>
      <c r="M41" s="36">
        <v>31</v>
      </c>
      <c r="N41" s="36">
        <v>36</v>
      </c>
      <c r="P41" s="6" t="s">
        <v>358</v>
      </c>
      <c r="Q41" s="6"/>
      <c r="R41" s="7">
        <v>968</v>
      </c>
      <c r="S41" s="5">
        <v>2232</v>
      </c>
      <c r="T41" s="5">
        <v>1260</v>
      </c>
      <c r="U41" s="5">
        <v>972</v>
      </c>
      <c r="V41" s="33"/>
      <c r="W41" s="29" t="s">
        <v>6</v>
      </c>
      <c r="X41" s="30"/>
      <c r="Y41" s="31">
        <v>1820</v>
      </c>
      <c r="Z41" s="32">
        <v>5252</v>
      </c>
      <c r="AA41" s="31">
        <v>2539</v>
      </c>
      <c r="AB41" s="31">
        <v>2713</v>
      </c>
    </row>
    <row r="42" spans="2:29" ht="15" customHeight="1">
      <c r="B42" s="78" t="s">
        <v>102</v>
      </c>
      <c r="C42" s="38"/>
      <c r="D42" s="39">
        <v>249</v>
      </c>
      <c r="E42" s="36">
        <v>681</v>
      </c>
      <c r="F42" s="39">
        <v>350</v>
      </c>
      <c r="G42" s="39">
        <v>331</v>
      </c>
      <c r="H42" s="33"/>
      <c r="I42" s="34" t="s">
        <v>151</v>
      </c>
      <c r="J42" s="34"/>
      <c r="K42" s="35">
        <v>44</v>
      </c>
      <c r="L42" s="36">
        <v>140</v>
      </c>
      <c r="M42" s="36">
        <v>66</v>
      </c>
      <c r="N42" s="36">
        <v>74</v>
      </c>
      <c r="P42" s="6" t="s">
        <v>359</v>
      </c>
      <c r="Q42" s="6"/>
      <c r="R42" s="7">
        <v>296</v>
      </c>
      <c r="S42" s="5">
        <v>646</v>
      </c>
      <c r="T42" s="5">
        <v>336</v>
      </c>
      <c r="U42" s="5">
        <v>310</v>
      </c>
      <c r="V42" s="33"/>
      <c r="W42" s="29"/>
      <c r="X42" s="30"/>
      <c r="Y42" s="31"/>
      <c r="Z42" s="31"/>
      <c r="AA42" s="31"/>
      <c r="AB42" s="31"/>
      <c r="AC42" s="39"/>
    </row>
    <row r="43" spans="2:29" ht="15" customHeight="1">
      <c r="B43" s="79" t="s">
        <v>103</v>
      </c>
      <c r="C43" s="38"/>
      <c r="D43" s="39">
        <v>465</v>
      </c>
      <c r="E43" s="36">
        <v>1214</v>
      </c>
      <c r="F43" s="39">
        <v>606</v>
      </c>
      <c r="G43" s="39">
        <v>608</v>
      </c>
      <c r="H43" s="33"/>
      <c r="I43" s="37" t="s">
        <v>152</v>
      </c>
      <c r="J43" s="34"/>
      <c r="K43" s="35">
        <v>17</v>
      </c>
      <c r="L43" s="36">
        <v>57</v>
      </c>
      <c r="M43" s="36">
        <v>27</v>
      </c>
      <c r="N43" s="36">
        <v>30</v>
      </c>
      <c r="P43" s="2" t="s">
        <v>360</v>
      </c>
      <c r="Q43" s="6"/>
      <c r="R43" s="7">
        <v>345</v>
      </c>
      <c r="S43" s="5">
        <v>942</v>
      </c>
      <c r="T43" s="5">
        <v>461</v>
      </c>
      <c r="U43" s="5">
        <v>481</v>
      </c>
      <c r="V43" s="33"/>
      <c r="W43" s="29"/>
      <c r="X43" s="30"/>
      <c r="Y43" s="31"/>
      <c r="Z43" s="32"/>
      <c r="AA43" s="31"/>
      <c r="AB43" s="31"/>
    </row>
    <row r="44" spans="2:29" ht="15" customHeight="1">
      <c r="B44" s="34" t="s">
        <v>104</v>
      </c>
      <c r="C44" s="38"/>
      <c r="D44" s="39">
        <v>213</v>
      </c>
      <c r="E44" s="36">
        <v>562</v>
      </c>
      <c r="F44" s="39">
        <v>305</v>
      </c>
      <c r="G44" s="39">
        <v>257</v>
      </c>
      <c r="H44" s="33"/>
      <c r="I44" s="37" t="s">
        <v>153</v>
      </c>
      <c r="J44" s="34"/>
      <c r="K44" s="35">
        <v>20</v>
      </c>
      <c r="L44" s="36">
        <v>58</v>
      </c>
      <c r="M44" s="36">
        <v>27</v>
      </c>
      <c r="N44" s="36">
        <v>31</v>
      </c>
      <c r="P44" s="6" t="s">
        <v>361</v>
      </c>
      <c r="Q44" s="1"/>
      <c r="R44" s="7">
        <v>363</v>
      </c>
      <c r="S44" s="5">
        <v>1115</v>
      </c>
      <c r="T44" s="4">
        <v>553</v>
      </c>
      <c r="U44" s="4">
        <v>562</v>
      </c>
      <c r="V44" s="33"/>
      <c r="W44" s="29" t="s">
        <v>7</v>
      </c>
      <c r="X44" s="30"/>
      <c r="Y44" s="31">
        <v>5202</v>
      </c>
      <c r="Z44" s="31">
        <v>12084</v>
      </c>
      <c r="AA44" s="31">
        <v>6380</v>
      </c>
      <c r="AB44" s="31">
        <v>5704</v>
      </c>
    </row>
    <row r="45" spans="2:29" ht="15" customHeight="1">
      <c r="B45" s="34" t="s">
        <v>105</v>
      </c>
      <c r="C45" s="38"/>
      <c r="D45" s="39">
        <v>73</v>
      </c>
      <c r="E45" s="36">
        <v>222</v>
      </c>
      <c r="F45" s="39">
        <v>120</v>
      </c>
      <c r="G45" s="39">
        <v>102</v>
      </c>
      <c r="H45" s="33"/>
      <c r="I45" s="37" t="s">
        <v>154</v>
      </c>
      <c r="J45" s="34"/>
      <c r="K45" s="35">
        <v>428</v>
      </c>
      <c r="L45" s="36">
        <v>1133</v>
      </c>
      <c r="M45" s="36">
        <v>572</v>
      </c>
      <c r="N45" s="36">
        <v>561</v>
      </c>
      <c r="P45" s="6" t="s">
        <v>362</v>
      </c>
      <c r="Q45" s="41"/>
      <c r="R45" s="35">
        <v>666</v>
      </c>
      <c r="S45" s="4">
        <v>1175</v>
      </c>
      <c r="T45" s="39">
        <v>749</v>
      </c>
      <c r="U45" s="39">
        <v>426</v>
      </c>
      <c r="V45" s="33"/>
      <c r="W45" s="29"/>
      <c r="X45" s="30"/>
      <c r="Y45" s="31"/>
      <c r="Z45" s="32"/>
      <c r="AA45" s="31"/>
      <c r="AB45" s="31"/>
    </row>
    <row r="46" spans="2:29" ht="15" customHeight="1">
      <c r="B46" s="34" t="s">
        <v>106</v>
      </c>
      <c r="C46" s="38"/>
      <c r="D46" s="39">
        <v>71</v>
      </c>
      <c r="E46" s="36">
        <v>217</v>
      </c>
      <c r="F46" s="39">
        <v>108</v>
      </c>
      <c r="G46" s="39">
        <v>109</v>
      </c>
      <c r="H46" s="33"/>
      <c r="I46" s="37" t="s">
        <v>155</v>
      </c>
      <c r="J46" s="34"/>
      <c r="K46" s="35">
        <v>129</v>
      </c>
      <c r="L46" s="36">
        <v>329</v>
      </c>
      <c r="M46" s="36">
        <v>173</v>
      </c>
      <c r="N46" s="36">
        <v>156</v>
      </c>
      <c r="P46" s="6" t="s">
        <v>363</v>
      </c>
      <c r="Q46" s="34"/>
      <c r="R46" s="35">
        <v>314</v>
      </c>
      <c r="S46" s="5">
        <v>776</v>
      </c>
      <c r="T46" s="36">
        <v>369</v>
      </c>
      <c r="U46" s="36">
        <v>407</v>
      </c>
      <c r="V46" s="33"/>
      <c r="W46" s="29"/>
      <c r="X46" s="30"/>
      <c r="Y46" s="31"/>
      <c r="Z46" s="31"/>
      <c r="AA46" s="31"/>
      <c r="AB46" s="31"/>
    </row>
    <row r="47" spans="2:29" ht="15" customHeight="1">
      <c r="B47" s="34" t="s">
        <v>107</v>
      </c>
      <c r="C47" s="38"/>
      <c r="D47" s="39">
        <v>28</v>
      </c>
      <c r="E47" s="36">
        <v>89</v>
      </c>
      <c r="F47" s="39">
        <v>47</v>
      </c>
      <c r="G47" s="39">
        <v>42</v>
      </c>
      <c r="H47" s="33"/>
      <c r="I47" s="37" t="s">
        <v>156</v>
      </c>
      <c r="J47" s="34"/>
      <c r="K47" s="35">
        <v>139</v>
      </c>
      <c r="L47" s="36">
        <v>392</v>
      </c>
      <c r="M47" s="36">
        <v>184</v>
      </c>
      <c r="N47" s="36">
        <v>208</v>
      </c>
      <c r="P47" s="6" t="s">
        <v>364</v>
      </c>
      <c r="Q47" s="34"/>
      <c r="R47" s="35">
        <v>131</v>
      </c>
      <c r="S47" s="5">
        <v>304</v>
      </c>
      <c r="T47" s="36">
        <v>144</v>
      </c>
      <c r="U47" s="36">
        <v>160</v>
      </c>
      <c r="V47" s="33"/>
      <c r="W47" s="29" t="s">
        <v>24</v>
      </c>
      <c r="X47" s="30"/>
      <c r="Y47" s="31">
        <v>8192</v>
      </c>
      <c r="Z47" s="32">
        <v>23954</v>
      </c>
      <c r="AA47" s="31">
        <v>11817</v>
      </c>
      <c r="AB47" s="31">
        <v>12137</v>
      </c>
    </row>
    <row r="48" spans="2:29" ht="15" customHeight="1">
      <c r="B48" s="34" t="s">
        <v>108</v>
      </c>
      <c r="C48" s="38"/>
      <c r="D48" s="39">
        <v>82</v>
      </c>
      <c r="E48" s="36">
        <v>192</v>
      </c>
      <c r="F48" s="39">
        <v>95</v>
      </c>
      <c r="G48" s="39">
        <v>97</v>
      </c>
      <c r="H48" s="33"/>
      <c r="I48" s="37" t="s">
        <v>157</v>
      </c>
      <c r="J48" s="34"/>
      <c r="K48" s="35">
        <v>30</v>
      </c>
      <c r="L48" s="36">
        <v>86</v>
      </c>
      <c r="M48" s="36">
        <v>42</v>
      </c>
      <c r="N48" s="36">
        <v>44</v>
      </c>
      <c r="P48" s="2"/>
      <c r="Q48" s="34"/>
      <c r="R48" s="35"/>
      <c r="S48" s="5"/>
      <c r="T48" s="36"/>
      <c r="U48" s="36"/>
      <c r="V48" s="33"/>
      <c r="W48" s="29"/>
      <c r="X48" s="30"/>
      <c r="Y48" s="31"/>
      <c r="Z48" s="31"/>
      <c r="AA48" s="31"/>
      <c r="AB48" s="31"/>
    </row>
    <row r="49" spans="2:28" ht="15" customHeight="1">
      <c r="B49" s="34" t="s">
        <v>109</v>
      </c>
      <c r="C49" s="38"/>
      <c r="D49" s="39">
        <v>63</v>
      </c>
      <c r="E49" s="36">
        <v>193</v>
      </c>
      <c r="F49" s="39">
        <v>100</v>
      </c>
      <c r="G49" s="39">
        <v>93</v>
      </c>
      <c r="H49" s="33"/>
      <c r="I49" s="37" t="s">
        <v>158</v>
      </c>
      <c r="J49" s="34"/>
      <c r="K49" s="35">
        <v>99</v>
      </c>
      <c r="L49" s="36">
        <v>246</v>
      </c>
      <c r="M49" s="36">
        <v>119</v>
      </c>
      <c r="N49" s="36">
        <v>127</v>
      </c>
      <c r="P49" s="2"/>
      <c r="Q49" s="34"/>
      <c r="R49" s="35"/>
      <c r="S49" s="5"/>
      <c r="T49" s="36"/>
      <c r="U49" s="36"/>
      <c r="V49" s="33"/>
      <c r="W49" s="37"/>
      <c r="X49" s="38"/>
      <c r="Y49" s="39"/>
      <c r="Z49" s="36"/>
      <c r="AA49" s="39"/>
      <c r="AB49" s="39"/>
    </row>
    <row r="50" spans="2:28" ht="15" customHeight="1">
      <c r="B50" s="34" t="s">
        <v>110</v>
      </c>
      <c r="C50" s="38"/>
      <c r="D50" s="39">
        <v>48</v>
      </c>
      <c r="E50" s="36">
        <v>158</v>
      </c>
      <c r="F50" s="39">
        <v>72</v>
      </c>
      <c r="G50" s="39">
        <v>86</v>
      </c>
      <c r="H50" s="33"/>
      <c r="I50" s="37" t="s">
        <v>159</v>
      </c>
      <c r="J50" s="38"/>
      <c r="K50" s="39">
        <v>480</v>
      </c>
      <c r="L50" s="36">
        <v>1140</v>
      </c>
      <c r="M50" s="39">
        <v>512</v>
      </c>
      <c r="N50" s="39">
        <v>628</v>
      </c>
      <c r="O50" s="14">
        <f>SUM(O52:O65,V8:V25)</f>
        <v>0</v>
      </c>
      <c r="P50" s="1" t="s">
        <v>24</v>
      </c>
      <c r="Q50" s="34"/>
      <c r="R50" s="42">
        <f>SUM(R52:R65,Y8:Y14)</f>
        <v>8192</v>
      </c>
      <c r="S50" s="97">
        <f>SUM(S52:S65,Z8:Z14)</f>
        <v>23954</v>
      </c>
      <c r="T50" s="32">
        <f>SUM(T52:T65,AA8:AA14)</f>
        <v>11817</v>
      </c>
      <c r="U50" s="32">
        <f>SUM(U52:U65,AB8:AB14)</f>
        <v>12137</v>
      </c>
      <c r="V50" s="33"/>
      <c r="W50" s="37"/>
      <c r="X50" s="38"/>
      <c r="Y50" s="39"/>
      <c r="Z50" s="36"/>
      <c r="AA50" s="39"/>
      <c r="AB50" s="39"/>
    </row>
    <row r="51" spans="2:28" ht="15" customHeight="1">
      <c r="B51" s="37" t="s">
        <v>111</v>
      </c>
      <c r="C51" s="38"/>
      <c r="D51" s="39">
        <v>33</v>
      </c>
      <c r="E51" s="36">
        <v>85</v>
      </c>
      <c r="F51" s="39">
        <v>45</v>
      </c>
      <c r="G51" s="39">
        <v>40</v>
      </c>
      <c r="H51" s="33"/>
      <c r="I51" s="37" t="s">
        <v>160</v>
      </c>
      <c r="J51" s="38"/>
      <c r="K51" s="39">
        <v>158</v>
      </c>
      <c r="L51" s="39">
        <v>441</v>
      </c>
      <c r="M51" s="39">
        <v>219</v>
      </c>
      <c r="N51" s="39">
        <v>222</v>
      </c>
      <c r="P51" s="6"/>
      <c r="Q51" s="34"/>
      <c r="R51" s="35"/>
      <c r="S51" s="5"/>
      <c r="T51" s="36"/>
      <c r="U51" s="36"/>
      <c r="V51" s="33"/>
      <c r="W51" s="29" t="s">
        <v>397</v>
      </c>
      <c r="X51" s="38"/>
      <c r="Y51" s="31">
        <f>SUM(Y20:Y47)</f>
        <v>113518</v>
      </c>
      <c r="Z51" s="32">
        <f>SUM(Z20:Z47)</f>
        <v>274656</v>
      </c>
      <c r="AA51" s="31">
        <f>SUM(AA20:AA47)</f>
        <v>141134</v>
      </c>
      <c r="AB51" s="31">
        <f>SUM(AB20:AB47)</f>
        <v>133522</v>
      </c>
    </row>
    <row r="52" spans="2:28" ht="15" customHeight="1">
      <c r="B52" s="34" t="s">
        <v>112</v>
      </c>
      <c r="C52" s="38"/>
      <c r="D52" s="39">
        <v>193</v>
      </c>
      <c r="E52" s="36">
        <v>754</v>
      </c>
      <c r="F52" s="39">
        <v>338</v>
      </c>
      <c r="G52" s="39">
        <v>416</v>
      </c>
      <c r="H52" s="33"/>
      <c r="I52" s="37" t="s">
        <v>161</v>
      </c>
      <c r="J52" s="9"/>
      <c r="K52" s="4">
        <v>82</v>
      </c>
      <c r="L52" s="4">
        <v>185</v>
      </c>
      <c r="M52" s="4">
        <v>100</v>
      </c>
      <c r="N52" s="4">
        <v>85</v>
      </c>
      <c r="P52" s="6" t="s">
        <v>365</v>
      </c>
      <c r="Q52" s="34"/>
      <c r="R52" s="35">
        <v>333</v>
      </c>
      <c r="S52" s="5">
        <v>1090</v>
      </c>
      <c r="T52" s="36">
        <v>542</v>
      </c>
      <c r="U52" s="36">
        <v>548</v>
      </c>
      <c r="V52" s="33"/>
      <c r="W52" s="29"/>
      <c r="X52" s="30"/>
      <c r="Y52" s="31"/>
      <c r="Z52" s="31"/>
      <c r="AA52" s="31"/>
      <c r="AB52" s="31"/>
    </row>
    <row r="53" spans="2:28" ht="15" customHeight="1">
      <c r="B53" s="37" t="s">
        <v>113</v>
      </c>
      <c r="C53" s="38"/>
      <c r="D53" s="39">
        <v>74</v>
      </c>
      <c r="E53" s="36">
        <v>209</v>
      </c>
      <c r="F53" s="39">
        <v>93</v>
      </c>
      <c r="G53" s="39">
        <v>116</v>
      </c>
      <c r="H53" s="33"/>
      <c r="I53" s="37" t="s">
        <v>162</v>
      </c>
      <c r="J53" s="3"/>
      <c r="K53" s="4">
        <v>159</v>
      </c>
      <c r="L53" s="5">
        <v>433</v>
      </c>
      <c r="M53" s="4">
        <v>220</v>
      </c>
      <c r="N53" s="4">
        <v>213</v>
      </c>
      <c r="P53" s="6" t="s">
        <v>366</v>
      </c>
      <c r="Q53" s="34"/>
      <c r="R53" s="35">
        <v>791</v>
      </c>
      <c r="S53" s="5">
        <v>2094</v>
      </c>
      <c r="T53" s="36">
        <v>997</v>
      </c>
      <c r="U53" s="36">
        <v>1097</v>
      </c>
      <c r="V53" s="33"/>
      <c r="W53" s="37"/>
      <c r="X53" s="38"/>
      <c r="Y53" s="39"/>
      <c r="Z53" s="36"/>
      <c r="AA53" s="39"/>
      <c r="AB53" s="39"/>
    </row>
    <row r="54" spans="2:28" ht="15" customHeight="1">
      <c r="B54" s="37" t="s">
        <v>114</v>
      </c>
      <c r="C54" s="38"/>
      <c r="D54" s="39">
        <v>416</v>
      </c>
      <c r="E54" s="36">
        <v>1411</v>
      </c>
      <c r="F54" s="39">
        <v>874</v>
      </c>
      <c r="G54" s="39">
        <v>537</v>
      </c>
      <c r="H54" s="33"/>
      <c r="I54" s="37" t="s">
        <v>163</v>
      </c>
      <c r="J54" s="3"/>
      <c r="K54" s="14">
        <v>121</v>
      </c>
      <c r="L54" s="5">
        <v>285</v>
      </c>
      <c r="M54" s="4">
        <v>156</v>
      </c>
      <c r="N54" s="4">
        <v>129</v>
      </c>
      <c r="P54" s="6" t="s">
        <v>367</v>
      </c>
      <c r="Q54" s="34"/>
      <c r="R54" s="35">
        <v>109</v>
      </c>
      <c r="S54" s="5">
        <v>377</v>
      </c>
      <c r="T54" s="36">
        <v>193</v>
      </c>
      <c r="U54" s="36">
        <v>184</v>
      </c>
      <c r="V54" s="33"/>
      <c r="W54" s="37"/>
      <c r="X54" s="38"/>
      <c r="Y54" s="39"/>
      <c r="Z54" s="36"/>
      <c r="AA54" s="39"/>
      <c r="AB54" s="39"/>
    </row>
    <row r="55" spans="2:28" ht="15" customHeight="1">
      <c r="B55" s="37" t="s">
        <v>115</v>
      </c>
      <c r="C55" s="38"/>
      <c r="D55" s="39">
        <v>126</v>
      </c>
      <c r="E55" s="36">
        <v>365</v>
      </c>
      <c r="F55" s="39">
        <v>182</v>
      </c>
      <c r="G55" s="39">
        <v>183</v>
      </c>
      <c r="H55" s="33"/>
      <c r="I55" s="37" t="s">
        <v>164</v>
      </c>
      <c r="J55" s="3"/>
      <c r="K55" s="14">
        <v>31</v>
      </c>
      <c r="L55" s="5">
        <v>76</v>
      </c>
      <c r="M55" s="4">
        <v>36</v>
      </c>
      <c r="N55" s="4">
        <v>40</v>
      </c>
      <c r="P55" s="2" t="s">
        <v>368</v>
      </c>
      <c r="Q55" s="34"/>
      <c r="R55" s="35">
        <v>387</v>
      </c>
      <c r="S55" s="5">
        <v>1278</v>
      </c>
      <c r="T55" s="36">
        <v>627</v>
      </c>
      <c r="U55" s="36">
        <v>651</v>
      </c>
      <c r="V55" s="33"/>
      <c r="W55" s="37"/>
      <c r="X55" s="38"/>
      <c r="Y55" s="39"/>
      <c r="Z55" s="39"/>
      <c r="AA55" s="39"/>
      <c r="AB55" s="39"/>
    </row>
    <row r="56" spans="2:28" ht="15" customHeight="1">
      <c r="B56" s="37" t="s">
        <v>116</v>
      </c>
      <c r="C56" s="38"/>
      <c r="D56" s="39">
        <v>63</v>
      </c>
      <c r="E56" s="36">
        <v>209</v>
      </c>
      <c r="F56" s="39">
        <v>96</v>
      </c>
      <c r="G56" s="39">
        <v>113</v>
      </c>
      <c r="H56" s="33"/>
      <c r="I56" s="37"/>
      <c r="J56" s="3"/>
      <c r="L56" s="5"/>
      <c r="M56" s="4"/>
      <c r="N56" s="4"/>
      <c r="P56" s="2" t="s">
        <v>369</v>
      </c>
      <c r="Q56" s="34"/>
      <c r="R56" s="35">
        <v>212</v>
      </c>
      <c r="S56" s="36">
        <v>531</v>
      </c>
      <c r="T56" s="36">
        <v>256</v>
      </c>
      <c r="U56" s="36">
        <v>275</v>
      </c>
      <c r="V56" s="33"/>
      <c r="W56" s="41"/>
      <c r="X56" s="41"/>
      <c r="Y56" s="42"/>
      <c r="Z56" s="31"/>
      <c r="AA56" s="31"/>
      <c r="AB56" s="31"/>
    </row>
    <row r="57" spans="2:28" ht="15" customHeight="1">
      <c r="B57" s="37" t="s">
        <v>117</v>
      </c>
      <c r="C57" s="38"/>
      <c r="D57" s="39">
        <v>48</v>
      </c>
      <c r="E57" s="36">
        <v>138</v>
      </c>
      <c r="F57" s="39">
        <v>68</v>
      </c>
      <c r="G57" s="39">
        <v>70</v>
      </c>
      <c r="H57" s="33"/>
      <c r="I57" s="41"/>
      <c r="J57" s="3"/>
      <c r="K57" s="57"/>
      <c r="L57" s="97"/>
      <c r="M57" s="10"/>
      <c r="N57" s="10"/>
      <c r="P57" s="2" t="s">
        <v>370</v>
      </c>
      <c r="Q57" s="34"/>
      <c r="R57" s="35">
        <v>318</v>
      </c>
      <c r="S57" s="36">
        <v>1140</v>
      </c>
      <c r="T57" s="36">
        <v>590</v>
      </c>
      <c r="U57" s="36">
        <v>550</v>
      </c>
      <c r="V57" s="33"/>
      <c r="W57" s="41"/>
      <c r="X57" s="41"/>
      <c r="Y57" s="42"/>
      <c r="Z57" s="31"/>
      <c r="AA57" s="31"/>
      <c r="AB57" s="31"/>
    </row>
    <row r="58" spans="2:28" ht="15" customHeight="1">
      <c r="B58" s="37" t="s">
        <v>118</v>
      </c>
      <c r="C58" s="38"/>
      <c r="D58" s="39">
        <v>65</v>
      </c>
      <c r="E58" s="36">
        <v>189</v>
      </c>
      <c r="F58" s="39">
        <v>96</v>
      </c>
      <c r="G58" s="39">
        <v>93</v>
      </c>
      <c r="H58" s="33"/>
      <c r="I58" s="41" t="s">
        <v>6</v>
      </c>
      <c r="J58" s="3"/>
      <c r="K58" s="57">
        <f>SUM(K60:K65,R8:R33)</f>
        <v>1820</v>
      </c>
      <c r="L58" s="97">
        <f>SUM(L60:L65,S8:S33)</f>
        <v>5252</v>
      </c>
      <c r="M58" s="10">
        <f>SUM(M60:M65,T8:T33)</f>
        <v>2539</v>
      </c>
      <c r="N58" s="10">
        <f>SUM(N60:N65,U8:U33)</f>
        <v>2713</v>
      </c>
      <c r="P58" s="2" t="s">
        <v>371</v>
      </c>
      <c r="Q58" s="34"/>
      <c r="R58" s="35">
        <v>270</v>
      </c>
      <c r="S58" s="39">
        <v>952</v>
      </c>
      <c r="T58" s="39">
        <v>478</v>
      </c>
      <c r="U58" s="39">
        <v>474</v>
      </c>
      <c r="V58" s="33"/>
      <c r="W58" s="41"/>
      <c r="X58" s="41"/>
      <c r="Y58" s="42"/>
      <c r="Z58" s="31"/>
      <c r="AA58" s="31"/>
      <c r="AB58" s="31"/>
    </row>
    <row r="59" spans="2:28" ht="15" customHeight="1">
      <c r="B59" s="37" t="s">
        <v>119</v>
      </c>
      <c r="C59" s="38"/>
      <c r="D59" s="39">
        <v>17</v>
      </c>
      <c r="E59" s="36">
        <v>46</v>
      </c>
      <c r="F59" s="39">
        <v>28</v>
      </c>
      <c r="G59" s="39">
        <v>18</v>
      </c>
      <c r="H59" s="33"/>
      <c r="I59" s="34"/>
      <c r="J59" s="3"/>
      <c r="L59" s="5"/>
      <c r="M59" s="4"/>
      <c r="N59" s="4"/>
      <c r="P59" s="2" t="s">
        <v>372</v>
      </c>
      <c r="Q59" s="34"/>
      <c r="R59" s="35">
        <v>335</v>
      </c>
      <c r="S59" s="36">
        <v>1135</v>
      </c>
      <c r="T59" s="36">
        <v>582</v>
      </c>
      <c r="U59" s="36">
        <v>553</v>
      </c>
      <c r="V59" s="33"/>
      <c r="W59" s="37"/>
      <c r="X59" s="38"/>
      <c r="Y59" s="39"/>
      <c r="Z59" s="36"/>
      <c r="AA59" s="39"/>
      <c r="AB59" s="39"/>
    </row>
    <row r="60" spans="2:28" ht="15" customHeight="1">
      <c r="B60" s="37" t="s">
        <v>120</v>
      </c>
      <c r="C60" s="30"/>
      <c r="D60" s="39">
        <v>137</v>
      </c>
      <c r="E60" s="36">
        <v>455</v>
      </c>
      <c r="F60" s="39">
        <v>221</v>
      </c>
      <c r="G60" s="39">
        <v>234</v>
      </c>
      <c r="H60" s="33"/>
      <c r="I60" s="34" t="s">
        <v>165</v>
      </c>
      <c r="J60" s="3"/>
      <c r="K60" s="14">
        <v>40</v>
      </c>
      <c r="L60" s="5">
        <v>101</v>
      </c>
      <c r="M60" s="4">
        <v>52</v>
      </c>
      <c r="N60" s="4">
        <v>49</v>
      </c>
      <c r="P60" s="2" t="s">
        <v>373</v>
      </c>
      <c r="Q60" s="34"/>
      <c r="R60" s="35">
        <v>302</v>
      </c>
      <c r="S60" s="36">
        <v>945</v>
      </c>
      <c r="T60" s="36">
        <v>466</v>
      </c>
      <c r="U60" s="36">
        <v>479</v>
      </c>
      <c r="V60" s="33"/>
      <c r="W60" s="29"/>
      <c r="X60" s="30"/>
      <c r="Y60" s="31"/>
      <c r="Z60" s="31"/>
      <c r="AA60" s="31"/>
      <c r="AB60" s="31"/>
    </row>
    <row r="61" spans="2:28" ht="15" customHeight="1">
      <c r="B61" s="37" t="s">
        <v>121</v>
      </c>
      <c r="C61" s="30"/>
      <c r="D61" s="39">
        <v>77</v>
      </c>
      <c r="E61" s="36">
        <v>284</v>
      </c>
      <c r="F61" s="39">
        <v>115</v>
      </c>
      <c r="G61" s="39">
        <v>169</v>
      </c>
      <c r="H61" s="33"/>
      <c r="I61" s="34" t="s">
        <v>166</v>
      </c>
      <c r="J61" s="3"/>
      <c r="K61" s="14">
        <v>149</v>
      </c>
      <c r="L61" s="5">
        <v>415</v>
      </c>
      <c r="M61" s="4">
        <v>208</v>
      </c>
      <c r="N61" s="4">
        <v>207</v>
      </c>
      <c r="P61" s="2" t="s">
        <v>374</v>
      </c>
      <c r="Q61" s="34"/>
      <c r="R61" s="35">
        <v>626</v>
      </c>
      <c r="S61" s="36">
        <v>1564</v>
      </c>
      <c r="T61" s="36">
        <v>762</v>
      </c>
      <c r="U61" s="36">
        <v>802</v>
      </c>
      <c r="V61" s="33"/>
      <c r="W61" s="29"/>
      <c r="X61" s="30"/>
      <c r="Y61" s="31"/>
      <c r="Z61" s="31"/>
      <c r="AA61" s="31"/>
      <c r="AB61" s="31"/>
    </row>
    <row r="62" spans="2:28" ht="15" customHeight="1">
      <c r="B62" s="37" t="s">
        <v>122</v>
      </c>
      <c r="C62" s="38"/>
      <c r="D62" s="39">
        <v>126</v>
      </c>
      <c r="E62" s="36">
        <v>342</v>
      </c>
      <c r="F62" s="39">
        <v>175</v>
      </c>
      <c r="G62" s="39">
        <v>167</v>
      </c>
      <c r="H62" s="33"/>
      <c r="I62" s="34" t="s">
        <v>167</v>
      </c>
      <c r="J62" s="3"/>
      <c r="K62" s="14">
        <v>29</v>
      </c>
      <c r="L62" s="5">
        <v>135</v>
      </c>
      <c r="M62" s="4">
        <v>52</v>
      </c>
      <c r="N62" s="4">
        <v>83</v>
      </c>
      <c r="P62" s="2" t="s">
        <v>375</v>
      </c>
      <c r="Q62" s="34"/>
      <c r="R62" s="35">
        <v>138</v>
      </c>
      <c r="S62" s="36">
        <v>404</v>
      </c>
      <c r="T62" s="36">
        <v>198</v>
      </c>
      <c r="U62" s="36">
        <v>206</v>
      </c>
      <c r="V62" s="33"/>
      <c r="W62" s="29"/>
      <c r="X62" s="30"/>
      <c r="Y62" s="31"/>
      <c r="Z62" s="31"/>
      <c r="AA62" s="31"/>
      <c r="AB62" s="31"/>
    </row>
    <row r="63" spans="2:28" ht="15" customHeight="1">
      <c r="B63" s="37" t="s">
        <v>123</v>
      </c>
      <c r="C63" s="38"/>
      <c r="D63" s="39">
        <v>62</v>
      </c>
      <c r="E63" s="36">
        <v>190</v>
      </c>
      <c r="F63" s="39">
        <v>89</v>
      </c>
      <c r="G63" s="39">
        <v>101</v>
      </c>
      <c r="H63" s="33"/>
      <c r="I63" s="34" t="s">
        <v>168</v>
      </c>
      <c r="J63" s="3"/>
      <c r="K63" s="14">
        <v>48</v>
      </c>
      <c r="L63" s="5">
        <v>135</v>
      </c>
      <c r="M63" s="4">
        <v>68</v>
      </c>
      <c r="N63" s="4">
        <v>67</v>
      </c>
      <c r="O63" s="43"/>
      <c r="P63" s="2" t="s">
        <v>376</v>
      </c>
      <c r="Q63" s="34"/>
      <c r="R63" s="35">
        <v>121</v>
      </c>
      <c r="S63" s="36">
        <v>326</v>
      </c>
      <c r="T63" s="39">
        <v>162</v>
      </c>
      <c r="U63" s="39">
        <v>164</v>
      </c>
      <c r="V63" s="33"/>
      <c r="W63" s="37"/>
      <c r="X63" s="38"/>
      <c r="Y63" s="39"/>
      <c r="Z63" s="39"/>
      <c r="AA63" s="39"/>
      <c r="AB63" s="39"/>
    </row>
    <row r="64" spans="2:28" ht="15" customHeight="1">
      <c r="B64" s="37" t="s">
        <v>124</v>
      </c>
      <c r="C64" s="30"/>
      <c r="D64" s="39">
        <v>39</v>
      </c>
      <c r="E64" s="36">
        <v>106</v>
      </c>
      <c r="F64" s="39">
        <v>54</v>
      </c>
      <c r="G64" s="39">
        <v>52</v>
      </c>
      <c r="H64" s="33"/>
      <c r="I64" s="34" t="s">
        <v>169</v>
      </c>
      <c r="J64" s="3"/>
      <c r="K64" s="14">
        <v>96</v>
      </c>
      <c r="L64" s="5">
        <v>351</v>
      </c>
      <c r="M64" s="4">
        <v>144</v>
      </c>
      <c r="N64" s="4">
        <v>207</v>
      </c>
      <c r="P64" s="2" t="s">
        <v>377</v>
      </c>
      <c r="Q64" s="34"/>
      <c r="R64" s="35">
        <v>382</v>
      </c>
      <c r="S64" s="36">
        <v>1136</v>
      </c>
      <c r="T64" s="39">
        <v>537</v>
      </c>
      <c r="U64" s="39">
        <v>599</v>
      </c>
      <c r="V64" s="33"/>
      <c r="W64" s="29"/>
      <c r="X64" s="30"/>
      <c r="Y64" s="31"/>
      <c r="Z64" s="31"/>
      <c r="AA64" s="31"/>
      <c r="AB64" s="31"/>
    </row>
    <row r="65" spans="1:28" ht="15" customHeight="1">
      <c r="A65" s="43"/>
      <c r="B65" s="37" t="s">
        <v>351</v>
      </c>
      <c r="C65" s="30"/>
      <c r="D65" s="39">
        <v>332</v>
      </c>
      <c r="E65" s="36">
        <v>887</v>
      </c>
      <c r="F65" s="39">
        <v>429</v>
      </c>
      <c r="G65" s="39">
        <v>458</v>
      </c>
      <c r="H65" s="33"/>
      <c r="I65" s="34" t="s">
        <v>170</v>
      </c>
      <c r="J65" s="3"/>
      <c r="K65" s="14">
        <v>94</v>
      </c>
      <c r="L65" s="5">
        <v>257</v>
      </c>
      <c r="M65" s="4">
        <v>137</v>
      </c>
      <c r="N65" s="4">
        <v>120</v>
      </c>
      <c r="O65" s="43"/>
      <c r="P65" s="2" t="s">
        <v>378</v>
      </c>
      <c r="Q65" s="34"/>
      <c r="R65" s="35">
        <v>363</v>
      </c>
      <c r="S65" s="36">
        <v>820</v>
      </c>
      <c r="T65" s="39">
        <v>408</v>
      </c>
      <c r="U65" s="39">
        <v>412</v>
      </c>
      <c r="V65" s="33"/>
      <c r="W65" s="37"/>
      <c r="X65" s="38"/>
      <c r="Y65" s="39"/>
      <c r="Z65" s="39"/>
      <c r="AA65" s="39"/>
      <c r="AB65" s="39"/>
    </row>
    <row r="66" spans="1:28" ht="6.75" customHeight="1">
      <c r="A66" s="25"/>
      <c r="B66" s="25"/>
      <c r="C66" s="45"/>
      <c r="D66" s="46"/>
      <c r="E66" s="46"/>
      <c r="F66" s="46"/>
      <c r="G66" s="47"/>
      <c r="H66" s="46"/>
      <c r="I66" s="11"/>
      <c r="J66" s="13"/>
      <c r="K66" s="25"/>
      <c r="L66" s="12"/>
      <c r="M66" s="12"/>
      <c r="N66" s="12"/>
      <c r="O66" s="43"/>
      <c r="P66" s="44"/>
      <c r="Q66" s="45"/>
      <c r="R66" s="46"/>
      <c r="S66" s="46"/>
      <c r="T66" s="46"/>
      <c r="U66" s="47"/>
      <c r="V66" s="46"/>
      <c r="W66" s="44"/>
      <c r="X66" s="45"/>
      <c r="Y66" s="46"/>
      <c r="Z66" s="46"/>
      <c r="AA66" s="46"/>
      <c r="AB66" s="46"/>
    </row>
    <row r="67" spans="1:28" ht="13.5" customHeight="1">
      <c r="B67" s="90" t="s">
        <v>31</v>
      </c>
      <c r="C67" s="82"/>
      <c r="D67" s="82"/>
      <c r="E67" s="82"/>
      <c r="F67" s="82"/>
      <c r="G67" s="82"/>
      <c r="P67" s="48"/>
      <c r="Q67" s="48"/>
      <c r="R67" s="43"/>
    </row>
    <row r="68" spans="1:28" ht="9" customHeight="1">
      <c r="F68" s="49"/>
    </row>
    <row r="69" spans="1:28">
      <c r="B69" s="48"/>
      <c r="F69" s="49"/>
    </row>
    <row r="70" spans="1:28">
      <c r="B70" s="78"/>
      <c r="F70" s="49"/>
    </row>
    <row r="71" spans="1:28">
      <c r="B71" s="78"/>
      <c r="F71" s="49"/>
    </row>
    <row r="72" spans="1:28">
      <c r="B72" s="78"/>
      <c r="F72" s="49"/>
    </row>
    <row r="73" spans="1:28">
      <c r="B73" s="78"/>
      <c r="F73" s="49"/>
    </row>
    <row r="74" spans="1:28">
      <c r="B74" s="78"/>
      <c r="F74" s="49"/>
    </row>
    <row r="75" spans="1:28">
      <c r="B75" s="78"/>
      <c r="F75" s="49"/>
    </row>
    <row r="76" spans="1:28">
      <c r="B76" s="78"/>
      <c r="F76" s="49"/>
    </row>
    <row r="77" spans="1:28">
      <c r="B77" s="79"/>
      <c r="F77" s="49"/>
    </row>
    <row r="78" spans="1:28">
      <c r="F78" s="49"/>
    </row>
    <row r="79" spans="1:28">
      <c r="F79" s="49"/>
    </row>
    <row r="80" spans="1:28">
      <c r="F80" s="49"/>
    </row>
    <row r="81" spans="6:6">
      <c r="F81" s="49"/>
    </row>
    <row r="82" spans="6:6">
      <c r="F82" s="49"/>
    </row>
    <row r="83" spans="6:6">
      <c r="F83" s="49"/>
    </row>
    <row r="84" spans="6:6">
      <c r="F84" s="49"/>
    </row>
    <row r="85" spans="6:6">
      <c r="F85" s="49"/>
    </row>
    <row r="86" spans="6:6">
      <c r="F86" s="49"/>
    </row>
  </sheetData>
  <mergeCells count="19">
    <mergeCell ref="A2:N2"/>
    <mergeCell ref="O2:AB2"/>
    <mergeCell ref="A1:AB1"/>
    <mergeCell ref="S5:U5"/>
    <mergeCell ref="Z5:AB5"/>
    <mergeCell ref="AB6:AB7"/>
    <mergeCell ref="E5:G5"/>
    <mergeCell ref="E6:E7"/>
    <mergeCell ref="F6:F7"/>
    <mergeCell ref="G6:G7"/>
    <mergeCell ref="L5:N5"/>
    <mergeCell ref="L6:L7"/>
    <mergeCell ref="M6:M7"/>
    <mergeCell ref="N6:N7"/>
    <mergeCell ref="S6:S7"/>
    <mergeCell ref="T6:T7"/>
    <mergeCell ref="U6:U7"/>
    <mergeCell ref="Z6:Z7"/>
    <mergeCell ref="AA6:AA7"/>
  </mergeCells>
  <phoneticPr fontId="2"/>
  <printOptions horizontalCentered="1" verticalCentered="1"/>
  <pageMargins left="0.55118110236220474" right="0.55118110236220474" top="0.59055118110236227" bottom="0.59055118110236227" header="0.51181102362204722" footer="0.51181102362204722"/>
  <pageSetup paperSize="9" scale="53" firstPageNumber="26" orientation="landscape" useFirstPageNumber="1" r:id="rId1"/>
  <headerFooter scaleWithDoc="0" alignWithMargins="0">
    <evenHeader>&amp;R&amp;12&amp;P</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O65"/>
  <sheetViews>
    <sheetView topLeftCell="B36" zoomScaleNormal="100" zoomScaleSheetLayoutView="75" workbookViewId="0">
      <selection sqref="B1"/>
    </sheetView>
  </sheetViews>
  <sheetFormatPr defaultColWidth="9.85546875" defaultRowHeight="12.75"/>
  <cols>
    <col min="1" max="7" width="17.28515625" style="106" customWidth="1"/>
    <col min="8" max="8" width="2.140625" style="106" customWidth="1"/>
    <col min="9" max="9" width="20.85546875" style="106" customWidth="1"/>
    <col min="10" max="15" width="17.28515625" style="106" customWidth="1"/>
    <col min="16" max="16384" width="9.85546875" style="105"/>
  </cols>
  <sheetData>
    <row r="1" spans="1:15" ht="21" customHeight="1">
      <c r="A1" s="105"/>
      <c r="B1" s="136"/>
      <c r="C1" s="136"/>
      <c r="D1" s="136"/>
      <c r="E1" s="377" t="s">
        <v>431</v>
      </c>
      <c r="F1" s="377"/>
      <c r="G1" s="377"/>
      <c r="H1" s="135"/>
      <c r="I1" s="371" t="s">
        <v>430</v>
      </c>
      <c r="J1" s="371"/>
      <c r="K1" s="371"/>
      <c r="L1" s="371"/>
      <c r="M1" s="371"/>
      <c r="N1" s="371"/>
      <c r="O1" s="371"/>
    </row>
    <row r="2" spans="1:15" ht="19.5" customHeight="1"/>
    <row r="3" spans="1:15" s="107" customFormat="1" ht="18" customHeight="1" thickBot="1">
      <c r="A3" s="108" t="s">
        <v>429</v>
      </c>
      <c r="B3" s="108"/>
      <c r="C3" s="108"/>
      <c r="D3" s="108"/>
      <c r="E3" s="108"/>
      <c r="F3" s="108"/>
      <c r="G3" s="108"/>
      <c r="H3" s="108"/>
      <c r="I3" s="108"/>
      <c r="J3" s="108"/>
      <c r="K3" s="108"/>
      <c r="L3" s="108"/>
      <c r="M3" s="108"/>
      <c r="N3" s="108"/>
      <c r="O3" s="108"/>
    </row>
    <row r="4" spans="1:15" s="107" customFormat="1" ht="15" customHeight="1" thickTop="1">
      <c r="A4" s="372" t="s">
        <v>428</v>
      </c>
      <c r="B4" s="368" t="s">
        <v>427</v>
      </c>
      <c r="C4" s="369"/>
      <c r="D4" s="370"/>
      <c r="E4" s="376" t="s">
        <v>426</v>
      </c>
      <c r="F4" s="369"/>
      <c r="G4" s="369"/>
      <c r="H4" s="134"/>
      <c r="I4" s="374" t="s">
        <v>428</v>
      </c>
      <c r="J4" s="368" t="s">
        <v>427</v>
      </c>
      <c r="K4" s="369"/>
      <c r="L4" s="369"/>
      <c r="M4" s="376" t="s">
        <v>426</v>
      </c>
      <c r="N4" s="369"/>
      <c r="O4" s="369"/>
    </row>
    <row r="5" spans="1:15" s="107" customFormat="1" ht="15" customHeight="1">
      <c r="A5" s="373"/>
      <c r="B5" s="132" t="s">
        <v>425</v>
      </c>
      <c r="C5" s="132" t="s">
        <v>424</v>
      </c>
      <c r="D5" s="131" t="s">
        <v>423</v>
      </c>
      <c r="E5" s="133" t="s">
        <v>425</v>
      </c>
      <c r="F5" s="132" t="s">
        <v>424</v>
      </c>
      <c r="G5" s="131" t="s">
        <v>423</v>
      </c>
      <c r="H5" s="134"/>
      <c r="I5" s="375"/>
      <c r="J5" s="132" t="s">
        <v>425</v>
      </c>
      <c r="K5" s="132" t="s">
        <v>424</v>
      </c>
      <c r="L5" s="131" t="s">
        <v>423</v>
      </c>
      <c r="M5" s="133" t="s">
        <v>425</v>
      </c>
      <c r="N5" s="132" t="s">
        <v>424</v>
      </c>
      <c r="O5" s="131" t="s">
        <v>423</v>
      </c>
    </row>
    <row r="6" spans="1:15" s="107" customFormat="1" ht="21" customHeight="1">
      <c r="A6" s="130" t="s">
        <v>422</v>
      </c>
      <c r="B6" s="129">
        <v>280416</v>
      </c>
      <c r="C6" s="128">
        <v>143338</v>
      </c>
      <c r="D6" s="128">
        <v>137078</v>
      </c>
      <c r="E6" s="128">
        <f>E8+E14+E20+E26+E32+E38+E44+E50+E56+M8+M14+M20+M26+M32+M38+M44+M50+M57+M59</f>
        <v>274656</v>
      </c>
      <c r="F6" s="128">
        <f>F8+F14+F20+F26+F32+F38+F44+F50+F56+N8+N14+N20+N26+N32+N38+N44+N50+N57+N59</f>
        <v>141134</v>
      </c>
      <c r="G6" s="128">
        <f>G8+G14+G20+G26+G32+G38+G44+G50+G56+O8+O14+O20+O26+O32+O38+O44+O50+O57+O59</f>
        <v>133522</v>
      </c>
      <c r="H6" s="119"/>
      <c r="I6" s="126"/>
      <c r="J6" s="114"/>
      <c r="K6" s="112"/>
      <c r="L6" s="112"/>
      <c r="M6" s="112"/>
      <c r="N6" s="112"/>
      <c r="O6" s="112"/>
    </row>
    <row r="7" spans="1:15" s="107" customFormat="1" ht="21" customHeight="1">
      <c r="A7" s="127"/>
      <c r="B7" s="114"/>
      <c r="C7" s="112"/>
      <c r="D7" s="112"/>
      <c r="E7" s="116"/>
      <c r="F7" s="116"/>
      <c r="G7" s="116"/>
      <c r="H7" s="112"/>
      <c r="I7" s="126"/>
      <c r="J7" s="114"/>
      <c r="K7" s="112"/>
      <c r="L7" s="112"/>
      <c r="M7" s="116"/>
      <c r="N7" s="116"/>
      <c r="O7" s="116"/>
    </row>
    <row r="8" spans="1:15" s="122" customFormat="1" ht="16.5" customHeight="1">
      <c r="A8" s="123" t="s">
        <v>421</v>
      </c>
      <c r="B8" s="120">
        <v>10859</v>
      </c>
      <c r="C8" s="119">
        <v>5548</v>
      </c>
      <c r="D8" s="119">
        <v>5311</v>
      </c>
      <c r="E8" s="119">
        <f>SUM(E9:E13)</f>
        <v>9997</v>
      </c>
      <c r="F8" s="119">
        <f>SUM(F9:F13)</f>
        <v>5097</v>
      </c>
      <c r="G8" s="119">
        <f>SUM(G9:G13)</f>
        <v>4900</v>
      </c>
      <c r="H8" s="119"/>
      <c r="I8" s="125" t="s">
        <v>420</v>
      </c>
      <c r="J8" s="120">
        <v>17175</v>
      </c>
      <c r="K8" s="119">
        <v>8854</v>
      </c>
      <c r="L8" s="119">
        <v>8321</v>
      </c>
      <c r="M8" s="119">
        <f>SUM(M9:M13)</f>
        <v>18375</v>
      </c>
      <c r="N8" s="119">
        <f>SUM(N9:N13)</f>
        <v>9713</v>
      </c>
      <c r="O8" s="119">
        <f>SUM(O9:O13)</f>
        <v>8662</v>
      </c>
    </row>
    <row r="9" spans="1:15" s="107" customFormat="1" ht="15" customHeight="1">
      <c r="A9" s="117">
        <v>0</v>
      </c>
      <c r="B9" s="114">
        <v>2045</v>
      </c>
      <c r="C9" s="112">
        <v>997</v>
      </c>
      <c r="D9" s="112">
        <v>1048</v>
      </c>
      <c r="E9" s="112">
        <v>1837</v>
      </c>
      <c r="F9" s="112">
        <v>917</v>
      </c>
      <c r="G9" s="112">
        <v>920</v>
      </c>
      <c r="H9" s="112"/>
      <c r="I9" s="124">
        <v>45</v>
      </c>
      <c r="J9" s="114">
        <v>3656</v>
      </c>
      <c r="K9" s="112">
        <v>1878</v>
      </c>
      <c r="L9" s="112">
        <v>1778</v>
      </c>
      <c r="M9" s="112">
        <v>3942</v>
      </c>
      <c r="N9" s="112">
        <v>2120</v>
      </c>
      <c r="O9" s="112">
        <v>1822</v>
      </c>
    </row>
    <row r="10" spans="1:15" s="107" customFormat="1" ht="15" customHeight="1">
      <c r="A10" s="117">
        <v>1</v>
      </c>
      <c r="B10" s="114">
        <v>2097</v>
      </c>
      <c r="C10" s="112">
        <v>1094</v>
      </c>
      <c r="D10" s="112">
        <v>1003</v>
      </c>
      <c r="E10" s="112">
        <v>1924</v>
      </c>
      <c r="F10" s="112">
        <v>965</v>
      </c>
      <c r="G10" s="112">
        <v>959</v>
      </c>
      <c r="H10" s="112"/>
      <c r="I10" s="124">
        <v>46</v>
      </c>
      <c r="J10" s="114">
        <v>3544</v>
      </c>
      <c r="K10" s="112">
        <v>1816</v>
      </c>
      <c r="L10" s="112">
        <v>1728</v>
      </c>
      <c r="M10" s="112">
        <v>3895</v>
      </c>
      <c r="N10" s="112">
        <v>2062</v>
      </c>
      <c r="O10" s="112">
        <v>1833</v>
      </c>
    </row>
    <row r="11" spans="1:15" s="107" customFormat="1" ht="15" customHeight="1">
      <c r="A11" s="117">
        <v>2</v>
      </c>
      <c r="B11" s="114">
        <v>2207</v>
      </c>
      <c r="C11" s="112">
        <v>1133</v>
      </c>
      <c r="D11" s="112">
        <v>1074</v>
      </c>
      <c r="E11" s="112">
        <v>2061</v>
      </c>
      <c r="F11" s="112">
        <v>1054</v>
      </c>
      <c r="G11" s="112">
        <v>1007</v>
      </c>
      <c r="H11" s="112"/>
      <c r="I11" s="124">
        <v>47</v>
      </c>
      <c r="J11" s="114">
        <v>3475</v>
      </c>
      <c r="K11" s="112">
        <v>1836</v>
      </c>
      <c r="L11" s="112">
        <v>1639</v>
      </c>
      <c r="M11" s="112">
        <v>3828</v>
      </c>
      <c r="N11" s="112">
        <v>2039</v>
      </c>
      <c r="O11" s="112">
        <v>1789</v>
      </c>
    </row>
    <row r="12" spans="1:15" s="107" customFormat="1" ht="15" customHeight="1">
      <c r="A12" s="117">
        <v>3</v>
      </c>
      <c r="B12" s="114">
        <v>2244</v>
      </c>
      <c r="C12" s="112">
        <v>1161</v>
      </c>
      <c r="D12" s="112">
        <v>1083</v>
      </c>
      <c r="E12" s="112">
        <v>2027</v>
      </c>
      <c r="F12" s="112">
        <v>1043</v>
      </c>
      <c r="G12" s="112">
        <v>984</v>
      </c>
      <c r="H12" s="112"/>
      <c r="I12" s="124">
        <v>48</v>
      </c>
      <c r="J12" s="114">
        <v>3270</v>
      </c>
      <c r="K12" s="112">
        <v>1674</v>
      </c>
      <c r="L12" s="112">
        <v>1596</v>
      </c>
      <c r="M12" s="112">
        <v>3886</v>
      </c>
      <c r="N12" s="112">
        <v>2052</v>
      </c>
      <c r="O12" s="112">
        <v>1834</v>
      </c>
    </row>
    <row r="13" spans="1:15" s="107" customFormat="1" ht="15" customHeight="1">
      <c r="A13" s="117">
        <v>4</v>
      </c>
      <c r="B13" s="114">
        <v>2266</v>
      </c>
      <c r="C13" s="112">
        <v>1163</v>
      </c>
      <c r="D13" s="112">
        <v>1103</v>
      </c>
      <c r="E13" s="112">
        <v>2148</v>
      </c>
      <c r="F13" s="112">
        <v>1118</v>
      </c>
      <c r="G13" s="112">
        <v>1030</v>
      </c>
      <c r="H13" s="112"/>
      <c r="I13" s="124">
        <v>49</v>
      </c>
      <c r="J13" s="114">
        <v>3230</v>
      </c>
      <c r="K13" s="112">
        <v>1650</v>
      </c>
      <c r="L13" s="112">
        <v>1580</v>
      </c>
      <c r="M13" s="112">
        <v>2824</v>
      </c>
      <c r="N13" s="112">
        <v>1440</v>
      </c>
      <c r="O13" s="112">
        <v>1384</v>
      </c>
    </row>
    <row r="14" spans="1:15" s="122" customFormat="1" ht="16.5" customHeight="1">
      <c r="A14" s="123" t="s">
        <v>419</v>
      </c>
      <c r="B14" s="120">
        <v>12062</v>
      </c>
      <c r="C14" s="119">
        <v>6218</v>
      </c>
      <c r="D14" s="119">
        <v>5844</v>
      </c>
      <c r="E14" s="119">
        <f>SUM(E15:E19)</f>
        <v>11036</v>
      </c>
      <c r="F14" s="119">
        <f>SUM(F15:F19)</f>
        <v>5661</v>
      </c>
      <c r="G14" s="119">
        <f>SUM(G15:G19)</f>
        <v>5375</v>
      </c>
      <c r="H14" s="119"/>
      <c r="I14" s="121" t="s">
        <v>418</v>
      </c>
      <c r="J14" s="120">
        <v>17673</v>
      </c>
      <c r="K14" s="119">
        <v>9144</v>
      </c>
      <c r="L14" s="119">
        <v>8529</v>
      </c>
      <c r="M14" s="119">
        <f>SUM(M15:M19)</f>
        <v>16658</v>
      </c>
      <c r="N14" s="119">
        <f>SUM(N15:N19)</f>
        <v>8607</v>
      </c>
      <c r="O14" s="119">
        <f>SUM(O15:O19)</f>
        <v>8051</v>
      </c>
    </row>
    <row r="15" spans="1:15" s="107" customFormat="1" ht="15" customHeight="1">
      <c r="A15" s="117">
        <v>5</v>
      </c>
      <c r="B15" s="114">
        <v>2161</v>
      </c>
      <c r="C15" s="112">
        <v>1107</v>
      </c>
      <c r="D15" s="112">
        <v>1054</v>
      </c>
      <c r="E15" s="112">
        <v>2160</v>
      </c>
      <c r="F15" s="112">
        <v>1076</v>
      </c>
      <c r="G15" s="112">
        <v>1084</v>
      </c>
      <c r="H15" s="112"/>
      <c r="I15" s="124">
        <v>50</v>
      </c>
      <c r="J15" s="114">
        <v>3384</v>
      </c>
      <c r="K15" s="112">
        <v>1727</v>
      </c>
      <c r="L15" s="112">
        <v>1657</v>
      </c>
      <c r="M15" s="112">
        <v>3559</v>
      </c>
      <c r="N15" s="112">
        <v>1844</v>
      </c>
      <c r="O15" s="112">
        <v>1715</v>
      </c>
    </row>
    <row r="16" spans="1:15" s="107" customFormat="1" ht="15" customHeight="1">
      <c r="A16" s="117">
        <v>6</v>
      </c>
      <c r="B16" s="114">
        <v>2439</v>
      </c>
      <c r="C16" s="112">
        <v>1249</v>
      </c>
      <c r="D16" s="112">
        <v>1190</v>
      </c>
      <c r="E16" s="112">
        <v>2176</v>
      </c>
      <c r="F16" s="112">
        <v>1116</v>
      </c>
      <c r="G16" s="112">
        <v>1060</v>
      </c>
      <c r="H16" s="112"/>
      <c r="I16" s="124">
        <v>51</v>
      </c>
      <c r="J16" s="114">
        <v>3453</v>
      </c>
      <c r="K16" s="112">
        <v>1803</v>
      </c>
      <c r="L16" s="112">
        <v>1650</v>
      </c>
      <c r="M16" s="112">
        <v>3414</v>
      </c>
      <c r="N16" s="112">
        <v>1758</v>
      </c>
      <c r="O16" s="112">
        <v>1656</v>
      </c>
    </row>
    <row r="17" spans="1:15" s="107" customFormat="1" ht="15" customHeight="1">
      <c r="A17" s="117">
        <v>7</v>
      </c>
      <c r="B17" s="114">
        <v>2453</v>
      </c>
      <c r="C17" s="112">
        <v>1289</v>
      </c>
      <c r="D17" s="112">
        <v>1164</v>
      </c>
      <c r="E17" s="112">
        <v>2208</v>
      </c>
      <c r="F17" s="112">
        <v>1135</v>
      </c>
      <c r="G17" s="112">
        <v>1073</v>
      </c>
      <c r="H17" s="112"/>
      <c r="I17" s="124">
        <v>52</v>
      </c>
      <c r="J17" s="114">
        <v>3320</v>
      </c>
      <c r="K17" s="112">
        <v>1664</v>
      </c>
      <c r="L17" s="112">
        <v>1656</v>
      </c>
      <c r="M17" s="112">
        <v>3371</v>
      </c>
      <c r="N17" s="112">
        <v>1793</v>
      </c>
      <c r="O17" s="112">
        <v>1578</v>
      </c>
    </row>
    <row r="18" spans="1:15" s="107" customFormat="1" ht="15" customHeight="1">
      <c r="A18" s="117">
        <v>8</v>
      </c>
      <c r="B18" s="114">
        <v>2490</v>
      </c>
      <c r="C18" s="112">
        <v>1288</v>
      </c>
      <c r="D18" s="112">
        <v>1202</v>
      </c>
      <c r="E18" s="112">
        <v>2263</v>
      </c>
      <c r="F18" s="112">
        <v>1178</v>
      </c>
      <c r="G18" s="112">
        <v>1085</v>
      </c>
      <c r="H18" s="112"/>
      <c r="I18" s="124">
        <v>53</v>
      </c>
      <c r="J18" s="114">
        <v>3569</v>
      </c>
      <c r="K18" s="112">
        <v>1830</v>
      </c>
      <c r="L18" s="112">
        <v>1739</v>
      </c>
      <c r="M18" s="112">
        <v>3175</v>
      </c>
      <c r="N18" s="112">
        <v>1623</v>
      </c>
      <c r="O18" s="112">
        <v>1552</v>
      </c>
    </row>
    <row r="19" spans="1:15" s="107" customFormat="1" ht="15" customHeight="1">
      <c r="A19" s="117">
        <v>9</v>
      </c>
      <c r="B19" s="114">
        <v>2519</v>
      </c>
      <c r="C19" s="112">
        <v>1285</v>
      </c>
      <c r="D19" s="112">
        <v>1234</v>
      </c>
      <c r="E19" s="112">
        <v>2229</v>
      </c>
      <c r="F19" s="112">
        <v>1156</v>
      </c>
      <c r="G19" s="112">
        <v>1073</v>
      </c>
      <c r="H19" s="112"/>
      <c r="I19" s="124">
        <v>54</v>
      </c>
      <c r="J19" s="114">
        <v>3947</v>
      </c>
      <c r="K19" s="112">
        <v>2120</v>
      </c>
      <c r="L19" s="112">
        <v>1827</v>
      </c>
      <c r="M19" s="112">
        <v>3139</v>
      </c>
      <c r="N19" s="112">
        <v>1589</v>
      </c>
      <c r="O19" s="112">
        <v>1550</v>
      </c>
    </row>
    <row r="20" spans="1:15" s="122" customFormat="1" ht="16.5" customHeight="1">
      <c r="A20" s="123" t="s">
        <v>417</v>
      </c>
      <c r="B20" s="120">
        <v>12830</v>
      </c>
      <c r="C20" s="119">
        <v>6459</v>
      </c>
      <c r="D20" s="119">
        <v>6371</v>
      </c>
      <c r="E20" s="119">
        <f>SUM(E21:E25)</f>
        <v>11943</v>
      </c>
      <c r="F20" s="119">
        <f>SUM(F21:F25)</f>
        <v>6153</v>
      </c>
      <c r="G20" s="119">
        <f>SUM(G21:G25)</f>
        <v>5790</v>
      </c>
      <c r="H20" s="119"/>
      <c r="I20" s="121" t="s">
        <v>416</v>
      </c>
      <c r="J20" s="120">
        <v>21624</v>
      </c>
      <c r="K20" s="119">
        <v>11381</v>
      </c>
      <c r="L20" s="119">
        <v>10243</v>
      </c>
      <c r="M20" s="119">
        <f>SUM(M21:M25)</f>
        <v>17077</v>
      </c>
      <c r="N20" s="119">
        <f>SUM(N21:N25)</f>
        <v>8808</v>
      </c>
      <c r="O20" s="119">
        <f>SUM(O21:O25)</f>
        <v>8269</v>
      </c>
    </row>
    <row r="21" spans="1:15" s="107" customFormat="1" ht="15" customHeight="1">
      <c r="A21" s="117">
        <v>10</v>
      </c>
      <c r="B21" s="114">
        <v>2522</v>
      </c>
      <c r="C21" s="112">
        <v>1260</v>
      </c>
      <c r="D21" s="112">
        <v>1262</v>
      </c>
      <c r="E21" s="112">
        <v>2160</v>
      </c>
      <c r="F21" s="112">
        <v>1104</v>
      </c>
      <c r="G21" s="112">
        <v>1056</v>
      </c>
      <c r="H21" s="112"/>
      <c r="I21" s="124">
        <v>55</v>
      </c>
      <c r="J21" s="114">
        <v>4054</v>
      </c>
      <c r="K21" s="112">
        <v>2060</v>
      </c>
      <c r="L21" s="112">
        <v>1994</v>
      </c>
      <c r="M21" s="112">
        <v>3301</v>
      </c>
      <c r="N21" s="112">
        <v>1678</v>
      </c>
      <c r="O21" s="112">
        <v>1623</v>
      </c>
    </row>
    <row r="22" spans="1:15" s="107" customFormat="1" ht="15" customHeight="1">
      <c r="A22" s="117">
        <v>11</v>
      </c>
      <c r="B22" s="114">
        <v>2487</v>
      </c>
      <c r="C22" s="112">
        <v>1281</v>
      </c>
      <c r="D22" s="112">
        <v>1206</v>
      </c>
      <c r="E22" s="112">
        <v>2362</v>
      </c>
      <c r="F22" s="112">
        <v>1205</v>
      </c>
      <c r="G22" s="112">
        <v>1157</v>
      </c>
      <c r="H22" s="112"/>
      <c r="I22" s="124">
        <v>56</v>
      </c>
      <c r="J22" s="114">
        <v>3942</v>
      </c>
      <c r="K22" s="112">
        <v>2108</v>
      </c>
      <c r="L22" s="112">
        <v>1834</v>
      </c>
      <c r="M22" s="112">
        <v>3367</v>
      </c>
      <c r="N22" s="112">
        <v>1752</v>
      </c>
      <c r="O22" s="112">
        <v>1615</v>
      </c>
    </row>
    <row r="23" spans="1:15" s="107" customFormat="1" ht="15" customHeight="1">
      <c r="A23" s="117">
        <v>12</v>
      </c>
      <c r="B23" s="114">
        <v>2547</v>
      </c>
      <c r="C23" s="112">
        <v>1282</v>
      </c>
      <c r="D23" s="112">
        <v>1265</v>
      </c>
      <c r="E23" s="112">
        <v>2460</v>
      </c>
      <c r="F23" s="112">
        <v>1285</v>
      </c>
      <c r="G23" s="112">
        <v>1175</v>
      </c>
      <c r="H23" s="112"/>
      <c r="I23" s="124">
        <v>57</v>
      </c>
      <c r="J23" s="114">
        <v>4358</v>
      </c>
      <c r="K23" s="112">
        <v>2314</v>
      </c>
      <c r="L23" s="112">
        <v>2044</v>
      </c>
      <c r="M23" s="112">
        <v>3169</v>
      </c>
      <c r="N23" s="112">
        <v>1585</v>
      </c>
      <c r="O23" s="112">
        <v>1584</v>
      </c>
    </row>
    <row r="24" spans="1:15" s="107" customFormat="1" ht="15" customHeight="1">
      <c r="A24" s="117">
        <v>13</v>
      </c>
      <c r="B24" s="114">
        <v>2663</v>
      </c>
      <c r="C24" s="112">
        <v>1332</v>
      </c>
      <c r="D24" s="112">
        <v>1331</v>
      </c>
      <c r="E24" s="112">
        <v>2463</v>
      </c>
      <c r="F24" s="112">
        <v>1278</v>
      </c>
      <c r="G24" s="112">
        <v>1185</v>
      </c>
      <c r="H24" s="112"/>
      <c r="I24" s="124">
        <v>58</v>
      </c>
      <c r="J24" s="114">
        <v>4580</v>
      </c>
      <c r="K24" s="112">
        <v>2430</v>
      </c>
      <c r="L24" s="112">
        <v>2150</v>
      </c>
      <c r="M24" s="112">
        <v>3463</v>
      </c>
      <c r="N24" s="112">
        <v>1781</v>
      </c>
      <c r="O24" s="112">
        <v>1682</v>
      </c>
    </row>
    <row r="25" spans="1:15" s="107" customFormat="1" ht="15" customHeight="1">
      <c r="A25" s="117">
        <v>14</v>
      </c>
      <c r="B25" s="114">
        <v>2611</v>
      </c>
      <c r="C25" s="112">
        <v>1304</v>
      </c>
      <c r="D25" s="112">
        <v>1307</v>
      </c>
      <c r="E25" s="112">
        <v>2498</v>
      </c>
      <c r="F25" s="112">
        <v>1281</v>
      </c>
      <c r="G25" s="112">
        <v>1217</v>
      </c>
      <c r="H25" s="112"/>
      <c r="I25" s="124">
        <v>59</v>
      </c>
      <c r="J25" s="114">
        <v>4690</v>
      </c>
      <c r="K25" s="112">
        <v>2469</v>
      </c>
      <c r="L25" s="112">
        <v>2221</v>
      </c>
      <c r="M25" s="112">
        <v>3777</v>
      </c>
      <c r="N25" s="112">
        <v>2012</v>
      </c>
      <c r="O25" s="112">
        <v>1765</v>
      </c>
    </row>
    <row r="26" spans="1:15" s="122" customFormat="1" ht="16.5" customHeight="1">
      <c r="A26" s="123" t="s">
        <v>415</v>
      </c>
      <c r="B26" s="120">
        <v>13972</v>
      </c>
      <c r="C26" s="119">
        <v>7248</v>
      </c>
      <c r="D26" s="119">
        <v>6724</v>
      </c>
      <c r="E26" s="119">
        <f>SUM(E27:E31)</f>
        <v>12987</v>
      </c>
      <c r="F26" s="119">
        <f>SUM(F27:F31)</f>
        <v>6654</v>
      </c>
      <c r="G26" s="119">
        <f>SUM(G27:G31)</f>
        <v>6333</v>
      </c>
      <c r="H26" s="119"/>
      <c r="I26" s="121" t="s">
        <v>414</v>
      </c>
      <c r="J26" s="120">
        <v>24024</v>
      </c>
      <c r="K26" s="119">
        <v>12241</v>
      </c>
      <c r="L26" s="119">
        <v>11783</v>
      </c>
      <c r="M26" s="119">
        <f>SUM(M27:M31)</f>
        <v>20657</v>
      </c>
      <c r="N26" s="119">
        <f>SUM(N27:N31)</f>
        <v>10807</v>
      </c>
      <c r="O26" s="119">
        <f>SUM(O27:O31)</f>
        <v>9850</v>
      </c>
    </row>
    <row r="27" spans="1:15" s="107" customFormat="1" ht="15" customHeight="1">
      <c r="A27" s="117">
        <v>15</v>
      </c>
      <c r="B27" s="114">
        <v>2740</v>
      </c>
      <c r="C27" s="112">
        <v>1383</v>
      </c>
      <c r="D27" s="112">
        <v>1357</v>
      </c>
      <c r="E27" s="112">
        <v>2531</v>
      </c>
      <c r="F27" s="112">
        <v>1257</v>
      </c>
      <c r="G27" s="112">
        <v>1274</v>
      </c>
      <c r="H27" s="112"/>
      <c r="I27" s="124">
        <v>60</v>
      </c>
      <c r="J27" s="114">
        <v>4924</v>
      </c>
      <c r="K27" s="112">
        <v>2571</v>
      </c>
      <c r="L27" s="112">
        <v>2353</v>
      </c>
      <c r="M27" s="112">
        <v>3881</v>
      </c>
      <c r="N27" s="112">
        <v>1965</v>
      </c>
      <c r="O27" s="112">
        <v>1916</v>
      </c>
    </row>
    <row r="28" spans="1:15" s="107" customFormat="1" ht="15" customHeight="1">
      <c r="A28" s="117">
        <v>16</v>
      </c>
      <c r="B28" s="114">
        <v>2722</v>
      </c>
      <c r="C28" s="112">
        <v>1391</v>
      </c>
      <c r="D28" s="112">
        <v>1331</v>
      </c>
      <c r="E28" s="112">
        <v>2457</v>
      </c>
      <c r="F28" s="112">
        <v>1300</v>
      </c>
      <c r="G28" s="112">
        <v>1157</v>
      </c>
      <c r="H28" s="112"/>
      <c r="I28" s="124">
        <v>61</v>
      </c>
      <c r="J28" s="114">
        <v>5181</v>
      </c>
      <c r="K28" s="112">
        <v>2636</v>
      </c>
      <c r="L28" s="112">
        <v>2545</v>
      </c>
      <c r="M28" s="112">
        <v>3762</v>
      </c>
      <c r="N28" s="112">
        <v>1995</v>
      </c>
      <c r="O28" s="112">
        <v>1767</v>
      </c>
    </row>
    <row r="29" spans="1:15" s="107" customFormat="1" ht="15" customHeight="1">
      <c r="A29" s="117">
        <v>17</v>
      </c>
      <c r="B29" s="114">
        <v>2727</v>
      </c>
      <c r="C29" s="112">
        <v>1424</v>
      </c>
      <c r="D29" s="112">
        <v>1303</v>
      </c>
      <c r="E29" s="112">
        <v>2567</v>
      </c>
      <c r="F29" s="112">
        <v>1302</v>
      </c>
      <c r="G29" s="112">
        <v>1265</v>
      </c>
      <c r="H29" s="112"/>
      <c r="I29" s="124">
        <v>62</v>
      </c>
      <c r="J29" s="114">
        <v>5354</v>
      </c>
      <c r="K29" s="112">
        <v>2687</v>
      </c>
      <c r="L29" s="112">
        <v>2667</v>
      </c>
      <c r="M29" s="112">
        <v>4200</v>
      </c>
      <c r="N29" s="112">
        <v>2218</v>
      </c>
      <c r="O29" s="112">
        <v>1982</v>
      </c>
    </row>
    <row r="30" spans="1:15" s="107" customFormat="1" ht="15" customHeight="1">
      <c r="A30" s="117">
        <v>18</v>
      </c>
      <c r="B30" s="114">
        <v>2775</v>
      </c>
      <c r="C30" s="112">
        <v>1464</v>
      </c>
      <c r="D30" s="112">
        <v>1311</v>
      </c>
      <c r="E30" s="112">
        <v>2720</v>
      </c>
      <c r="F30" s="112">
        <v>1389</v>
      </c>
      <c r="G30" s="112">
        <v>1331</v>
      </c>
      <c r="H30" s="112"/>
      <c r="I30" s="124">
        <v>63</v>
      </c>
      <c r="J30" s="114">
        <v>5253</v>
      </c>
      <c r="K30" s="112">
        <v>2666</v>
      </c>
      <c r="L30" s="112">
        <v>2587</v>
      </c>
      <c r="M30" s="112">
        <v>4382</v>
      </c>
      <c r="N30" s="112">
        <v>2297</v>
      </c>
      <c r="O30" s="112">
        <v>2085</v>
      </c>
    </row>
    <row r="31" spans="1:15" s="107" customFormat="1" ht="15" customHeight="1">
      <c r="A31" s="117">
        <v>19</v>
      </c>
      <c r="B31" s="114">
        <v>3008</v>
      </c>
      <c r="C31" s="112">
        <v>1586</v>
      </c>
      <c r="D31" s="112">
        <v>1422</v>
      </c>
      <c r="E31" s="112">
        <v>2712</v>
      </c>
      <c r="F31" s="112">
        <v>1406</v>
      </c>
      <c r="G31" s="112">
        <v>1306</v>
      </c>
      <c r="H31" s="112"/>
      <c r="I31" s="124">
        <v>64</v>
      </c>
      <c r="J31" s="114">
        <v>3312</v>
      </c>
      <c r="K31" s="112">
        <v>1681</v>
      </c>
      <c r="L31" s="112">
        <v>1631</v>
      </c>
      <c r="M31" s="112">
        <v>4432</v>
      </c>
      <c r="N31" s="112">
        <v>2332</v>
      </c>
      <c r="O31" s="112">
        <v>2100</v>
      </c>
    </row>
    <row r="32" spans="1:15" s="122" customFormat="1" ht="16.5" customHeight="1">
      <c r="A32" s="123" t="s">
        <v>413</v>
      </c>
      <c r="B32" s="120">
        <v>15105</v>
      </c>
      <c r="C32" s="119">
        <v>8135</v>
      </c>
      <c r="D32" s="119">
        <v>6970</v>
      </c>
      <c r="E32" s="119">
        <f>SUM(E33:E37)</f>
        <v>13354</v>
      </c>
      <c r="F32" s="119">
        <f>SUM(F33:F37)</f>
        <v>7292</v>
      </c>
      <c r="G32" s="119">
        <f>SUM(G33:G37)</f>
        <v>6062</v>
      </c>
      <c r="H32" s="119"/>
      <c r="I32" s="121" t="s">
        <v>412</v>
      </c>
      <c r="J32" s="120">
        <v>20207</v>
      </c>
      <c r="K32" s="119">
        <v>10217</v>
      </c>
      <c r="L32" s="119">
        <v>9990</v>
      </c>
      <c r="M32" s="119">
        <f>SUM(M33:M37)</f>
        <v>22702</v>
      </c>
      <c r="N32" s="119">
        <f>SUM(N33:N37)</f>
        <v>11384</v>
      </c>
      <c r="O32" s="119">
        <f>SUM(O33:O37)</f>
        <v>11318</v>
      </c>
    </row>
    <row r="33" spans="1:15" s="107" customFormat="1" ht="15" customHeight="1">
      <c r="A33" s="117">
        <v>20</v>
      </c>
      <c r="B33" s="114">
        <v>3051</v>
      </c>
      <c r="C33" s="112">
        <v>1634</v>
      </c>
      <c r="D33" s="112">
        <v>1417</v>
      </c>
      <c r="E33" s="112">
        <v>2713</v>
      </c>
      <c r="F33" s="112">
        <v>1432</v>
      </c>
      <c r="G33" s="112">
        <v>1281</v>
      </c>
      <c r="H33" s="112"/>
      <c r="I33" s="124">
        <v>65</v>
      </c>
      <c r="J33" s="114">
        <v>3498</v>
      </c>
      <c r="K33" s="112">
        <v>1664</v>
      </c>
      <c r="L33" s="112">
        <v>1834</v>
      </c>
      <c r="M33" s="112">
        <v>4657</v>
      </c>
      <c r="N33" s="112">
        <v>2402</v>
      </c>
      <c r="O33" s="112">
        <v>2255</v>
      </c>
    </row>
    <row r="34" spans="1:15" s="107" customFormat="1" ht="15" customHeight="1">
      <c r="A34" s="117">
        <v>21</v>
      </c>
      <c r="B34" s="114">
        <v>2938</v>
      </c>
      <c r="C34" s="112">
        <v>1561</v>
      </c>
      <c r="D34" s="112">
        <v>1377</v>
      </c>
      <c r="E34" s="112">
        <v>2699</v>
      </c>
      <c r="F34" s="112">
        <v>1458</v>
      </c>
      <c r="G34" s="112">
        <v>1241</v>
      </c>
      <c r="H34" s="112"/>
      <c r="I34" s="124">
        <v>66</v>
      </c>
      <c r="J34" s="114">
        <v>4247</v>
      </c>
      <c r="K34" s="112">
        <v>2188</v>
      </c>
      <c r="L34" s="112">
        <v>2059</v>
      </c>
      <c r="M34" s="112">
        <v>4913</v>
      </c>
      <c r="N34" s="112">
        <v>2444</v>
      </c>
      <c r="O34" s="112">
        <v>2469</v>
      </c>
    </row>
    <row r="35" spans="1:15" s="107" customFormat="1" ht="15" customHeight="1">
      <c r="A35" s="117">
        <v>22</v>
      </c>
      <c r="B35" s="114">
        <v>2952</v>
      </c>
      <c r="C35" s="112">
        <v>1603</v>
      </c>
      <c r="D35" s="112">
        <v>1349</v>
      </c>
      <c r="E35" s="112">
        <v>2656</v>
      </c>
      <c r="F35" s="112">
        <v>1472</v>
      </c>
      <c r="G35" s="112">
        <v>1184</v>
      </c>
      <c r="H35" s="112"/>
      <c r="I35" s="124">
        <v>67</v>
      </c>
      <c r="J35" s="114">
        <v>4325</v>
      </c>
      <c r="K35" s="112">
        <v>2232</v>
      </c>
      <c r="L35" s="112">
        <v>2093</v>
      </c>
      <c r="M35" s="112">
        <v>5020</v>
      </c>
      <c r="N35" s="112">
        <v>2481</v>
      </c>
      <c r="O35" s="112">
        <v>2539</v>
      </c>
    </row>
    <row r="36" spans="1:15" s="107" customFormat="1" ht="15" customHeight="1">
      <c r="A36" s="117">
        <v>23</v>
      </c>
      <c r="B36" s="114">
        <v>3092</v>
      </c>
      <c r="C36" s="112">
        <v>1656</v>
      </c>
      <c r="D36" s="112">
        <v>1436</v>
      </c>
      <c r="E36" s="112">
        <v>2580</v>
      </c>
      <c r="F36" s="112">
        <v>1423</v>
      </c>
      <c r="G36" s="112">
        <v>1157</v>
      </c>
      <c r="H36" s="112"/>
      <c r="I36" s="124">
        <v>68</v>
      </c>
      <c r="J36" s="114">
        <v>4182</v>
      </c>
      <c r="K36" s="112">
        <v>2157</v>
      </c>
      <c r="L36" s="112">
        <v>2025</v>
      </c>
      <c r="M36" s="112">
        <v>4971</v>
      </c>
      <c r="N36" s="112">
        <v>2489</v>
      </c>
      <c r="O36" s="112">
        <v>2482</v>
      </c>
    </row>
    <row r="37" spans="1:15" s="107" customFormat="1" ht="15" customHeight="1">
      <c r="A37" s="117">
        <v>24</v>
      </c>
      <c r="B37" s="114">
        <v>3072</v>
      </c>
      <c r="C37" s="112">
        <v>1681</v>
      </c>
      <c r="D37" s="112">
        <v>1391</v>
      </c>
      <c r="E37" s="112">
        <v>2706</v>
      </c>
      <c r="F37" s="112">
        <v>1507</v>
      </c>
      <c r="G37" s="112">
        <v>1199</v>
      </c>
      <c r="H37" s="112"/>
      <c r="I37" s="124">
        <v>69</v>
      </c>
      <c r="J37" s="114">
        <v>3955</v>
      </c>
      <c r="K37" s="112">
        <v>1976</v>
      </c>
      <c r="L37" s="112">
        <v>1979</v>
      </c>
      <c r="M37" s="112">
        <v>3141</v>
      </c>
      <c r="N37" s="112">
        <v>1568</v>
      </c>
      <c r="O37" s="112">
        <v>1573</v>
      </c>
    </row>
    <row r="38" spans="1:15" s="122" customFormat="1" ht="16.5" customHeight="1">
      <c r="A38" s="123" t="s">
        <v>411</v>
      </c>
      <c r="B38" s="120">
        <v>16246</v>
      </c>
      <c r="C38" s="119">
        <v>8758</v>
      </c>
      <c r="D38" s="119">
        <v>7488</v>
      </c>
      <c r="E38" s="119">
        <f>SUM(E39:E43)</f>
        <v>14410</v>
      </c>
      <c r="F38" s="119">
        <f>SUM(F39:F43)</f>
        <v>8036</v>
      </c>
      <c r="G38" s="119">
        <f>SUM(G39:G43)</f>
        <v>6374</v>
      </c>
      <c r="H38" s="119"/>
      <c r="I38" s="121" t="s">
        <v>410</v>
      </c>
      <c r="J38" s="120">
        <v>14912</v>
      </c>
      <c r="K38" s="119">
        <v>7696</v>
      </c>
      <c r="L38" s="119">
        <v>7216</v>
      </c>
      <c r="M38" s="119">
        <f>SUM(M39:M43)</f>
        <v>18625</v>
      </c>
      <c r="N38" s="119">
        <f>SUM(N39:N43)</f>
        <v>9220</v>
      </c>
      <c r="O38" s="119">
        <f>SUM(O39:O43)</f>
        <v>9405</v>
      </c>
    </row>
    <row r="39" spans="1:15" s="107" customFormat="1" ht="15" customHeight="1">
      <c r="A39" s="117">
        <v>25</v>
      </c>
      <c r="B39" s="114">
        <v>3155</v>
      </c>
      <c r="C39" s="112">
        <v>1709</v>
      </c>
      <c r="D39" s="112">
        <v>1446</v>
      </c>
      <c r="E39" s="112">
        <v>2830</v>
      </c>
      <c r="F39" s="112">
        <v>1573</v>
      </c>
      <c r="G39" s="112">
        <v>1257</v>
      </c>
      <c r="H39" s="112"/>
      <c r="I39" s="124">
        <v>70</v>
      </c>
      <c r="J39" s="114">
        <v>3378</v>
      </c>
      <c r="K39" s="112">
        <v>1740</v>
      </c>
      <c r="L39" s="112">
        <v>1638</v>
      </c>
      <c r="M39" s="112">
        <v>3269</v>
      </c>
      <c r="N39" s="112">
        <v>1516</v>
      </c>
      <c r="O39" s="112">
        <v>1753</v>
      </c>
    </row>
    <row r="40" spans="1:15" s="107" customFormat="1" ht="15" customHeight="1">
      <c r="A40" s="117">
        <v>26</v>
      </c>
      <c r="B40" s="114">
        <v>3288</v>
      </c>
      <c r="C40" s="112">
        <v>1776</v>
      </c>
      <c r="D40" s="112">
        <v>1512</v>
      </c>
      <c r="E40" s="112">
        <v>2818</v>
      </c>
      <c r="F40" s="112">
        <v>1590</v>
      </c>
      <c r="G40" s="112">
        <v>1228</v>
      </c>
      <c r="H40" s="112"/>
      <c r="I40" s="124">
        <v>71</v>
      </c>
      <c r="J40" s="114">
        <v>2987</v>
      </c>
      <c r="K40" s="112">
        <v>1582</v>
      </c>
      <c r="L40" s="112">
        <v>1405</v>
      </c>
      <c r="M40" s="112">
        <v>3949</v>
      </c>
      <c r="N40" s="112">
        <v>2000</v>
      </c>
      <c r="O40" s="112">
        <v>1949</v>
      </c>
    </row>
    <row r="41" spans="1:15" s="107" customFormat="1" ht="15" customHeight="1">
      <c r="A41" s="117">
        <v>27</v>
      </c>
      <c r="B41" s="114">
        <v>3284</v>
      </c>
      <c r="C41" s="112">
        <v>1794</v>
      </c>
      <c r="D41" s="112">
        <v>1490</v>
      </c>
      <c r="E41" s="112">
        <v>2859</v>
      </c>
      <c r="F41" s="112">
        <v>1615</v>
      </c>
      <c r="G41" s="112">
        <v>1244</v>
      </c>
      <c r="H41" s="112"/>
      <c r="I41" s="124">
        <v>72</v>
      </c>
      <c r="J41" s="114">
        <v>2995</v>
      </c>
      <c r="K41" s="112">
        <v>1548</v>
      </c>
      <c r="L41" s="112">
        <v>1447</v>
      </c>
      <c r="M41" s="112">
        <v>3986</v>
      </c>
      <c r="N41" s="112">
        <v>2024</v>
      </c>
      <c r="O41" s="112">
        <v>1962</v>
      </c>
    </row>
    <row r="42" spans="1:15" s="107" customFormat="1" ht="15" customHeight="1">
      <c r="A42" s="117">
        <v>28</v>
      </c>
      <c r="B42" s="114">
        <v>3268</v>
      </c>
      <c r="C42" s="112">
        <v>1687</v>
      </c>
      <c r="D42" s="112">
        <v>1581</v>
      </c>
      <c r="E42" s="112">
        <v>2980</v>
      </c>
      <c r="F42" s="112">
        <v>1635</v>
      </c>
      <c r="G42" s="112">
        <v>1345</v>
      </c>
      <c r="H42" s="112"/>
      <c r="I42" s="124">
        <v>73</v>
      </c>
      <c r="J42" s="114">
        <v>2847</v>
      </c>
      <c r="K42" s="112">
        <v>1465</v>
      </c>
      <c r="L42" s="112">
        <v>1382</v>
      </c>
      <c r="M42" s="112">
        <v>3818</v>
      </c>
      <c r="N42" s="112">
        <v>1934</v>
      </c>
      <c r="O42" s="112">
        <v>1884</v>
      </c>
    </row>
    <row r="43" spans="1:15" s="107" customFormat="1" ht="15" customHeight="1">
      <c r="A43" s="117">
        <v>29</v>
      </c>
      <c r="B43" s="114">
        <v>3251</v>
      </c>
      <c r="C43" s="112">
        <v>1792</v>
      </c>
      <c r="D43" s="112">
        <v>1459</v>
      </c>
      <c r="E43" s="112">
        <v>2923</v>
      </c>
      <c r="F43" s="112">
        <v>1623</v>
      </c>
      <c r="G43" s="112">
        <v>1300</v>
      </c>
      <c r="H43" s="112"/>
      <c r="I43" s="124">
        <v>74</v>
      </c>
      <c r="J43" s="114">
        <v>2705</v>
      </c>
      <c r="K43" s="112">
        <v>1361</v>
      </c>
      <c r="L43" s="112">
        <v>1344</v>
      </c>
      <c r="M43" s="112">
        <v>3603</v>
      </c>
      <c r="N43" s="112">
        <v>1746</v>
      </c>
      <c r="O43" s="112">
        <v>1857</v>
      </c>
    </row>
    <row r="44" spans="1:15" s="122" customFormat="1" ht="16.5" customHeight="1">
      <c r="A44" s="123" t="s">
        <v>409</v>
      </c>
      <c r="B44" s="120">
        <v>17302</v>
      </c>
      <c r="C44" s="119">
        <v>9234</v>
      </c>
      <c r="D44" s="119">
        <v>8068</v>
      </c>
      <c r="E44" s="119">
        <f>SUM(E45:E49)</f>
        <v>15359</v>
      </c>
      <c r="F44" s="119">
        <f>SUM(F45:F49)</f>
        <v>8209</v>
      </c>
      <c r="G44" s="119">
        <f>SUM(G45:G49)</f>
        <v>7150</v>
      </c>
      <c r="H44" s="119"/>
      <c r="I44" s="121" t="s">
        <v>408</v>
      </c>
      <c r="J44" s="120">
        <v>10819</v>
      </c>
      <c r="K44" s="119">
        <v>4894</v>
      </c>
      <c r="L44" s="119">
        <v>5925</v>
      </c>
      <c r="M44" s="119">
        <f>SUM(M45:M49)</f>
        <v>13194</v>
      </c>
      <c r="N44" s="119">
        <f>SUM(N45:N49)</f>
        <v>6536</v>
      </c>
      <c r="O44" s="119">
        <f>SUM(O45:O49)</f>
        <v>6658</v>
      </c>
    </row>
    <row r="45" spans="1:15" s="107" customFormat="1" ht="15" customHeight="1">
      <c r="A45" s="117">
        <v>30</v>
      </c>
      <c r="B45" s="114">
        <v>3260</v>
      </c>
      <c r="C45" s="112">
        <v>1781</v>
      </c>
      <c r="D45" s="112">
        <v>1479</v>
      </c>
      <c r="E45" s="112">
        <v>2999</v>
      </c>
      <c r="F45" s="112">
        <v>1631</v>
      </c>
      <c r="G45" s="112">
        <v>1368</v>
      </c>
      <c r="H45" s="112"/>
      <c r="I45" s="124">
        <v>75</v>
      </c>
      <c r="J45" s="114">
        <v>2614</v>
      </c>
      <c r="K45" s="112">
        <v>1238</v>
      </c>
      <c r="L45" s="112">
        <v>1376</v>
      </c>
      <c r="M45" s="112">
        <v>3035</v>
      </c>
      <c r="N45" s="112">
        <v>1526</v>
      </c>
      <c r="O45" s="112">
        <v>1509</v>
      </c>
    </row>
    <row r="46" spans="1:15" s="107" customFormat="1" ht="15" customHeight="1">
      <c r="A46" s="117">
        <v>31</v>
      </c>
      <c r="B46" s="114">
        <v>3398</v>
      </c>
      <c r="C46" s="112">
        <v>1790</v>
      </c>
      <c r="D46" s="112">
        <v>1608</v>
      </c>
      <c r="E46" s="112">
        <v>3099</v>
      </c>
      <c r="F46" s="112">
        <v>1662</v>
      </c>
      <c r="G46" s="112">
        <v>1437</v>
      </c>
      <c r="H46" s="112"/>
      <c r="I46" s="124">
        <v>76</v>
      </c>
      <c r="J46" s="114">
        <v>2181</v>
      </c>
      <c r="K46" s="112">
        <v>1011</v>
      </c>
      <c r="L46" s="112">
        <v>1170</v>
      </c>
      <c r="M46" s="112">
        <v>2671</v>
      </c>
      <c r="N46" s="112">
        <v>1363</v>
      </c>
      <c r="O46" s="112">
        <v>1308</v>
      </c>
    </row>
    <row r="47" spans="1:15" s="107" customFormat="1" ht="15" customHeight="1">
      <c r="A47" s="117">
        <v>32</v>
      </c>
      <c r="B47" s="114">
        <v>3333</v>
      </c>
      <c r="C47" s="112">
        <v>1768</v>
      </c>
      <c r="D47" s="112">
        <v>1565</v>
      </c>
      <c r="E47" s="112">
        <v>3115</v>
      </c>
      <c r="F47" s="112">
        <v>1680</v>
      </c>
      <c r="G47" s="112">
        <v>1435</v>
      </c>
      <c r="H47" s="112"/>
      <c r="I47" s="124">
        <v>77</v>
      </c>
      <c r="J47" s="114">
        <v>2152</v>
      </c>
      <c r="K47" s="112">
        <v>982</v>
      </c>
      <c r="L47" s="112">
        <v>1170</v>
      </c>
      <c r="M47" s="112">
        <v>2663</v>
      </c>
      <c r="N47" s="112">
        <v>1328</v>
      </c>
      <c r="O47" s="112">
        <v>1335</v>
      </c>
    </row>
    <row r="48" spans="1:15" s="107" customFormat="1" ht="15" customHeight="1">
      <c r="A48" s="117">
        <v>33</v>
      </c>
      <c r="B48" s="114">
        <v>3509</v>
      </c>
      <c r="C48" s="112">
        <v>1857</v>
      </c>
      <c r="D48" s="112">
        <v>1652</v>
      </c>
      <c r="E48" s="112">
        <v>3024</v>
      </c>
      <c r="F48" s="112">
        <v>1518</v>
      </c>
      <c r="G48" s="112">
        <v>1506</v>
      </c>
      <c r="H48" s="112"/>
      <c r="I48" s="124">
        <v>78</v>
      </c>
      <c r="J48" s="114">
        <v>2033</v>
      </c>
      <c r="K48" s="112">
        <v>911</v>
      </c>
      <c r="L48" s="112">
        <v>1122</v>
      </c>
      <c r="M48" s="112">
        <v>2494</v>
      </c>
      <c r="N48" s="112">
        <v>1225</v>
      </c>
      <c r="O48" s="112">
        <v>1269</v>
      </c>
    </row>
    <row r="49" spans="1:15" s="107" customFormat="1" ht="15" customHeight="1">
      <c r="A49" s="117">
        <v>34</v>
      </c>
      <c r="B49" s="114">
        <v>3802</v>
      </c>
      <c r="C49" s="112">
        <v>2038</v>
      </c>
      <c r="D49" s="112">
        <v>1764</v>
      </c>
      <c r="E49" s="112">
        <v>3122</v>
      </c>
      <c r="F49" s="112">
        <v>1718</v>
      </c>
      <c r="G49" s="112">
        <v>1404</v>
      </c>
      <c r="H49" s="112"/>
      <c r="I49" s="124">
        <v>79</v>
      </c>
      <c r="J49" s="114">
        <v>1839</v>
      </c>
      <c r="K49" s="112">
        <v>752</v>
      </c>
      <c r="L49" s="112">
        <v>1087</v>
      </c>
      <c r="M49" s="112">
        <v>2331</v>
      </c>
      <c r="N49" s="112">
        <v>1094</v>
      </c>
      <c r="O49" s="112">
        <v>1237</v>
      </c>
    </row>
    <row r="50" spans="1:15" s="122" customFormat="1" ht="16.5" customHeight="1">
      <c r="A50" s="123" t="s">
        <v>407</v>
      </c>
      <c r="B50" s="120">
        <v>21737</v>
      </c>
      <c r="C50" s="119">
        <v>11550</v>
      </c>
      <c r="D50" s="119">
        <v>10187</v>
      </c>
      <c r="E50" s="119">
        <f>SUM(E51:E55)</f>
        <v>17061</v>
      </c>
      <c r="F50" s="119">
        <f>SUM(F51:F55)</f>
        <v>9146</v>
      </c>
      <c r="G50" s="119">
        <f>SUM(G51:G55)</f>
        <v>7915</v>
      </c>
      <c r="H50" s="119"/>
      <c r="I50" s="121" t="s">
        <v>406</v>
      </c>
      <c r="J50" s="120">
        <v>7030</v>
      </c>
      <c r="K50" s="119">
        <v>2880</v>
      </c>
      <c r="L50" s="119">
        <v>4150</v>
      </c>
      <c r="M50" s="119">
        <f>SUM(M51:M55)</f>
        <v>8813</v>
      </c>
      <c r="N50" s="119">
        <f>SUM(N51:N55)</f>
        <v>3716</v>
      </c>
      <c r="O50" s="119">
        <f>SUM(O51:O55)</f>
        <v>5097</v>
      </c>
    </row>
    <row r="51" spans="1:15" s="107" customFormat="1" ht="15" customHeight="1">
      <c r="A51" s="117">
        <v>35</v>
      </c>
      <c r="B51" s="114">
        <v>4100</v>
      </c>
      <c r="C51" s="112">
        <v>2201</v>
      </c>
      <c r="D51" s="112">
        <v>1899</v>
      </c>
      <c r="E51" s="112">
        <v>3223</v>
      </c>
      <c r="F51" s="112">
        <v>1765</v>
      </c>
      <c r="G51" s="112">
        <v>1458</v>
      </c>
      <c r="H51" s="112"/>
      <c r="I51" s="124">
        <v>80</v>
      </c>
      <c r="J51" s="114">
        <v>1613</v>
      </c>
      <c r="K51" s="112">
        <v>685</v>
      </c>
      <c r="L51" s="112">
        <v>928</v>
      </c>
      <c r="M51" s="112">
        <v>2189</v>
      </c>
      <c r="N51" s="112">
        <v>997</v>
      </c>
      <c r="O51" s="112">
        <v>1192</v>
      </c>
    </row>
    <row r="52" spans="1:15" s="107" customFormat="1" ht="15" customHeight="1">
      <c r="A52" s="117">
        <v>36</v>
      </c>
      <c r="B52" s="114">
        <v>4441</v>
      </c>
      <c r="C52" s="112">
        <v>2302</v>
      </c>
      <c r="D52" s="112">
        <v>2139</v>
      </c>
      <c r="E52" s="112">
        <v>3319</v>
      </c>
      <c r="F52" s="112">
        <v>1756</v>
      </c>
      <c r="G52" s="112">
        <v>1563</v>
      </c>
      <c r="H52" s="112"/>
      <c r="I52" s="124">
        <v>81</v>
      </c>
      <c r="J52" s="114">
        <v>1459</v>
      </c>
      <c r="K52" s="112">
        <v>602</v>
      </c>
      <c r="L52" s="112">
        <v>857</v>
      </c>
      <c r="M52" s="112">
        <v>1863</v>
      </c>
      <c r="N52" s="112">
        <v>801</v>
      </c>
      <c r="O52" s="112">
        <v>1062</v>
      </c>
    </row>
    <row r="53" spans="1:15" s="107" customFormat="1" ht="15" customHeight="1">
      <c r="A53" s="117">
        <v>37</v>
      </c>
      <c r="B53" s="114">
        <v>4407</v>
      </c>
      <c r="C53" s="112">
        <v>2419</v>
      </c>
      <c r="D53" s="112">
        <v>1988</v>
      </c>
      <c r="E53" s="112">
        <v>3345</v>
      </c>
      <c r="F53" s="112">
        <v>1796</v>
      </c>
      <c r="G53" s="112">
        <v>1549</v>
      </c>
      <c r="H53" s="112"/>
      <c r="I53" s="124">
        <v>82</v>
      </c>
      <c r="J53" s="114">
        <v>1390</v>
      </c>
      <c r="K53" s="112">
        <v>566</v>
      </c>
      <c r="L53" s="112">
        <v>824</v>
      </c>
      <c r="M53" s="112">
        <v>1755</v>
      </c>
      <c r="N53" s="112">
        <v>742</v>
      </c>
      <c r="O53" s="112">
        <v>1013</v>
      </c>
    </row>
    <row r="54" spans="1:15" s="107" customFormat="1" ht="15" customHeight="1">
      <c r="A54" s="117">
        <v>38</v>
      </c>
      <c r="B54" s="114">
        <v>4523</v>
      </c>
      <c r="C54" s="112">
        <v>2373</v>
      </c>
      <c r="D54" s="112">
        <v>2150</v>
      </c>
      <c r="E54" s="112">
        <v>3450</v>
      </c>
      <c r="F54" s="112">
        <v>1834</v>
      </c>
      <c r="G54" s="112">
        <v>1616</v>
      </c>
      <c r="H54" s="112"/>
      <c r="I54" s="124">
        <v>83</v>
      </c>
      <c r="J54" s="114">
        <v>1360</v>
      </c>
      <c r="K54" s="112">
        <v>571</v>
      </c>
      <c r="L54" s="112">
        <v>789</v>
      </c>
      <c r="M54" s="112">
        <v>1593</v>
      </c>
      <c r="N54" s="112">
        <v>660</v>
      </c>
      <c r="O54" s="112">
        <v>933</v>
      </c>
    </row>
    <row r="55" spans="1:15" s="107" customFormat="1" ht="15" customHeight="1">
      <c r="A55" s="117">
        <v>39</v>
      </c>
      <c r="B55" s="114">
        <v>4266</v>
      </c>
      <c r="C55" s="112">
        <v>2255</v>
      </c>
      <c r="D55" s="112">
        <v>2011</v>
      </c>
      <c r="E55" s="112">
        <v>3724</v>
      </c>
      <c r="F55" s="112">
        <v>1995</v>
      </c>
      <c r="G55" s="112">
        <v>1729</v>
      </c>
      <c r="H55" s="112"/>
      <c r="I55" s="124">
        <v>84</v>
      </c>
      <c r="J55" s="114">
        <v>1208</v>
      </c>
      <c r="K55" s="112">
        <v>456</v>
      </c>
      <c r="L55" s="112">
        <v>752</v>
      </c>
      <c r="M55" s="112">
        <v>1413</v>
      </c>
      <c r="N55" s="112">
        <v>516</v>
      </c>
      <c r="O55" s="112">
        <v>897</v>
      </c>
    </row>
    <row r="56" spans="1:15" s="122" customFormat="1" ht="16.5" customHeight="1">
      <c r="A56" s="123" t="s">
        <v>405</v>
      </c>
      <c r="B56" s="120">
        <v>18891</v>
      </c>
      <c r="C56" s="119">
        <v>9898</v>
      </c>
      <c r="D56" s="119">
        <v>8993</v>
      </c>
      <c r="E56" s="119">
        <f>SUM(E57:E61)</f>
        <v>21332</v>
      </c>
      <c r="F56" s="119">
        <f>SUM(F57:F61)</f>
        <v>11347</v>
      </c>
      <c r="G56" s="119">
        <f>SUM(G57:G61)</f>
        <v>9985</v>
      </c>
      <c r="H56" s="119"/>
      <c r="I56" s="121"/>
      <c r="J56" s="120"/>
      <c r="K56" s="119"/>
      <c r="L56" s="119"/>
      <c r="M56" s="118"/>
      <c r="N56" s="118"/>
      <c r="O56" s="118"/>
    </row>
    <row r="57" spans="1:15" s="107" customFormat="1" ht="15" customHeight="1">
      <c r="A57" s="117">
        <v>40</v>
      </c>
      <c r="B57" s="114">
        <v>4012</v>
      </c>
      <c r="C57" s="112">
        <v>2127</v>
      </c>
      <c r="D57" s="112">
        <v>1885</v>
      </c>
      <c r="E57" s="112">
        <v>4098</v>
      </c>
      <c r="F57" s="112">
        <v>2224</v>
      </c>
      <c r="G57" s="112">
        <v>1874</v>
      </c>
      <c r="H57" s="112"/>
      <c r="I57" s="121" t="s">
        <v>404</v>
      </c>
      <c r="J57" s="120">
        <v>5667</v>
      </c>
      <c r="K57" s="119">
        <v>1599</v>
      </c>
      <c r="L57" s="119">
        <v>4068</v>
      </c>
      <c r="M57" s="119">
        <v>7480</v>
      </c>
      <c r="N57" s="119">
        <v>2335</v>
      </c>
      <c r="O57" s="119">
        <v>5145</v>
      </c>
    </row>
    <row r="58" spans="1:15" s="107" customFormat="1" ht="15" customHeight="1">
      <c r="A58" s="117">
        <v>41</v>
      </c>
      <c r="B58" s="114">
        <v>4027</v>
      </c>
      <c r="C58" s="112">
        <v>2120</v>
      </c>
      <c r="D58" s="112">
        <v>1907</v>
      </c>
      <c r="E58" s="112">
        <v>4405</v>
      </c>
      <c r="F58" s="112">
        <v>2275</v>
      </c>
      <c r="G58" s="112">
        <v>2130</v>
      </c>
      <c r="H58" s="112"/>
      <c r="I58" s="112"/>
      <c r="J58" s="114"/>
      <c r="K58" s="112"/>
      <c r="L58" s="112"/>
      <c r="M58" s="112"/>
      <c r="N58" s="112"/>
      <c r="O58" s="112"/>
    </row>
    <row r="59" spans="1:15" s="107" customFormat="1" ht="15" customHeight="1">
      <c r="A59" s="117">
        <v>42</v>
      </c>
      <c r="B59" s="114">
        <v>3956</v>
      </c>
      <c r="C59" s="112">
        <v>2077</v>
      </c>
      <c r="D59" s="112">
        <v>1879</v>
      </c>
      <c r="E59" s="112">
        <v>4277</v>
      </c>
      <c r="F59" s="112">
        <v>2364</v>
      </c>
      <c r="G59" s="112">
        <v>1913</v>
      </c>
      <c r="H59" s="112"/>
      <c r="I59" s="121" t="s">
        <v>403</v>
      </c>
      <c r="J59" s="120">
        <v>2281</v>
      </c>
      <c r="K59" s="118">
        <v>1384</v>
      </c>
      <c r="L59" s="118">
        <v>897</v>
      </c>
      <c r="M59" s="119">
        <v>3596</v>
      </c>
      <c r="N59" s="118">
        <v>2413</v>
      </c>
      <c r="O59" s="118">
        <v>1183</v>
      </c>
    </row>
    <row r="60" spans="1:15" s="107" customFormat="1" ht="15" customHeight="1">
      <c r="A60" s="117">
        <v>43</v>
      </c>
      <c r="B60" s="114">
        <v>3964</v>
      </c>
      <c r="C60" s="112">
        <v>2079</v>
      </c>
      <c r="D60" s="112">
        <v>1885</v>
      </c>
      <c r="E60" s="112">
        <v>4362</v>
      </c>
      <c r="F60" s="112">
        <v>2269</v>
      </c>
      <c r="G60" s="112">
        <v>2093</v>
      </c>
      <c r="H60" s="112"/>
      <c r="I60" s="116"/>
      <c r="J60" s="114"/>
      <c r="K60" s="112"/>
      <c r="L60" s="112"/>
      <c r="M60" s="112"/>
      <c r="N60" s="112"/>
      <c r="O60" s="112"/>
    </row>
    <row r="61" spans="1:15" s="107" customFormat="1" ht="15" customHeight="1">
      <c r="A61" s="115">
        <v>44</v>
      </c>
      <c r="B61" s="114">
        <v>2932</v>
      </c>
      <c r="C61" s="112">
        <v>1495</v>
      </c>
      <c r="D61" s="112">
        <v>1437</v>
      </c>
      <c r="E61" s="112">
        <v>4190</v>
      </c>
      <c r="F61" s="112">
        <v>2215</v>
      </c>
      <c r="G61" s="112">
        <v>1975</v>
      </c>
      <c r="H61" s="112"/>
      <c r="I61" s="112"/>
      <c r="J61" s="114"/>
      <c r="K61" s="112"/>
      <c r="L61" s="112"/>
      <c r="M61" s="112"/>
      <c r="N61" s="112"/>
      <c r="O61" s="112"/>
    </row>
    <row r="62" spans="1:15" s="107" customFormat="1" ht="9" customHeight="1">
      <c r="A62" s="113"/>
      <c r="B62" s="110"/>
      <c r="C62" s="110"/>
      <c r="D62" s="110"/>
      <c r="E62" s="110"/>
      <c r="F62" s="110"/>
      <c r="G62" s="110"/>
      <c r="H62" s="112"/>
      <c r="I62" s="111"/>
      <c r="J62" s="110"/>
      <c r="K62" s="110"/>
      <c r="L62" s="110"/>
      <c r="M62" s="110"/>
      <c r="N62" s="110"/>
      <c r="O62" s="110"/>
    </row>
    <row r="63" spans="1:15" s="107" customFormat="1" ht="21" customHeight="1">
      <c r="A63" s="108" t="s">
        <v>402</v>
      </c>
      <c r="B63" s="108"/>
      <c r="C63" s="108"/>
      <c r="D63" s="108"/>
      <c r="E63" s="108"/>
      <c r="F63" s="108"/>
      <c r="G63" s="108"/>
      <c r="H63" s="109"/>
      <c r="I63" s="108"/>
      <c r="J63" s="108"/>
      <c r="K63" s="108"/>
      <c r="L63" s="108"/>
      <c r="M63" s="108"/>
      <c r="N63" s="108"/>
      <c r="O63" s="108"/>
    </row>
    <row r="64" spans="1:15" s="107" customFormat="1" ht="15" customHeight="1">
      <c r="A64" s="108" t="s">
        <v>401</v>
      </c>
      <c r="B64" s="108"/>
      <c r="C64" s="108"/>
      <c r="D64" s="108"/>
      <c r="E64" s="108"/>
      <c r="F64" s="108"/>
      <c r="G64" s="108"/>
      <c r="H64" s="108"/>
      <c r="I64" s="108"/>
      <c r="J64" s="108"/>
      <c r="K64" s="108"/>
      <c r="L64" s="108"/>
      <c r="M64" s="108"/>
      <c r="N64" s="108"/>
      <c r="O64" s="108"/>
    </row>
    <row r="65" ht="14.1" customHeight="1"/>
  </sheetData>
  <mergeCells count="8">
    <mergeCell ref="B4:D4"/>
    <mergeCell ref="J4:L4"/>
    <mergeCell ref="I1:O1"/>
    <mergeCell ref="A4:A5"/>
    <mergeCell ref="I4:I5"/>
    <mergeCell ref="E4:G4"/>
    <mergeCell ref="M4:O4"/>
    <mergeCell ref="E1:G1"/>
  </mergeCells>
  <phoneticPr fontId="2"/>
  <printOptions horizontalCentered="1"/>
  <pageMargins left="0.55118110236220474" right="0.55118110236220474" top="0.59055118110236227" bottom="0.59055118110236227" header="0.51181102362204722" footer="0.51181102362204722"/>
  <pageSetup paperSize="9" scale="54" firstPageNumber="28" fitToWidth="2" orientation="landscape" useFirstPageNumber="1" r:id="rId1"/>
  <headerFooter scaleWithDoc="0" alignWithMargins="0">
    <evenHeader>&amp;R&amp;12&amp;P</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4"/>
  <sheetViews>
    <sheetView topLeftCell="A16" zoomScaleNormal="100" zoomScaleSheetLayoutView="70" workbookViewId="0">
      <selection sqref="B1"/>
    </sheetView>
  </sheetViews>
  <sheetFormatPr defaultRowHeight="13.5"/>
  <cols>
    <col min="1" max="1" width="6" style="137" customWidth="1"/>
    <col min="2" max="2" width="4.42578125" style="137" customWidth="1"/>
    <col min="3" max="3" width="6" style="137" customWidth="1"/>
    <col min="4" max="4" width="5.42578125" style="137" customWidth="1"/>
    <col min="5" max="5" width="3" style="137" customWidth="1"/>
    <col min="6" max="6" width="8.7109375" style="137" customWidth="1"/>
    <col min="7" max="7" width="7.140625" style="137" customWidth="1"/>
    <col min="8" max="8" width="6.42578125" style="137" customWidth="1"/>
    <col min="9" max="9" width="4.42578125" style="137" customWidth="1"/>
    <col min="10" max="10" width="8.7109375" style="137" customWidth="1"/>
    <col min="11" max="12" width="6.42578125" style="137" customWidth="1"/>
    <col min="13" max="13" width="8.42578125" style="137" customWidth="1"/>
    <col min="14" max="15" width="6.42578125" style="137" customWidth="1"/>
    <col min="16" max="16" width="7.28515625" style="137" customWidth="1"/>
    <col min="17" max="18" width="6.42578125" style="137" customWidth="1"/>
    <col min="19" max="19" width="8.7109375" style="137" customWidth="1"/>
    <col min="20" max="20" width="0.85546875" style="137" customWidth="1"/>
    <col min="21" max="21" width="5.7109375" style="137" customWidth="1"/>
    <col min="22" max="22" width="3.85546875" style="137" customWidth="1"/>
    <col min="23" max="23" width="7.5703125" style="137" customWidth="1"/>
    <col min="24" max="24" width="4.28515625" style="137" customWidth="1"/>
    <col min="25" max="25" width="9.42578125" style="137" customWidth="1"/>
    <col min="26" max="26" width="9" style="137" customWidth="1"/>
    <col min="27" max="27" width="8" style="137" customWidth="1"/>
    <col min="28" max="28" width="6.42578125" style="137" customWidth="1"/>
    <col min="29" max="29" width="9.85546875" style="137" customWidth="1"/>
    <col min="30" max="30" width="6.42578125" style="137" customWidth="1"/>
    <col min="31" max="31" width="8.7109375" style="137" customWidth="1"/>
    <col min="32" max="32" width="8.140625" style="137" customWidth="1"/>
    <col min="33" max="33" width="8" style="137" customWidth="1"/>
    <col min="34" max="34" width="6" style="137" customWidth="1"/>
    <col min="35" max="35" width="8" style="137" customWidth="1"/>
    <col min="36" max="36" width="4.140625" style="137" customWidth="1"/>
    <col min="37" max="37" width="3" style="137" customWidth="1"/>
    <col min="38" max="38" width="8.42578125" style="137" customWidth="1"/>
    <col min="39" max="39" width="7.5703125" style="137" customWidth="1"/>
    <col min="40" max="49" width="6.42578125" style="137" customWidth="1"/>
    <col min="50" max="16384" width="9.140625" style="137"/>
  </cols>
  <sheetData>
    <row r="1" spans="1:39" ht="23.25" customHeight="1">
      <c r="A1" s="404" t="s">
        <v>490</v>
      </c>
      <c r="B1" s="404"/>
      <c r="C1" s="404"/>
      <c r="D1" s="404"/>
      <c r="E1" s="404"/>
      <c r="F1" s="404"/>
      <c r="G1" s="404"/>
      <c r="H1" s="404"/>
      <c r="I1" s="404"/>
      <c r="J1" s="404"/>
      <c r="K1" s="404"/>
      <c r="L1" s="404"/>
      <c r="M1" s="404"/>
      <c r="N1" s="404"/>
      <c r="O1" s="404"/>
      <c r="P1" s="404"/>
      <c r="Q1" s="404"/>
      <c r="R1" s="404"/>
      <c r="S1" s="404"/>
      <c r="U1" s="405" t="s">
        <v>489</v>
      </c>
      <c r="V1" s="406"/>
      <c r="W1" s="406"/>
      <c r="X1" s="406"/>
      <c r="Y1" s="406"/>
      <c r="Z1" s="406"/>
      <c r="AA1" s="406"/>
      <c r="AB1" s="406"/>
      <c r="AC1" s="406"/>
      <c r="AD1" s="406"/>
      <c r="AE1" s="406"/>
      <c r="AF1" s="406"/>
      <c r="AG1" s="406"/>
      <c r="AH1" s="406"/>
      <c r="AI1" s="406"/>
      <c r="AJ1" s="406"/>
      <c r="AK1" s="406"/>
      <c r="AL1" s="406"/>
    </row>
    <row r="2" spans="1:39" ht="20.25" customHeight="1">
      <c r="E2" s="168"/>
      <c r="F2" s="168"/>
      <c r="G2" s="168"/>
      <c r="H2" s="168"/>
      <c r="I2" s="168"/>
      <c r="J2" s="168"/>
      <c r="K2" s="168"/>
      <c r="L2" s="168"/>
      <c r="M2" s="168"/>
      <c r="N2" s="168"/>
      <c r="O2" s="168"/>
      <c r="P2" s="168"/>
      <c r="Q2" s="168"/>
      <c r="R2" s="168"/>
      <c r="S2" s="168"/>
    </row>
    <row r="3" spans="1:39" s="138" customFormat="1" thickBot="1">
      <c r="A3" s="158" t="s">
        <v>476</v>
      </c>
      <c r="B3" s="158"/>
      <c r="C3" s="158"/>
      <c r="D3" s="158"/>
      <c r="E3" s="158"/>
      <c r="F3" s="158"/>
      <c r="G3" s="158"/>
      <c r="H3" s="158"/>
      <c r="I3" s="158"/>
      <c r="J3" s="158"/>
      <c r="K3" s="158"/>
      <c r="L3" s="158"/>
      <c r="M3" s="158"/>
      <c r="N3" s="158"/>
      <c r="O3" s="158"/>
      <c r="P3" s="158"/>
      <c r="Q3" s="158"/>
      <c r="R3" s="158"/>
      <c r="S3" s="158"/>
      <c r="T3" s="147"/>
      <c r="U3" s="158"/>
      <c r="V3" s="158"/>
      <c r="W3" s="158"/>
      <c r="X3" s="158"/>
      <c r="Y3" s="158"/>
      <c r="Z3" s="158"/>
      <c r="AA3" s="158"/>
      <c r="AB3" s="158"/>
      <c r="AC3" s="158"/>
      <c r="AD3" s="158"/>
      <c r="AE3" s="158"/>
      <c r="AF3" s="158"/>
      <c r="AG3" s="158"/>
      <c r="AH3" s="158"/>
      <c r="AI3" s="158"/>
      <c r="AJ3" s="158"/>
      <c r="AK3" s="158"/>
      <c r="AL3" s="158"/>
      <c r="AM3" s="147"/>
    </row>
    <row r="4" spans="1:39" s="138" customFormat="1" ht="15" customHeight="1" thickTop="1">
      <c r="A4" s="388" t="s">
        <v>488</v>
      </c>
      <c r="B4" s="389"/>
      <c r="C4" s="389"/>
      <c r="D4" s="390"/>
      <c r="E4" s="398" t="s">
        <v>487</v>
      </c>
      <c r="F4" s="399"/>
      <c r="G4" s="399"/>
      <c r="H4" s="399"/>
      <c r="I4" s="399"/>
      <c r="J4" s="399"/>
      <c r="K4" s="399"/>
      <c r="L4" s="399"/>
      <c r="M4" s="400"/>
      <c r="N4" s="401" t="s">
        <v>467</v>
      </c>
      <c r="O4" s="402"/>
      <c r="P4" s="402"/>
      <c r="Q4" s="402"/>
      <c r="R4" s="402"/>
      <c r="S4" s="402"/>
      <c r="T4" s="147"/>
      <c r="U4" s="156"/>
      <c r="V4" s="156"/>
      <c r="W4" s="156"/>
      <c r="X4" s="156"/>
      <c r="Y4" s="156"/>
      <c r="Z4" s="156"/>
      <c r="AA4" s="157"/>
      <c r="AB4" s="156"/>
      <c r="AC4" s="156"/>
      <c r="AD4" s="156"/>
      <c r="AE4" s="156"/>
      <c r="AF4" s="402" t="s">
        <v>466</v>
      </c>
      <c r="AG4" s="402"/>
      <c r="AH4" s="156"/>
      <c r="AI4" s="156"/>
      <c r="AJ4" s="156"/>
      <c r="AK4" s="156"/>
      <c r="AL4" s="156"/>
      <c r="AM4" s="147"/>
    </row>
    <row r="5" spans="1:39" s="138" customFormat="1" ht="15" customHeight="1">
      <c r="A5" s="391"/>
      <c r="B5" s="391"/>
      <c r="C5" s="391"/>
      <c r="D5" s="392"/>
      <c r="E5" s="393" t="s">
        <v>445</v>
      </c>
      <c r="F5" s="394"/>
      <c r="G5" s="395"/>
      <c r="H5" s="393" t="s">
        <v>467</v>
      </c>
      <c r="I5" s="394"/>
      <c r="J5" s="395"/>
      <c r="K5" s="393" t="s">
        <v>466</v>
      </c>
      <c r="L5" s="394"/>
      <c r="M5" s="395"/>
      <c r="N5" s="393" t="s">
        <v>486</v>
      </c>
      <c r="O5" s="394"/>
      <c r="P5" s="395"/>
      <c r="Q5" s="393" t="s">
        <v>485</v>
      </c>
      <c r="R5" s="394"/>
      <c r="S5" s="394"/>
      <c r="T5" s="147"/>
      <c r="U5" s="403" t="s">
        <v>484</v>
      </c>
      <c r="V5" s="394"/>
      <c r="W5" s="395"/>
      <c r="X5" s="379" t="s">
        <v>483</v>
      </c>
      <c r="Y5" s="380"/>
      <c r="Z5" s="379" t="s">
        <v>482</v>
      </c>
      <c r="AA5" s="381"/>
      <c r="AB5" s="382" t="s">
        <v>486</v>
      </c>
      <c r="AC5" s="383"/>
      <c r="AD5" s="379" t="s">
        <v>485</v>
      </c>
      <c r="AE5" s="381"/>
      <c r="AF5" s="379" t="s">
        <v>484</v>
      </c>
      <c r="AG5" s="381"/>
      <c r="AH5" s="382" t="s">
        <v>483</v>
      </c>
      <c r="AI5" s="383"/>
      <c r="AJ5" s="379" t="s">
        <v>482</v>
      </c>
      <c r="AK5" s="380"/>
      <c r="AL5" s="380"/>
      <c r="AM5" s="147"/>
    </row>
    <row r="6" spans="1:39" s="138" customFormat="1" ht="23.25" customHeight="1">
      <c r="A6" s="386" t="s">
        <v>445</v>
      </c>
      <c r="B6" s="386"/>
      <c r="C6" s="386"/>
      <c r="D6" s="387"/>
      <c r="E6" s="396">
        <f>SUM(E8:E22)</f>
        <v>238084</v>
      </c>
      <c r="F6" s="397">
        <f>SUM(F8:F22)</f>
        <v>0</v>
      </c>
      <c r="G6" s="397">
        <f>SUM(G8:G22)</f>
        <v>0</v>
      </c>
      <c r="H6" s="166"/>
      <c r="I6" s="166"/>
      <c r="J6" s="166">
        <f>SUM(J8:J22)</f>
        <v>121810</v>
      </c>
      <c r="K6" s="166"/>
      <c r="L6" s="166"/>
      <c r="M6" s="166">
        <f>SUM(M8:M22)</f>
        <v>116274</v>
      </c>
      <c r="N6" s="166"/>
      <c r="O6" s="166"/>
      <c r="P6" s="166">
        <f>SUM(P8:P22)</f>
        <v>40252</v>
      </c>
      <c r="Q6" s="166"/>
      <c r="R6" s="166"/>
      <c r="S6" s="166">
        <f>SUM(S8:S22)</f>
        <v>69095</v>
      </c>
      <c r="T6" s="167"/>
      <c r="U6" s="166"/>
      <c r="V6" s="166"/>
      <c r="W6" s="166">
        <f>SUM(W8:W22)</f>
        <v>3556</v>
      </c>
      <c r="X6" s="166"/>
      <c r="Y6" s="166">
        <f>SUM(Y8:Y22)</f>
        <v>4976</v>
      </c>
      <c r="Z6" s="166"/>
      <c r="AA6" s="166">
        <f>SUM(AA8:AA22)</f>
        <v>3931</v>
      </c>
      <c r="AB6" s="166"/>
      <c r="AC6" s="166">
        <f>SUM(AC8:AC22)</f>
        <v>24733</v>
      </c>
      <c r="AD6" s="166"/>
      <c r="AE6" s="166">
        <f>SUM(AE8:AE22)</f>
        <v>69012</v>
      </c>
      <c r="AF6" s="166"/>
      <c r="AG6" s="166">
        <f>SUM(AG8:AG22)</f>
        <v>14170</v>
      </c>
      <c r="AH6" s="166"/>
      <c r="AI6" s="166">
        <f>SUM(AI8:AI22)</f>
        <v>6450</v>
      </c>
      <c r="AJ6" s="166"/>
      <c r="AK6" s="166"/>
      <c r="AL6" s="166">
        <f>SUM(AL8:AL22)</f>
        <v>1909</v>
      </c>
      <c r="AM6" s="147"/>
    </row>
    <row r="7" spans="1:39" s="138" customFormat="1" ht="15" customHeight="1">
      <c r="A7" s="147"/>
      <c r="B7" s="147"/>
      <c r="C7" s="147"/>
      <c r="D7" s="145"/>
      <c r="AM7" s="147"/>
    </row>
    <row r="8" spans="1:39" s="138" customFormat="1" ht="24" customHeight="1">
      <c r="A8" s="147">
        <v>15</v>
      </c>
      <c r="B8" s="165" t="s">
        <v>480</v>
      </c>
      <c r="C8" s="147" t="s">
        <v>481</v>
      </c>
      <c r="D8" s="145"/>
      <c r="E8" s="384">
        <f t="shared" ref="E8:E22" si="0">SUM(J8:M8)</f>
        <v>12987</v>
      </c>
      <c r="F8" s="385"/>
      <c r="G8" s="385"/>
      <c r="H8" s="147"/>
      <c r="I8" s="147"/>
      <c r="J8" s="147">
        <v>6654</v>
      </c>
      <c r="K8" s="147"/>
      <c r="L8" s="147"/>
      <c r="M8" s="147">
        <v>6333</v>
      </c>
      <c r="N8" s="147"/>
      <c r="O8" s="147"/>
      <c r="P8" s="147">
        <v>6463</v>
      </c>
      <c r="Q8" s="147"/>
      <c r="R8" s="147"/>
      <c r="S8" s="147">
        <v>38</v>
      </c>
      <c r="W8" s="151" t="s">
        <v>197</v>
      </c>
      <c r="Y8" s="151" t="s">
        <v>197</v>
      </c>
      <c r="AA8" s="138">
        <v>153</v>
      </c>
      <c r="AC8" s="138">
        <v>6214</v>
      </c>
      <c r="AE8" s="138">
        <v>66</v>
      </c>
      <c r="AG8" s="138">
        <v>1</v>
      </c>
      <c r="AI8" s="151">
        <v>5</v>
      </c>
      <c r="AL8" s="138">
        <v>47</v>
      </c>
      <c r="AM8" s="147"/>
    </row>
    <row r="9" spans="1:39" s="138" customFormat="1" ht="24" customHeight="1">
      <c r="A9" s="147">
        <v>20</v>
      </c>
      <c r="B9" s="165" t="s">
        <v>480</v>
      </c>
      <c r="C9" s="164">
        <v>24</v>
      </c>
      <c r="D9" s="145"/>
      <c r="E9" s="384">
        <f t="shared" si="0"/>
        <v>13354</v>
      </c>
      <c r="F9" s="385"/>
      <c r="G9" s="385"/>
      <c r="H9" s="147"/>
      <c r="I9" s="147"/>
      <c r="J9" s="147">
        <v>7292</v>
      </c>
      <c r="K9" s="147"/>
      <c r="L9" s="147"/>
      <c r="M9" s="147">
        <v>6062</v>
      </c>
      <c r="N9" s="147"/>
      <c r="O9" s="147"/>
      <c r="P9" s="147">
        <v>6591</v>
      </c>
      <c r="Q9" s="147"/>
      <c r="R9" s="147"/>
      <c r="S9" s="147">
        <v>442</v>
      </c>
      <c r="W9" s="138">
        <v>4</v>
      </c>
      <c r="Y9" s="138">
        <v>13</v>
      </c>
      <c r="AA9" s="138">
        <v>242</v>
      </c>
      <c r="AC9" s="138">
        <v>5261</v>
      </c>
      <c r="AE9" s="138">
        <v>644</v>
      </c>
      <c r="AG9" s="138">
        <v>1</v>
      </c>
      <c r="AI9" s="151">
        <v>46</v>
      </c>
      <c r="AL9" s="138">
        <v>110</v>
      </c>
      <c r="AM9" s="147"/>
    </row>
    <row r="10" spans="1:39" s="138" customFormat="1" ht="24" customHeight="1">
      <c r="A10" s="147">
        <v>25</v>
      </c>
      <c r="B10" s="165" t="s">
        <v>480</v>
      </c>
      <c r="C10" s="164">
        <v>29</v>
      </c>
      <c r="D10" s="145"/>
      <c r="E10" s="384">
        <f t="shared" si="0"/>
        <v>14410</v>
      </c>
      <c r="F10" s="385"/>
      <c r="G10" s="385"/>
      <c r="H10" s="147"/>
      <c r="I10" s="147"/>
      <c r="J10" s="147">
        <v>8036</v>
      </c>
      <c r="K10" s="147"/>
      <c r="L10" s="147"/>
      <c r="M10" s="147">
        <v>6374</v>
      </c>
      <c r="N10" s="147"/>
      <c r="O10" s="147"/>
      <c r="P10" s="147">
        <v>5734</v>
      </c>
      <c r="Q10" s="147"/>
      <c r="R10" s="147"/>
      <c r="S10" s="147">
        <v>1802</v>
      </c>
      <c r="W10" s="138">
        <v>1</v>
      </c>
      <c r="Y10" s="138">
        <v>73</v>
      </c>
      <c r="AA10" s="138">
        <v>426</v>
      </c>
      <c r="AC10" s="138">
        <v>3695</v>
      </c>
      <c r="AE10" s="138">
        <v>2393</v>
      </c>
      <c r="AG10" s="138">
        <v>4</v>
      </c>
      <c r="AI10" s="138">
        <v>160</v>
      </c>
      <c r="AL10" s="138">
        <v>122</v>
      </c>
      <c r="AM10" s="147"/>
    </row>
    <row r="11" spans="1:39" s="138" customFormat="1" ht="24" customHeight="1">
      <c r="A11" s="147">
        <v>30</v>
      </c>
      <c r="B11" s="165" t="s">
        <v>480</v>
      </c>
      <c r="C11" s="164">
        <v>34</v>
      </c>
      <c r="D11" s="145"/>
      <c r="E11" s="384">
        <f t="shared" si="0"/>
        <v>15359</v>
      </c>
      <c r="F11" s="385"/>
      <c r="G11" s="385"/>
      <c r="H11" s="147"/>
      <c r="I11" s="147"/>
      <c r="J11" s="147">
        <v>8209</v>
      </c>
      <c r="K11" s="147"/>
      <c r="L11" s="147"/>
      <c r="M11" s="147">
        <v>7150</v>
      </c>
      <c r="N11" s="147"/>
      <c r="O11" s="147"/>
      <c r="P11" s="147">
        <v>4041</v>
      </c>
      <c r="Q11" s="147"/>
      <c r="R11" s="147"/>
      <c r="S11" s="147">
        <v>3602</v>
      </c>
      <c r="W11" s="138">
        <v>2</v>
      </c>
      <c r="Y11" s="138">
        <v>146</v>
      </c>
      <c r="AA11" s="138">
        <v>418</v>
      </c>
      <c r="AC11" s="138">
        <v>2378</v>
      </c>
      <c r="AE11" s="138">
        <v>4337</v>
      </c>
      <c r="AG11" s="138">
        <v>5</v>
      </c>
      <c r="AI11" s="138">
        <v>332</v>
      </c>
      <c r="AL11" s="138">
        <v>98</v>
      </c>
      <c r="AM11" s="147"/>
    </row>
    <row r="12" spans="1:39" s="138" customFormat="1" ht="24" customHeight="1">
      <c r="A12" s="147">
        <v>35</v>
      </c>
      <c r="B12" s="165" t="s">
        <v>480</v>
      </c>
      <c r="C12" s="164">
        <v>39</v>
      </c>
      <c r="D12" s="145"/>
      <c r="E12" s="384">
        <f t="shared" si="0"/>
        <v>17061</v>
      </c>
      <c r="F12" s="385"/>
      <c r="G12" s="385"/>
      <c r="H12" s="147"/>
      <c r="I12" s="147"/>
      <c r="J12" s="147">
        <v>9146</v>
      </c>
      <c r="K12" s="147"/>
      <c r="L12" s="147"/>
      <c r="M12" s="147">
        <v>7915</v>
      </c>
      <c r="N12" s="147"/>
      <c r="O12" s="147"/>
      <c r="P12" s="147">
        <v>3659</v>
      </c>
      <c r="Q12" s="147"/>
      <c r="R12" s="147"/>
      <c r="S12" s="147">
        <v>4839</v>
      </c>
      <c r="W12" s="138">
        <v>14</v>
      </c>
      <c r="Y12" s="138">
        <v>276</v>
      </c>
      <c r="AA12" s="138">
        <v>358</v>
      </c>
      <c r="AC12" s="138">
        <v>1878</v>
      </c>
      <c r="AE12" s="138">
        <v>5377</v>
      </c>
      <c r="AG12" s="138">
        <v>26</v>
      </c>
      <c r="AI12" s="138">
        <v>521</v>
      </c>
      <c r="AL12" s="138">
        <v>113</v>
      </c>
      <c r="AM12" s="147"/>
    </row>
    <row r="13" spans="1:39" s="138" customFormat="1" ht="24" customHeight="1">
      <c r="A13" s="147">
        <v>40</v>
      </c>
      <c r="B13" s="165" t="s">
        <v>480</v>
      </c>
      <c r="C13" s="164">
        <v>44</v>
      </c>
      <c r="D13" s="145"/>
      <c r="E13" s="384">
        <f t="shared" si="0"/>
        <v>21332</v>
      </c>
      <c r="F13" s="385"/>
      <c r="G13" s="385"/>
      <c r="H13" s="147"/>
      <c r="I13" s="147"/>
      <c r="J13" s="147">
        <v>11347</v>
      </c>
      <c r="K13" s="147"/>
      <c r="L13" s="147"/>
      <c r="M13" s="147">
        <v>9985</v>
      </c>
      <c r="N13" s="147"/>
      <c r="O13" s="147"/>
      <c r="P13" s="147">
        <v>3839</v>
      </c>
      <c r="Q13" s="147"/>
      <c r="R13" s="147"/>
      <c r="S13" s="147">
        <v>6618</v>
      </c>
      <c r="W13" s="138">
        <v>23</v>
      </c>
      <c r="Y13" s="138">
        <v>491</v>
      </c>
      <c r="AA13" s="138">
        <v>376</v>
      </c>
      <c r="AC13" s="138">
        <v>1785</v>
      </c>
      <c r="AE13" s="138">
        <v>7208</v>
      </c>
      <c r="AG13" s="138">
        <v>54</v>
      </c>
      <c r="AI13" s="138">
        <v>787</v>
      </c>
      <c r="AL13" s="138">
        <v>151</v>
      </c>
      <c r="AM13" s="147"/>
    </row>
    <row r="14" spans="1:39" s="138" customFormat="1" ht="24" customHeight="1">
      <c r="A14" s="147">
        <v>45</v>
      </c>
      <c r="B14" s="165" t="s">
        <v>480</v>
      </c>
      <c r="C14" s="164">
        <v>49</v>
      </c>
      <c r="D14" s="145"/>
      <c r="E14" s="384">
        <f t="shared" si="0"/>
        <v>18375</v>
      </c>
      <c r="F14" s="385"/>
      <c r="G14" s="385"/>
      <c r="H14" s="147"/>
      <c r="I14" s="147"/>
      <c r="J14" s="147">
        <v>9713</v>
      </c>
      <c r="K14" s="147"/>
      <c r="L14" s="147"/>
      <c r="M14" s="147">
        <v>8662</v>
      </c>
      <c r="N14" s="147"/>
      <c r="O14" s="147"/>
      <c r="P14" s="147">
        <v>2833</v>
      </c>
      <c r="Q14" s="147"/>
      <c r="R14" s="147"/>
      <c r="S14" s="147">
        <v>5884</v>
      </c>
      <c r="W14" s="138">
        <v>46</v>
      </c>
      <c r="Y14" s="138">
        <v>558</v>
      </c>
      <c r="AA14" s="138">
        <v>392</v>
      </c>
      <c r="AC14" s="138">
        <v>1114</v>
      </c>
      <c r="AE14" s="138">
        <v>6459</v>
      </c>
      <c r="AG14" s="138">
        <v>129</v>
      </c>
      <c r="AI14" s="138">
        <v>821</v>
      </c>
      <c r="AL14" s="138">
        <v>139</v>
      </c>
      <c r="AM14" s="147"/>
    </row>
    <row r="15" spans="1:39" s="138" customFormat="1" ht="24" customHeight="1">
      <c r="A15" s="147">
        <v>50</v>
      </c>
      <c r="B15" s="165" t="s">
        <v>480</v>
      </c>
      <c r="C15" s="164">
        <v>54</v>
      </c>
      <c r="D15" s="145"/>
      <c r="E15" s="384">
        <f t="shared" si="0"/>
        <v>16658</v>
      </c>
      <c r="F15" s="385"/>
      <c r="G15" s="385"/>
      <c r="H15" s="147"/>
      <c r="I15" s="147"/>
      <c r="J15" s="147">
        <v>8607</v>
      </c>
      <c r="K15" s="147"/>
      <c r="L15" s="147"/>
      <c r="M15" s="138">
        <v>8051</v>
      </c>
      <c r="N15" s="147"/>
      <c r="O15" s="147"/>
      <c r="P15" s="147">
        <v>2061</v>
      </c>
      <c r="Q15" s="147"/>
      <c r="R15" s="147"/>
      <c r="S15" s="147">
        <v>5591</v>
      </c>
      <c r="W15" s="138">
        <v>54</v>
      </c>
      <c r="Y15" s="138">
        <v>566</v>
      </c>
      <c r="AA15" s="138">
        <v>335</v>
      </c>
      <c r="AC15" s="138">
        <v>702</v>
      </c>
      <c r="AE15" s="138">
        <v>6255</v>
      </c>
      <c r="AG15" s="138">
        <v>198</v>
      </c>
      <c r="AI15" s="138">
        <v>757</v>
      </c>
      <c r="AL15" s="138">
        <v>139</v>
      </c>
      <c r="AM15" s="147"/>
    </row>
    <row r="16" spans="1:39" s="138" customFormat="1" ht="24" customHeight="1">
      <c r="A16" s="147">
        <v>55</v>
      </c>
      <c r="B16" s="165" t="s">
        <v>480</v>
      </c>
      <c r="C16" s="164">
        <v>59</v>
      </c>
      <c r="D16" s="145"/>
      <c r="E16" s="384">
        <f t="shared" si="0"/>
        <v>17077</v>
      </c>
      <c r="F16" s="385"/>
      <c r="G16" s="385"/>
      <c r="H16" s="147"/>
      <c r="I16" s="147"/>
      <c r="J16" s="147">
        <v>8808</v>
      </c>
      <c r="K16" s="147"/>
      <c r="L16" s="147"/>
      <c r="M16" s="138">
        <v>8269</v>
      </c>
      <c r="N16" s="147"/>
      <c r="O16" s="147"/>
      <c r="P16" s="147">
        <v>1652</v>
      </c>
      <c r="Q16" s="147"/>
      <c r="R16" s="147"/>
      <c r="S16" s="138">
        <v>6146</v>
      </c>
      <c r="W16" s="138">
        <v>109</v>
      </c>
      <c r="Y16" s="138">
        <v>618</v>
      </c>
      <c r="AA16" s="138">
        <v>283</v>
      </c>
      <c r="AC16" s="138">
        <v>465</v>
      </c>
      <c r="AE16" s="138">
        <v>6714</v>
      </c>
      <c r="AG16" s="138">
        <v>369</v>
      </c>
      <c r="AI16" s="138">
        <v>621</v>
      </c>
      <c r="AL16" s="138">
        <v>100</v>
      </c>
      <c r="AM16" s="147"/>
    </row>
    <row r="17" spans="1:39" s="138" customFormat="1" ht="24" customHeight="1">
      <c r="A17" s="147">
        <v>60</v>
      </c>
      <c r="B17" s="165" t="s">
        <v>480</v>
      </c>
      <c r="C17" s="164">
        <v>64</v>
      </c>
      <c r="D17" s="145"/>
      <c r="E17" s="384">
        <f t="shared" si="0"/>
        <v>20657</v>
      </c>
      <c r="F17" s="385"/>
      <c r="G17" s="385"/>
      <c r="H17" s="147"/>
      <c r="I17" s="147"/>
      <c r="J17" s="147">
        <v>10807</v>
      </c>
      <c r="K17" s="147"/>
      <c r="L17" s="147"/>
      <c r="M17" s="138">
        <v>9850</v>
      </c>
      <c r="N17" s="147"/>
      <c r="O17" s="147"/>
      <c r="P17" s="147">
        <v>1521</v>
      </c>
      <c r="Q17" s="147"/>
      <c r="R17" s="147"/>
      <c r="S17" s="147">
        <v>8034</v>
      </c>
      <c r="W17" s="138">
        <v>253</v>
      </c>
      <c r="Y17" s="138">
        <v>675</v>
      </c>
      <c r="AA17" s="138">
        <v>324</v>
      </c>
      <c r="AC17" s="138">
        <v>357</v>
      </c>
      <c r="AE17" s="138">
        <v>7999</v>
      </c>
      <c r="AG17" s="138">
        <v>733</v>
      </c>
      <c r="AI17" s="138">
        <v>616</v>
      </c>
      <c r="AL17" s="138">
        <v>145</v>
      </c>
      <c r="AM17" s="147"/>
    </row>
    <row r="18" spans="1:39" s="138" customFormat="1" ht="24" customHeight="1">
      <c r="A18" s="147">
        <v>65</v>
      </c>
      <c r="B18" s="165" t="s">
        <v>480</v>
      </c>
      <c r="C18" s="164">
        <v>69</v>
      </c>
      <c r="D18" s="145"/>
      <c r="E18" s="384">
        <f t="shared" si="0"/>
        <v>22702</v>
      </c>
      <c r="F18" s="385"/>
      <c r="G18" s="385"/>
      <c r="H18" s="147"/>
      <c r="I18" s="147"/>
      <c r="J18" s="147">
        <v>11384</v>
      </c>
      <c r="K18" s="147"/>
      <c r="L18" s="147"/>
      <c r="M18" s="147">
        <v>11318</v>
      </c>
      <c r="N18" s="147"/>
      <c r="O18" s="147"/>
      <c r="P18" s="147">
        <v>1049</v>
      </c>
      <c r="Q18" s="147"/>
      <c r="R18" s="147"/>
      <c r="S18" s="147">
        <v>8890</v>
      </c>
      <c r="W18" s="138">
        <v>473</v>
      </c>
      <c r="Y18" s="138">
        <v>721</v>
      </c>
      <c r="AA18" s="138">
        <v>251</v>
      </c>
      <c r="AC18" s="138">
        <v>315</v>
      </c>
      <c r="AE18" s="138">
        <v>8648</v>
      </c>
      <c r="AG18" s="138">
        <v>1486</v>
      </c>
      <c r="AI18" s="138">
        <v>710</v>
      </c>
      <c r="AL18" s="138">
        <v>159</v>
      </c>
      <c r="AM18" s="147"/>
    </row>
    <row r="19" spans="1:39" s="138" customFormat="1" ht="24" customHeight="1">
      <c r="A19" s="147">
        <v>70</v>
      </c>
      <c r="B19" s="165" t="s">
        <v>480</v>
      </c>
      <c r="C19" s="164">
        <v>74</v>
      </c>
      <c r="D19" s="145"/>
      <c r="E19" s="384">
        <f t="shared" si="0"/>
        <v>18625</v>
      </c>
      <c r="F19" s="385"/>
      <c r="G19" s="385"/>
      <c r="H19" s="147"/>
      <c r="I19" s="147"/>
      <c r="J19" s="147">
        <v>9220</v>
      </c>
      <c r="K19" s="147"/>
      <c r="L19" s="147"/>
      <c r="M19" s="147">
        <v>9405</v>
      </c>
      <c r="N19" s="147"/>
      <c r="O19" s="147"/>
      <c r="P19" s="147">
        <v>476</v>
      </c>
      <c r="Q19" s="147"/>
      <c r="R19" s="147"/>
      <c r="S19" s="147">
        <v>7534</v>
      </c>
      <c r="W19" s="138">
        <v>590</v>
      </c>
      <c r="Y19" s="138">
        <v>440</v>
      </c>
      <c r="AA19" s="138">
        <v>180</v>
      </c>
      <c r="AC19" s="138">
        <v>191</v>
      </c>
      <c r="AE19" s="138">
        <v>6492</v>
      </c>
      <c r="AG19" s="138">
        <v>2076</v>
      </c>
      <c r="AI19" s="138">
        <v>500</v>
      </c>
      <c r="AL19" s="138">
        <v>146</v>
      </c>
      <c r="AM19" s="147"/>
    </row>
    <row r="20" spans="1:39" s="138" customFormat="1" ht="24" customHeight="1">
      <c r="A20" s="147">
        <v>75</v>
      </c>
      <c r="B20" s="165" t="s">
        <v>480</v>
      </c>
      <c r="C20" s="164">
        <v>79</v>
      </c>
      <c r="D20" s="145"/>
      <c r="E20" s="384">
        <f t="shared" si="0"/>
        <v>13194</v>
      </c>
      <c r="F20" s="385"/>
      <c r="G20" s="385"/>
      <c r="H20" s="147"/>
      <c r="I20" s="147"/>
      <c r="J20" s="147">
        <v>6536</v>
      </c>
      <c r="K20" s="147"/>
      <c r="L20" s="147"/>
      <c r="M20" s="147">
        <v>6658</v>
      </c>
      <c r="N20" s="147"/>
      <c r="O20" s="147"/>
      <c r="P20" s="147">
        <v>237</v>
      </c>
      <c r="Q20" s="147"/>
      <c r="R20" s="147"/>
      <c r="S20" s="147">
        <v>5286</v>
      </c>
      <c r="W20" s="138">
        <v>632</v>
      </c>
      <c r="Y20" s="138">
        <v>274</v>
      </c>
      <c r="AA20" s="138">
        <v>107</v>
      </c>
      <c r="AC20" s="138">
        <v>145</v>
      </c>
      <c r="AE20" s="138">
        <v>3685</v>
      </c>
      <c r="AG20" s="138">
        <v>2370</v>
      </c>
      <c r="AI20" s="138">
        <v>291</v>
      </c>
      <c r="AL20" s="138">
        <v>167</v>
      </c>
      <c r="AM20" s="147"/>
    </row>
    <row r="21" spans="1:39" s="138" customFormat="1" ht="24" customHeight="1">
      <c r="A21" s="147">
        <v>80</v>
      </c>
      <c r="B21" s="165" t="s">
        <v>480</v>
      </c>
      <c r="C21" s="164">
        <v>84</v>
      </c>
      <c r="D21" s="145"/>
      <c r="E21" s="384">
        <f t="shared" si="0"/>
        <v>8813</v>
      </c>
      <c r="F21" s="385"/>
      <c r="G21" s="385"/>
      <c r="H21" s="147"/>
      <c r="I21" s="147"/>
      <c r="J21" s="147">
        <v>3716</v>
      </c>
      <c r="K21" s="147"/>
      <c r="L21" s="147"/>
      <c r="M21" s="147">
        <v>5097</v>
      </c>
      <c r="N21" s="147"/>
      <c r="O21" s="147"/>
      <c r="P21" s="147">
        <v>68</v>
      </c>
      <c r="Q21" s="147"/>
      <c r="R21" s="147"/>
      <c r="S21" s="147">
        <v>2911</v>
      </c>
      <c r="W21" s="138">
        <v>581</v>
      </c>
      <c r="Y21" s="138">
        <v>93</v>
      </c>
      <c r="AA21" s="138">
        <v>63</v>
      </c>
      <c r="AC21" s="138">
        <v>115</v>
      </c>
      <c r="AE21" s="138">
        <v>1918</v>
      </c>
      <c r="AG21" s="138">
        <v>2770</v>
      </c>
      <c r="AI21" s="138">
        <v>158</v>
      </c>
      <c r="AL21" s="138">
        <v>136</v>
      </c>
      <c r="AM21" s="147"/>
    </row>
    <row r="22" spans="1:39" s="138" customFormat="1" ht="24" customHeight="1">
      <c r="A22" s="378" t="s">
        <v>479</v>
      </c>
      <c r="B22" s="378"/>
      <c r="C22" s="378"/>
      <c r="D22" s="145"/>
      <c r="E22" s="384">
        <f t="shared" si="0"/>
        <v>7480</v>
      </c>
      <c r="F22" s="385"/>
      <c r="G22" s="385"/>
      <c r="H22" s="147"/>
      <c r="I22" s="147"/>
      <c r="J22" s="147">
        <v>2335</v>
      </c>
      <c r="K22" s="147"/>
      <c r="L22" s="147"/>
      <c r="M22" s="147">
        <v>5145</v>
      </c>
      <c r="N22" s="147"/>
      <c r="O22" s="147"/>
      <c r="P22" s="147">
        <v>28</v>
      </c>
      <c r="Q22" s="147"/>
      <c r="R22" s="147"/>
      <c r="S22" s="147">
        <v>1478</v>
      </c>
      <c r="V22" s="147"/>
      <c r="W22" s="147">
        <v>774</v>
      </c>
      <c r="X22" s="147"/>
      <c r="Y22" s="147">
        <v>32</v>
      </c>
      <c r="Z22" s="147"/>
      <c r="AA22" s="147">
        <v>23</v>
      </c>
      <c r="AB22" s="147"/>
      <c r="AC22" s="147">
        <v>118</v>
      </c>
      <c r="AD22" s="147"/>
      <c r="AE22" s="147">
        <v>817</v>
      </c>
      <c r="AF22" s="147"/>
      <c r="AG22" s="147">
        <v>3948</v>
      </c>
      <c r="AH22" s="147"/>
      <c r="AI22" s="147">
        <v>125</v>
      </c>
      <c r="AJ22" s="147"/>
      <c r="AK22" s="147"/>
      <c r="AL22" s="147">
        <v>137</v>
      </c>
      <c r="AM22" s="147"/>
    </row>
    <row r="23" spans="1:39" s="138" customFormat="1" ht="15" customHeight="1">
      <c r="A23" s="139"/>
      <c r="B23" s="139"/>
      <c r="C23" s="139"/>
      <c r="D23" s="140"/>
      <c r="E23" s="163"/>
      <c r="F23" s="139"/>
      <c r="G23" s="139"/>
      <c r="H23" s="139"/>
      <c r="I23" s="139"/>
      <c r="J23" s="139"/>
      <c r="K23" s="139"/>
      <c r="L23" s="139"/>
      <c r="M23" s="139"/>
      <c r="N23" s="139"/>
      <c r="O23" s="139"/>
      <c r="P23" s="139"/>
      <c r="Q23" s="139"/>
      <c r="R23" s="139"/>
      <c r="S23" s="139"/>
      <c r="T23" s="147"/>
      <c r="U23" s="139"/>
      <c r="V23" s="139"/>
      <c r="W23" s="139"/>
      <c r="X23" s="139"/>
      <c r="Y23" s="139"/>
      <c r="Z23" s="139"/>
      <c r="AA23" s="139"/>
      <c r="AB23" s="139"/>
      <c r="AC23" s="139"/>
      <c r="AD23" s="139"/>
      <c r="AE23" s="139"/>
      <c r="AF23" s="139"/>
      <c r="AG23" s="139"/>
      <c r="AH23" s="139"/>
      <c r="AI23" s="139"/>
      <c r="AJ23" s="139"/>
      <c r="AK23" s="139"/>
      <c r="AL23" s="139"/>
      <c r="AM23" s="147"/>
    </row>
    <row r="24" spans="1:39" s="138" customFormat="1" ht="15.6" customHeight="1">
      <c r="A24" s="138" t="s">
        <v>432</v>
      </c>
      <c r="T24" s="147"/>
      <c r="U24" s="147"/>
    </row>
    <row r="25" spans="1:39" s="138" customFormat="1" ht="25.5" customHeight="1"/>
    <row r="26" spans="1:39" s="138" customFormat="1" ht="15.95" customHeight="1"/>
    <row r="27" spans="1:39" s="138" customFormat="1" ht="15.95" customHeight="1"/>
    <row r="28" spans="1:39" s="138" customFormat="1" ht="15.95" customHeight="1"/>
    <row r="29" spans="1:39" s="138" customFormat="1" ht="15.95" customHeight="1"/>
    <row r="30" spans="1:39" s="138" customFormat="1" ht="15.95" customHeight="1"/>
    <row r="31" spans="1:39" s="138" customFormat="1" ht="15.95" customHeight="1"/>
    <row r="32" spans="1:39" s="138" customFormat="1" ht="15.95" customHeight="1"/>
    <row r="33" s="138" customFormat="1" ht="15.95" customHeight="1"/>
    <row r="34" s="138" customFormat="1" ht="15.95" customHeight="1"/>
  </sheetData>
  <mergeCells count="37">
    <mergeCell ref="N4:S4"/>
    <mergeCell ref="AF4:AG4"/>
    <mergeCell ref="U5:W5"/>
    <mergeCell ref="AF5:AG5"/>
    <mergeCell ref="A1:S1"/>
    <mergeCell ref="U1:AL1"/>
    <mergeCell ref="AJ5:AL5"/>
    <mergeCell ref="N5:P5"/>
    <mergeCell ref="Q5:S5"/>
    <mergeCell ref="AH5:AI5"/>
    <mergeCell ref="A4:D5"/>
    <mergeCell ref="E5:G5"/>
    <mergeCell ref="H5:J5"/>
    <mergeCell ref="K5:M5"/>
    <mergeCell ref="E6:G6"/>
    <mergeCell ref="E4:M4"/>
    <mergeCell ref="E19:G19"/>
    <mergeCell ref="A6:D6"/>
    <mergeCell ref="E8:G8"/>
    <mergeCell ref="E15:G15"/>
    <mergeCell ref="E10:G10"/>
    <mergeCell ref="A22:C22"/>
    <mergeCell ref="X5:Y5"/>
    <mergeCell ref="Z5:AA5"/>
    <mergeCell ref="AB5:AC5"/>
    <mergeCell ref="AD5:AE5"/>
    <mergeCell ref="E22:G22"/>
    <mergeCell ref="E13:G13"/>
    <mergeCell ref="E9:G9"/>
    <mergeCell ref="E12:G12"/>
    <mergeCell ref="E16:G16"/>
    <mergeCell ref="E11:G11"/>
    <mergeCell ref="E18:G18"/>
    <mergeCell ref="E17:G17"/>
    <mergeCell ref="E21:G21"/>
    <mergeCell ref="E14:G14"/>
    <mergeCell ref="E20:G20"/>
  </mergeCells>
  <phoneticPr fontId="2"/>
  <printOptions horizontalCentered="1"/>
  <pageMargins left="0.55118110236220474" right="0.55118110236220474" top="0.59055118110236227" bottom="0.59055118110236227" header="0.51181102362204722" footer="0.51181102362204722"/>
  <pageSetup paperSize="9" scale="56" firstPageNumber="30" fitToWidth="2" orientation="landscape" useFirstPageNumber="1" r:id="rId1"/>
  <headerFooter scaleWithDoc="0" alignWithMargins="0">
    <evenHeader>&amp;R&amp;12&amp;P</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zoomScaleNormal="100" zoomScaleSheetLayoutView="100" workbookViewId="0">
      <selection sqref="B1"/>
    </sheetView>
  </sheetViews>
  <sheetFormatPr defaultRowHeight="13.5"/>
  <cols>
    <col min="1" max="1" width="6" style="137" customWidth="1"/>
    <col min="2" max="2" width="4.42578125" style="137" customWidth="1"/>
    <col min="3" max="3" width="6" style="137" customWidth="1"/>
    <col min="4" max="4" width="5.42578125" style="137" customWidth="1"/>
    <col min="5" max="5" width="3" style="137" customWidth="1"/>
    <col min="6" max="6" width="8.7109375" style="137" customWidth="1"/>
    <col min="7" max="7" width="7.140625" style="137" customWidth="1"/>
    <col min="8" max="8" width="6.42578125" style="137" customWidth="1"/>
    <col min="9" max="9" width="4.42578125" style="137" customWidth="1"/>
    <col min="10" max="10" width="8.7109375" style="137" customWidth="1"/>
    <col min="11" max="12" width="6.42578125" style="137" customWidth="1"/>
    <col min="13" max="13" width="8.42578125" style="137" customWidth="1"/>
    <col min="14" max="15" width="6.42578125" style="137" customWidth="1"/>
    <col min="16" max="16" width="7.28515625" style="137" customWidth="1"/>
    <col min="17" max="18" width="6.42578125" style="137" customWidth="1"/>
    <col min="19" max="19" width="8.7109375" style="137" customWidth="1"/>
    <col min="20" max="20" width="0.85546875" style="137" customWidth="1"/>
    <col min="21" max="21" width="7.5703125" style="137" customWidth="1"/>
    <col min="22" max="31" width="6.42578125" style="137" customWidth="1"/>
    <col min="32" max="16384" width="9.140625" style="137"/>
  </cols>
  <sheetData>
    <row r="1" spans="1:21" s="138" customFormat="1" ht="18.75" customHeight="1">
      <c r="A1" s="416" t="s">
        <v>478</v>
      </c>
      <c r="B1" s="416"/>
      <c r="C1" s="416"/>
      <c r="D1" s="416"/>
      <c r="E1" s="416"/>
      <c r="F1" s="416"/>
      <c r="G1" s="416"/>
      <c r="H1" s="416"/>
      <c r="I1" s="416"/>
      <c r="J1" s="416"/>
      <c r="K1" s="416"/>
      <c r="L1" s="416"/>
      <c r="M1" s="416"/>
      <c r="N1" s="416"/>
      <c r="O1" s="416"/>
      <c r="P1" s="416"/>
      <c r="Q1" s="416"/>
      <c r="R1" s="416"/>
      <c r="S1" s="416"/>
    </row>
    <row r="2" spans="1:21" s="138" customFormat="1" ht="15.6" customHeight="1">
      <c r="U2" s="147"/>
    </row>
    <row r="3" spans="1:21" s="138" customFormat="1" ht="15.6" customHeight="1" thickBot="1">
      <c r="A3" s="158" t="s">
        <v>476</v>
      </c>
      <c r="B3" s="158"/>
      <c r="C3" s="158"/>
      <c r="D3" s="158"/>
      <c r="E3" s="158"/>
      <c r="F3" s="158"/>
      <c r="G3" s="158"/>
      <c r="H3" s="158"/>
      <c r="I3" s="158"/>
      <c r="J3" s="158"/>
      <c r="K3" s="158"/>
      <c r="L3" s="158"/>
      <c r="M3" s="158"/>
      <c r="N3" s="158"/>
      <c r="O3" s="158"/>
      <c r="P3" s="158"/>
      <c r="Q3" s="158"/>
      <c r="R3" s="158"/>
      <c r="S3" s="158"/>
      <c r="T3" s="147"/>
      <c r="U3" s="147"/>
    </row>
    <row r="4" spans="1:21" s="138" customFormat="1" ht="15.6" customHeight="1" thickTop="1">
      <c r="B4" s="145"/>
      <c r="C4" s="162"/>
      <c r="D4" s="399" t="s">
        <v>445</v>
      </c>
      <c r="E4" s="399"/>
      <c r="F4" s="399"/>
      <c r="G4" s="157"/>
      <c r="H4" s="156"/>
      <c r="I4" s="156"/>
      <c r="J4" s="156"/>
      <c r="K4" s="399" t="s">
        <v>474</v>
      </c>
      <c r="L4" s="399"/>
      <c r="M4" s="399"/>
      <c r="N4" s="399"/>
      <c r="O4" s="399"/>
      <c r="P4" s="399"/>
      <c r="Q4" s="156"/>
      <c r="R4" s="156"/>
      <c r="S4" s="156"/>
      <c r="T4" s="147"/>
      <c r="U4" s="147"/>
    </row>
    <row r="5" spans="1:21" s="138" customFormat="1" ht="15.6" customHeight="1">
      <c r="B5" s="145"/>
      <c r="C5" s="407" t="s">
        <v>468</v>
      </c>
      <c r="D5" s="408"/>
      <c r="E5" s="409"/>
      <c r="F5" s="407" t="s">
        <v>446</v>
      </c>
      <c r="G5" s="409"/>
      <c r="H5" s="161"/>
      <c r="I5" s="153"/>
      <c r="J5" s="153"/>
      <c r="K5" s="153"/>
      <c r="L5" s="403" t="s">
        <v>468</v>
      </c>
      <c r="M5" s="403"/>
      <c r="N5" s="403"/>
      <c r="O5" s="403"/>
      <c r="P5" s="403"/>
      <c r="Q5" s="403"/>
      <c r="R5" s="153"/>
      <c r="S5" s="153"/>
      <c r="T5" s="147"/>
      <c r="U5" s="147"/>
    </row>
    <row r="6" spans="1:21" s="138" customFormat="1" ht="15.6" customHeight="1">
      <c r="B6" s="145"/>
      <c r="C6" s="410"/>
      <c r="D6" s="411"/>
      <c r="E6" s="412"/>
      <c r="F6" s="410"/>
      <c r="G6" s="412"/>
      <c r="H6" s="407" t="s">
        <v>445</v>
      </c>
      <c r="I6" s="409"/>
      <c r="J6" s="418" t="s">
        <v>446</v>
      </c>
      <c r="K6" s="419"/>
      <c r="L6" s="407" t="s">
        <v>462</v>
      </c>
      <c r="M6" s="409"/>
      <c r="N6" s="407" t="s">
        <v>461</v>
      </c>
      <c r="O6" s="409"/>
      <c r="P6" s="407" t="s">
        <v>460</v>
      </c>
      <c r="Q6" s="409"/>
      <c r="R6" s="407" t="s">
        <v>459</v>
      </c>
      <c r="S6" s="408"/>
      <c r="T6" s="147"/>
    </row>
    <row r="7" spans="1:21" s="138" customFormat="1" ht="15.6" customHeight="1">
      <c r="A7" s="139"/>
      <c r="B7" s="140"/>
      <c r="C7" s="413"/>
      <c r="D7" s="414"/>
      <c r="E7" s="415"/>
      <c r="F7" s="413"/>
      <c r="G7" s="415"/>
      <c r="H7" s="413"/>
      <c r="I7" s="415"/>
      <c r="J7" s="420" t="s">
        <v>458</v>
      </c>
      <c r="K7" s="421"/>
      <c r="L7" s="413"/>
      <c r="M7" s="415"/>
      <c r="N7" s="413"/>
      <c r="O7" s="415"/>
      <c r="P7" s="413"/>
      <c r="Q7" s="415"/>
      <c r="R7" s="413"/>
      <c r="S7" s="414"/>
      <c r="T7" s="147"/>
    </row>
    <row r="8" spans="1:21" s="138" customFormat="1" ht="15.6" customHeight="1">
      <c r="B8" s="145"/>
      <c r="T8" s="147"/>
    </row>
    <row r="9" spans="1:21" s="138" customFormat="1" ht="15.6" customHeight="1">
      <c r="A9" s="423" t="s">
        <v>445</v>
      </c>
      <c r="B9" s="412"/>
      <c r="C9" s="384">
        <v>113518</v>
      </c>
      <c r="D9" s="424"/>
      <c r="E9" s="424"/>
      <c r="F9" s="385">
        <v>274656</v>
      </c>
      <c r="G9" s="385"/>
      <c r="H9" s="385">
        <f>SUM(J9:S9,A16:D16)</f>
        <v>113284</v>
      </c>
      <c r="I9" s="385"/>
      <c r="J9" s="417">
        <v>36152</v>
      </c>
      <c r="K9" s="417"/>
      <c r="L9" s="417">
        <v>32203</v>
      </c>
      <c r="M9" s="417"/>
      <c r="N9" s="417">
        <v>20991</v>
      </c>
      <c r="O9" s="417"/>
      <c r="P9" s="417">
        <v>16053</v>
      </c>
      <c r="Q9" s="417"/>
      <c r="R9" s="417">
        <v>5330</v>
      </c>
      <c r="S9" s="417"/>
      <c r="T9" s="147"/>
    </row>
    <row r="10" spans="1:21" s="138" customFormat="1" ht="15.6" customHeight="1" thickBot="1">
      <c r="A10" s="158"/>
      <c r="B10" s="159"/>
      <c r="C10" s="158"/>
      <c r="D10" s="158"/>
      <c r="E10" s="158"/>
      <c r="F10" s="158"/>
      <c r="G10" s="158"/>
      <c r="H10" s="158"/>
      <c r="I10" s="158"/>
      <c r="J10" s="158"/>
      <c r="K10" s="158"/>
      <c r="L10" s="158"/>
      <c r="M10" s="158"/>
      <c r="N10" s="158"/>
      <c r="O10" s="158"/>
      <c r="P10" s="158"/>
      <c r="Q10" s="158"/>
      <c r="R10" s="158"/>
      <c r="S10" s="158"/>
      <c r="T10" s="147"/>
    </row>
    <row r="11" spans="1:21" s="138" customFormat="1" ht="15.6" customHeight="1" thickTop="1">
      <c r="A11" s="156"/>
      <c r="B11" s="399" t="s">
        <v>454</v>
      </c>
      <c r="C11" s="399"/>
      <c r="D11" s="399"/>
      <c r="E11" s="399"/>
      <c r="F11" s="399"/>
      <c r="G11" s="157"/>
      <c r="H11" s="398" t="s">
        <v>453</v>
      </c>
      <c r="I11" s="399"/>
      <c r="J11" s="399"/>
      <c r="K11" s="400"/>
      <c r="L11" s="156"/>
      <c r="M11" s="156" t="s">
        <v>452</v>
      </c>
      <c r="N11" s="422" t="s">
        <v>451</v>
      </c>
      <c r="O11" s="422"/>
      <c r="P11" s="422"/>
      <c r="Q11" s="422"/>
      <c r="R11" s="156"/>
      <c r="S11" s="156"/>
      <c r="T11" s="147"/>
    </row>
    <row r="12" spans="1:21" s="138" customFormat="1" ht="15.6" customHeight="1">
      <c r="A12" s="153"/>
      <c r="B12" s="153"/>
      <c r="C12" s="153"/>
      <c r="D12" s="155"/>
      <c r="G12" s="154"/>
      <c r="I12" s="154"/>
      <c r="K12" s="154"/>
      <c r="N12" s="153"/>
      <c r="O12" s="153"/>
      <c r="P12" s="153"/>
      <c r="Q12" s="153"/>
      <c r="R12" s="153"/>
      <c r="S12" s="153"/>
      <c r="T12" s="147"/>
    </row>
    <row r="13" spans="1:21" s="138" customFormat="1" ht="15.6" customHeight="1">
      <c r="A13" s="408" t="s">
        <v>449</v>
      </c>
      <c r="B13" s="409"/>
      <c r="C13" s="425" t="s">
        <v>448</v>
      </c>
      <c r="D13" s="426"/>
      <c r="E13" s="429" t="s">
        <v>446</v>
      </c>
      <c r="F13" s="430"/>
      <c r="G13" s="431"/>
      <c r="H13" s="429" t="s">
        <v>447</v>
      </c>
      <c r="I13" s="431"/>
      <c r="J13" s="429" t="s">
        <v>446</v>
      </c>
      <c r="K13" s="431"/>
      <c r="L13" s="410" t="s">
        <v>445</v>
      </c>
      <c r="M13" s="412"/>
      <c r="N13" s="418" t="s">
        <v>444</v>
      </c>
      <c r="O13" s="432"/>
      <c r="P13" s="419"/>
      <c r="Q13" s="418" t="s">
        <v>443</v>
      </c>
      <c r="R13" s="432"/>
      <c r="S13" s="432"/>
      <c r="T13" s="147"/>
    </row>
    <row r="14" spans="1:21" s="138" customFormat="1" ht="15.6" customHeight="1">
      <c r="A14" s="414"/>
      <c r="B14" s="415"/>
      <c r="C14" s="427"/>
      <c r="D14" s="428"/>
      <c r="E14" s="139"/>
      <c r="F14" s="139"/>
      <c r="G14" s="140"/>
      <c r="H14" s="139"/>
      <c r="I14" s="140"/>
      <c r="J14" s="139"/>
      <c r="K14" s="140"/>
      <c r="L14" s="147"/>
      <c r="M14" s="140"/>
      <c r="N14" s="420" t="s">
        <v>441</v>
      </c>
      <c r="O14" s="433"/>
      <c r="P14" s="421"/>
      <c r="Q14" s="420" t="s">
        <v>440</v>
      </c>
      <c r="R14" s="433"/>
      <c r="S14" s="433"/>
      <c r="T14" s="147"/>
    </row>
    <row r="15" spans="1:21" s="138" customFormat="1" ht="15.6" customHeight="1">
      <c r="K15" s="152"/>
      <c r="L15" s="152"/>
      <c r="M15" s="152"/>
      <c r="N15" s="152"/>
      <c r="O15" s="152"/>
      <c r="P15" s="152"/>
      <c r="T15" s="147"/>
    </row>
    <row r="16" spans="1:21" s="138" customFormat="1" ht="15.6" customHeight="1">
      <c r="A16" s="435">
        <v>1803</v>
      </c>
      <c r="B16" s="435"/>
      <c r="C16" s="435">
        <v>752</v>
      </c>
      <c r="D16" s="435"/>
      <c r="E16" s="147"/>
      <c r="F16" s="435">
        <v>270739</v>
      </c>
      <c r="G16" s="435"/>
      <c r="H16" s="424">
        <v>234</v>
      </c>
      <c r="I16" s="424"/>
      <c r="J16" s="424">
        <v>3917</v>
      </c>
      <c r="K16" s="424"/>
      <c r="L16" s="424">
        <v>66332</v>
      </c>
      <c r="M16" s="424"/>
      <c r="N16" s="424">
        <v>23623</v>
      </c>
      <c r="O16" s="424"/>
      <c r="P16" s="424"/>
      <c r="Q16" s="424">
        <v>42709</v>
      </c>
      <c r="R16" s="424"/>
      <c r="S16" s="424"/>
      <c r="T16" s="147"/>
    </row>
    <row r="17" spans="1:20" s="138" customFormat="1" ht="15.6" customHeight="1">
      <c r="A17" s="139"/>
      <c r="B17" s="139"/>
      <c r="C17" s="139"/>
      <c r="D17" s="139"/>
      <c r="E17" s="139"/>
      <c r="F17" s="139"/>
      <c r="G17" s="139"/>
      <c r="H17" s="139"/>
      <c r="I17" s="139"/>
      <c r="J17" s="139"/>
      <c r="K17" s="139"/>
      <c r="L17" s="139"/>
      <c r="M17" s="139"/>
      <c r="N17" s="139"/>
      <c r="O17" s="139"/>
      <c r="P17" s="139"/>
      <c r="Q17" s="139"/>
      <c r="R17" s="139"/>
      <c r="S17" s="139"/>
      <c r="T17" s="147"/>
    </row>
    <row r="18" spans="1:20" s="138" customFormat="1" ht="15" customHeight="1">
      <c r="A18" s="138" t="s">
        <v>432</v>
      </c>
    </row>
    <row r="19" spans="1:20" s="138" customFormat="1" ht="15.95" customHeight="1">
      <c r="K19" s="434"/>
      <c r="L19" s="434"/>
    </row>
    <row r="20" spans="1:20" s="138" customFormat="1" ht="15.95" customHeight="1"/>
    <row r="21" spans="1:20" s="138" customFormat="1" ht="15.95" customHeight="1"/>
    <row r="22" spans="1:20" s="138" customFormat="1" ht="15.95" customHeight="1"/>
    <row r="23" spans="1:20" s="138" customFormat="1" ht="15.95" customHeight="1"/>
    <row r="24" spans="1:20" s="138" customFormat="1" ht="15.95" customHeight="1"/>
    <row r="25" spans="1:20" s="138" customFormat="1" ht="15.95" customHeight="1"/>
    <row r="26" spans="1:20" s="138" customFormat="1" ht="5.25" customHeight="1"/>
    <row r="27" spans="1:20" s="138" customFormat="1" ht="15.95" customHeight="1"/>
    <row r="28" spans="1:20" s="138" customFormat="1" ht="15.95" customHeight="1"/>
    <row r="29" spans="1:20" s="138" customFormat="1" ht="15.95" customHeight="1"/>
    <row r="30" spans="1:20" s="138" customFormat="1" ht="15.95" customHeight="1"/>
    <row r="31" spans="1:20" s="138" customFormat="1" ht="15.95" customHeight="1"/>
    <row r="32" spans="1:20" s="138" customFormat="1" ht="15.95" customHeight="1"/>
    <row r="33" s="138" customFormat="1" ht="15.95" customHeight="1"/>
    <row r="34" s="138" customFormat="1" ht="15.95" customHeight="1"/>
    <row r="35" s="138" customFormat="1" ht="15.95" customHeight="1"/>
    <row r="36" s="138" customFormat="1" ht="15.95" customHeight="1"/>
    <row r="37" s="138" customFormat="1" ht="15.95" customHeight="1"/>
  </sheetData>
  <mergeCells count="44">
    <mergeCell ref="K19:L19"/>
    <mergeCell ref="A16:B16"/>
    <mergeCell ref="C16:D16"/>
    <mergeCell ref="F16:G16"/>
    <mergeCell ref="H16:I16"/>
    <mergeCell ref="J16:K16"/>
    <mergeCell ref="L16:M16"/>
    <mergeCell ref="J13:K13"/>
    <mergeCell ref="N16:P16"/>
    <mergeCell ref="Q16:S16"/>
    <mergeCell ref="N13:P13"/>
    <mergeCell ref="Q13:S13"/>
    <mergeCell ref="N14:P14"/>
    <mergeCell ref="Q14:S14"/>
    <mergeCell ref="L13:M13"/>
    <mergeCell ref="B11:F11"/>
    <mergeCell ref="H11:K11"/>
    <mergeCell ref="N11:Q11"/>
    <mergeCell ref="A9:B9"/>
    <mergeCell ref="C9:E9"/>
    <mergeCell ref="F9:G9"/>
    <mergeCell ref="H9:I9"/>
    <mergeCell ref="J9:K9"/>
    <mergeCell ref="L9:M9"/>
    <mergeCell ref="N9:O9"/>
    <mergeCell ref="P9:Q9"/>
    <mergeCell ref="A13:B14"/>
    <mergeCell ref="C13:D14"/>
    <mergeCell ref="E13:G13"/>
    <mergeCell ref="H13:I13"/>
    <mergeCell ref="R9:S9"/>
    <mergeCell ref="H6:I7"/>
    <mergeCell ref="J6:K6"/>
    <mergeCell ref="L6:M7"/>
    <mergeCell ref="N6:O7"/>
    <mergeCell ref="P6:Q7"/>
    <mergeCell ref="R6:S7"/>
    <mergeCell ref="J7:K7"/>
    <mergeCell ref="C5:E7"/>
    <mergeCell ref="F5:G7"/>
    <mergeCell ref="L5:Q5"/>
    <mergeCell ref="A1:S1"/>
    <mergeCell ref="D4:F4"/>
    <mergeCell ref="K4:P4"/>
  </mergeCells>
  <phoneticPr fontId="2"/>
  <printOptions horizontalCentered="1"/>
  <pageMargins left="0.55118110236220474" right="0.55118110236220474" top="0.59055118110236227" bottom="0.59055118110236227" header="0.51181102362204722" footer="0.51181102362204722"/>
  <pageSetup paperSize="9" scale="79" firstPageNumber="30" fitToWidth="2" orientation="portrait" useFirstPageNumber="1" r:id="rId1"/>
  <headerFooter scaleWithDoc="0" alignWithMargins="0">
    <evenHeader>&amp;R&amp;12&amp;P</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Normal="100" zoomScaleSheetLayoutView="100" workbookViewId="0">
      <selection sqref="B1"/>
    </sheetView>
  </sheetViews>
  <sheetFormatPr defaultRowHeight="13.5"/>
  <cols>
    <col min="1" max="1" width="5.7109375" style="137" customWidth="1"/>
    <col min="2" max="2" width="3.85546875" style="137" customWidth="1"/>
    <col min="3" max="3" width="7.5703125" style="137" customWidth="1"/>
    <col min="4" max="4" width="4.28515625" style="137" customWidth="1"/>
    <col min="5" max="5" width="9.42578125" style="137" customWidth="1"/>
    <col min="6" max="6" width="9" style="137" customWidth="1"/>
    <col min="7" max="7" width="8" style="137" customWidth="1"/>
    <col min="8" max="8" width="6.42578125" style="137" customWidth="1"/>
    <col min="9" max="9" width="9.85546875" style="137" customWidth="1"/>
    <col min="10" max="10" width="6.42578125" style="137" customWidth="1"/>
    <col min="11" max="11" width="8.7109375" style="137" customWidth="1"/>
    <col min="12" max="12" width="8.140625" style="137" customWidth="1"/>
    <col min="13" max="13" width="8" style="137" customWidth="1"/>
    <col min="14" max="14" width="6" style="137" customWidth="1"/>
    <col min="15" max="15" width="8" style="137" customWidth="1"/>
    <col min="16" max="16" width="4.140625" style="137" customWidth="1"/>
    <col min="17" max="17" width="3" style="137" customWidth="1"/>
    <col min="18" max="18" width="8.42578125" style="137" customWidth="1"/>
    <col min="19" max="19" width="7.5703125" style="137" customWidth="1"/>
    <col min="20" max="29" width="6.42578125" style="137" customWidth="1"/>
    <col min="30" max="16384" width="9.140625" style="137"/>
  </cols>
  <sheetData>
    <row r="1" spans="1:19" s="138" customFormat="1" ht="18.75" customHeight="1">
      <c r="A1" s="416" t="s">
        <v>477</v>
      </c>
      <c r="B1" s="416"/>
      <c r="C1" s="416"/>
      <c r="D1" s="416"/>
      <c r="E1" s="416"/>
      <c r="F1" s="416"/>
      <c r="G1" s="416"/>
      <c r="H1" s="416"/>
      <c r="I1" s="416"/>
      <c r="J1" s="416"/>
      <c r="K1" s="416"/>
      <c r="L1" s="416"/>
      <c r="M1" s="416"/>
      <c r="N1" s="416"/>
      <c r="O1" s="416"/>
      <c r="P1" s="416"/>
      <c r="Q1" s="416"/>
      <c r="R1" s="416"/>
    </row>
    <row r="2" spans="1:19" s="138" customFormat="1" ht="15.6" customHeight="1">
      <c r="S2" s="147"/>
    </row>
    <row r="3" spans="1:19" s="138" customFormat="1" ht="15.6" customHeight="1" thickBot="1">
      <c r="A3" s="158" t="s">
        <v>475</v>
      </c>
      <c r="B3" s="158"/>
      <c r="C3" s="158"/>
      <c r="D3" s="158"/>
      <c r="E3" s="158"/>
      <c r="F3" s="158"/>
      <c r="G3" s="158"/>
      <c r="H3" s="158"/>
      <c r="I3" s="158"/>
      <c r="J3" s="158"/>
      <c r="K3" s="158"/>
      <c r="L3" s="158"/>
      <c r="M3" s="158"/>
      <c r="N3" s="158"/>
      <c r="O3" s="158"/>
      <c r="P3" s="158"/>
      <c r="Q3" s="158"/>
      <c r="R3" s="158"/>
      <c r="S3" s="147"/>
    </row>
    <row r="4" spans="1:19" s="138" customFormat="1" ht="15.6" customHeight="1" thickTop="1">
      <c r="A4" s="388" t="s">
        <v>473</v>
      </c>
      <c r="B4" s="388"/>
      <c r="C4" s="436"/>
      <c r="D4" s="437" t="s">
        <v>468</v>
      </c>
      <c r="E4" s="436"/>
      <c r="F4" s="398" t="s">
        <v>472</v>
      </c>
      <c r="G4" s="399"/>
      <c r="H4" s="399"/>
      <c r="I4" s="399"/>
      <c r="J4" s="399"/>
      <c r="K4" s="400"/>
      <c r="L4" s="437" t="s">
        <v>471</v>
      </c>
      <c r="M4" s="436"/>
      <c r="N4" s="437" t="s">
        <v>470</v>
      </c>
      <c r="O4" s="436"/>
      <c r="P4" s="437" t="s">
        <v>469</v>
      </c>
      <c r="Q4" s="388"/>
      <c r="R4" s="388"/>
      <c r="S4" s="147"/>
    </row>
    <row r="5" spans="1:19" s="138" customFormat="1" ht="15.6" customHeight="1">
      <c r="A5" s="414"/>
      <c r="B5" s="414"/>
      <c r="C5" s="415"/>
      <c r="D5" s="413"/>
      <c r="E5" s="415"/>
      <c r="F5" s="393" t="s">
        <v>445</v>
      </c>
      <c r="G5" s="439"/>
      <c r="H5" s="393" t="s">
        <v>467</v>
      </c>
      <c r="I5" s="439"/>
      <c r="J5" s="393" t="s">
        <v>466</v>
      </c>
      <c r="K5" s="439"/>
      <c r="L5" s="413" t="s">
        <v>465</v>
      </c>
      <c r="M5" s="415"/>
      <c r="N5" s="413" t="s">
        <v>464</v>
      </c>
      <c r="O5" s="415"/>
      <c r="P5" s="413" t="s">
        <v>463</v>
      </c>
      <c r="Q5" s="414"/>
      <c r="R5" s="414"/>
      <c r="S5" s="147"/>
    </row>
    <row r="6" spans="1:19" s="138" customFormat="1" ht="15.6" customHeight="1">
      <c r="C6" s="145"/>
      <c r="D6" s="160"/>
    </row>
    <row r="7" spans="1:19" s="138" customFormat="1" ht="15.6" customHeight="1">
      <c r="A7" s="151" t="s">
        <v>457</v>
      </c>
      <c r="B7" s="138" t="s">
        <v>456</v>
      </c>
      <c r="C7" s="145"/>
      <c r="D7" s="147"/>
      <c r="E7" s="147">
        <v>37067</v>
      </c>
      <c r="F7" s="435">
        <v>156016</v>
      </c>
      <c r="G7" s="435"/>
      <c r="I7" s="147">
        <v>83065</v>
      </c>
      <c r="K7" s="147">
        <v>72951</v>
      </c>
      <c r="M7" s="146">
        <v>4.2</v>
      </c>
      <c r="O7" s="146">
        <v>425.5</v>
      </c>
      <c r="Q7" s="438">
        <v>113.9</v>
      </c>
      <c r="R7" s="438"/>
    </row>
    <row r="8" spans="1:19" s="138" customFormat="1" ht="15.6" customHeight="1">
      <c r="C8" s="145"/>
    </row>
    <row r="9" spans="1:19" s="138" customFormat="1" ht="15.6" customHeight="1">
      <c r="B9" s="138" t="s">
        <v>455</v>
      </c>
      <c r="C9" s="145"/>
      <c r="D9" s="147"/>
      <c r="E9" s="147">
        <v>49651</v>
      </c>
      <c r="F9" s="435">
        <v>194068</v>
      </c>
      <c r="G9" s="435"/>
      <c r="I9" s="147">
        <v>102517</v>
      </c>
      <c r="K9" s="147">
        <v>91551</v>
      </c>
      <c r="M9" s="146">
        <v>3.9</v>
      </c>
      <c r="O9" s="146">
        <v>529.29999999999995</v>
      </c>
      <c r="Q9" s="438">
        <v>112</v>
      </c>
      <c r="R9" s="438"/>
    </row>
    <row r="10" spans="1:19" s="138" customFormat="1" ht="15.6" customHeight="1">
      <c r="C10" s="145"/>
    </row>
    <row r="11" spans="1:19" s="138" customFormat="1" ht="15.6" customHeight="1">
      <c r="B11" s="138" t="s">
        <v>450</v>
      </c>
      <c r="C11" s="145"/>
      <c r="D11" s="147"/>
      <c r="E11" s="147">
        <v>65027</v>
      </c>
      <c r="F11" s="435">
        <v>216394</v>
      </c>
      <c r="G11" s="435"/>
      <c r="I11" s="147">
        <v>112127</v>
      </c>
      <c r="K11" s="147">
        <v>104267</v>
      </c>
      <c r="M11" s="146">
        <v>3.3</v>
      </c>
      <c r="O11" s="146">
        <v>590.1</v>
      </c>
      <c r="Q11" s="438">
        <v>107.5</v>
      </c>
      <c r="R11" s="438"/>
    </row>
    <row r="12" spans="1:19" s="138" customFormat="1" ht="15.6" customHeight="1">
      <c r="C12" s="145"/>
    </row>
    <row r="13" spans="1:19" s="138" customFormat="1" ht="15.6" customHeight="1">
      <c r="B13" s="138" t="s">
        <v>442</v>
      </c>
      <c r="C13" s="145"/>
      <c r="D13" s="147"/>
      <c r="E13" s="147">
        <v>72059</v>
      </c>
      <c r="F13" s="435">
        <v>237617</v>
      </c>
      <c r="G13" s="435"/>
      <c r="I13" s="147">
        <v>122260</v>
      </c>
      <c r="K13" s="147">
        <v>115357</v>
      </c>
      <c r="M13" s="146">
        <v>3.3</v>
      </c>
      <c r="O13" s="146">
        <v>648</v>
      </c>
      <c r="Q13" s="438">
        <v>106</v>
      </c>
      <c r="R13" s="438"/>
    </row>
    <row r="14" spans="1:19" s="138" customFormat="1" ht="15.6" customHeight="1">
      <c r="C14" s="145"/>
    </row>
    <row r="15" spans="1:19" s="138" customFormat="1" ht="15.6" customHeight="1">
      <c r="A15" s="151" t="s">
        <v>439</v>
      </c>
      <c r="B15" s="138" t="s">
        <v>438</v>
      </c>
      <c r="C15" s="145"/>
      <c r="D15" s="147"/>
      <c r="E15" s="147">
        <v>81668</v>
      </c>
      <c r="F15" s="435">
        <v>257716</v>
      </c>
      <c r="G15" s="435"/>
      <c r="I15" s="147">
        <v>132601</v>
      </c>
      <c r="K15" s="147">
        <v>125115</v>
      </c>
      <c r="M15" s="146">
        <v>3.2</v>
      </c>
      <c r="O15" s="146">
        <v>700.5</v>
      </c>
      <c r="Q15" s="438">
        <v>106</v>
      </c>
      <c r="R15" s="438"/>
    </row>
    <row r="16" spans="1:19" s="138" customFormat="1" ht="15.6" customHeight="1">
      <c r="C16" s="145"/>
    </row>
    <row r="17" spans="1:18" s="138" customFormat="1" ht="15.6" customHeight="1">
      <c r="B17" s="138" t="s">
        <v>437</v>
      </c>
      <c r="C17" s="145"/>
      <c r="D17" s="147"/>
      <c r="E17" s="147">
        <v>94924</v>
      </c>
      <c r="F17" s="435">
        <v>277061</v>
      </c>
      <c r="G17" s="435"/>
      <c r="I17" s="147">
        <v>143230</v>
      </c>
      <c r="K17" s="147">
        <v>133831</v>
      </c>
      <c r="M17" s="146">
        <v>2.9</v>
      </c>
      <c r="O17" s="146">
        <v>752.5</v>
      </c>
      <c r="Q17" s="438">
        <v>107</v>
      </c>
      <c r="R17" s="438"/>
    </row>
    <row r="18" spans="1:18" s="138" customFormat="1" ht="15" customHeight="1">
      <c r="C18" s="145"/>
    </row>
    <row r="19" spans="1:18" s="138" customFormat="1" ht="15.95" customHeight="1">
      <c r="B19" s="138" t="s">
        <v>436</v>
      </c>
      <c r="C19" s="145"/>
      <c r="D19" s="147"/>
      <c r="E19" s="147">
        <v>99745</v>
      </c>
      <c r="F19" s="435">
        <v>278218</v>
      </c>
      <c r="G19" s="435"/>
      <c r="I19" s="147">
        <v>143073</v>
      </c>
      <c r="K19" s="147">
        <v>135145</v>
      </c>
      <c r="M19" s="146">
        <v>2.8</v>
      </c>
      <c r="O19" s="146">
        <v>755.6</v>
      </c>
      <c r="Q19" s="438">
        <v>105.9</v>
      </c>
      <c r="R19" s="438"/>
    </row>
    <row r="20" spans="1:18" s="138" customFormat="1" ht="15.95" customHeight="1">
      <c r="C20" s="145"/>
    </row>
    <row r="21" spans="1:18" s="138" customFormat="1" ht="15.95" customHeight="1">
      <c r="B21" s="149" t="s">
        <v>435</v>
      </c>
      <c r="C21" s="145"/>
      <c r="D21" s="147"/>
      <c r="E21" s="147">
        <v>105600</v>
      </c>
      <c r="F21" s="435">
        <v>280255</v>
      </c>
      <c r="G21" s="435"/>
      <c r="I21" s="147">
        <v>143404</v>
      </c>
      <c r="K21" s="147">
        <v>136851</v>
      </c>
      <c r="L21" s="150"/>
      <c r="M21" s="146">
        <v>2.7</v>
      </c>
      <c r="N21" s="150"/>
      <c r="O21" s="146">
        <v>761.1</v>
      </c>
      <c r="P21" s="150"/>
      <c r="Q21" s="438">
        <v>104.8</v>
      </c>
      <c r="R21" s="438"/>
    </row>
    <row r="22" spans="1:18" s="138" customFormat="1" ht="15.95" customHeight="1">
      <c r="C22" s="145"/>
    </row>
    <row r="23" spans="1:18" s="138" customFormat="1" ht="15.95" customHeight="1">
      <c r="B23" s="149" t="s">
        <v>434</v>
      </c>
      <c r="C23" s="148"/>
      <c r="D23" s="147"/>
      <c r="E23" s="147">
        <v>111973</v>
      </c>
      <c r="F23" s="435">
        <f>SUM(I23:K23)</f>
        <v>280416</v>
      </c>
      <c r="G23" s="435"/>
      <c r="H23" s="147"/>
      <c r="I23" s="147">
        <v>143338</v>
      </c>
      <c r="J23" s="147"/>
      <c r="K23" s="147">
        <v>137078</v>
      </c>
      <c r="L23" s="146"/>
      <c r="M23" s="146">
        <f>F23/E23</f>
        <v>2.5043180052334044</v>
      </c>
      <c r="N23" s="146"/>
      <c r="O23" s="146">
        <v>761.6</v>
      </c>
      <c r="P23" s="146"/>
      <c r="Q23" s="438">
        <f>I23/K23*100</f>
        <v>104.56674302222093</v>
      </c>
      <c r="R23" s="438"/>
    </row>
    <row r="24" spans="1:18" s="138" customFormat="1" ht="15.95" customHeight="1">
      <c r="C24" s="145"/>
    </row>
    <row r="25" spans="1:18" s="138" customFormat="1" ht="15.95" customHeight="1">
      <c r="B25" s="144" t="s">
        <v>433</v>
      </c>
      <c r="C25" s="143"/>
      <c r="D25" s="142"/>
      <c r="E25" s="142">
        <v>113518</v>
      </c>
      <c r="F25" s="440">
        <v>274656</v>
      </c>
      <c r="G25" s="440"/>
      <c r="H25" s="142"/>
      <c r="I25" s="142">
        <v>141134</v>
      </c>
      <c r="J25" s="142"/>
      <c r="K25" s="142">
        <v>133522</v>
      </c>
      <c r="L25" s="141"/>
      <c r="M25" s="141">
        <v>2.4</v>
      </c>
      <c r="N25" s="141"/>
      <c r="O25" s="141">
        <v>746</v>
      </c>
      <c r="P25" s="141"/>
      <c r="Q25" s="441">
        <v>105.7</v>
      </c>
      <c r="R25" s="441"/>
    </row>
    <row r="26" spans="1:18" s="138" customFormat="1" ht="5.25" customHeight="1">
      <c r="A26" s="139"/>
      <c r="B26" s="139"/>
      <c r="C26" s="140"/>
      <c r="D26" s="139"/>
      <c r="E26" s="139"/>
      <c r="F26" s="139"/>
      <c r="G26" s="139"/>
      <c r="H26" s="139"/>
      <c r="I26" s="139"/>
      <c r="J26" s="139"/>
      <c r="K26" s="139"/>
      <c r="L26" s="139"/>
      <c r="M26" s="139"/>
      <c r="N26" s="139"/>
      <c r="O26" s="139"/>
      <c r="P26" s="139"/>
      <c r="Q26" s="139"/>
      <c r="R26" s="139"/>
    </row>
    <row r="27" spans="1:18" s="138" customFormat="1" ht="15.95" customHeight="1">
      <c r="A27" s="138" t="s">
        <v>432</v>
      </c>
    </row>
    <row r="28" spans="1:18" s="138" customFormat="1" ht="15.95" customHeight="1"/>
    <row r="29" spans="1:18" s="138" customFormat="1" ht="15.95" customHeight="1"/>
    <row r="30" spans="1:18" s="138" customFormat="1" ht="15.95" customHeight="1"/>
    <row r="31" spans="1:18" s="138" customFormat="1" ht="15.95" customHeight="1"/>
    <row r="32" spans="1:18" s="138" customFormat="1" ht="15.95" customHeight="1"/>
    <row r="33" s="138" customFormat="1" ht="15.95" customHeight="1"/>
    <row r="34" s="138" customFormat="1" ht="15.95" customHeight="1"/>
    <row r="35" s="138" customFormat="1" ht="15.95" customHeight="1"/>
    <row r="36" s="138" customFormat="1" ht="15.95" customHeight="1"/>
    <row r="37" s="138" customFormat="1" ht="15.95" customHeight="1"/>
  </sheetData>
  <mergeCells count="33">
    <mergeCell ref="F23:G23"/>
    <mergeCell ref="Q23:R23"/>
    <mergeCell ref="F25:G25"/>
    <mergeCell ref="Q25:R25"/>
    <mergeCell ref="F17:G17"/>
    <mergeCell ref="Q17:R17"/>
    <mergeCell ref="F19:G19"/>
    <mergeCell ref="Q19:R19"/>
    <mergeCell ref="F21:G21"/>
    <mergeCell ref="Q21:R21"/>
    <mergeCell ref="F15:G15"/>
    <mergeCell ref="Q15:R15"/>
    <mergeCell ref="F13:G13"/>
    <mergeCell ref="Q13:R13"/>
    <mergeCell ref="F9:G9"/>
    <mergeCell ref="Q9:R9"/>
    <mergeCell ref="F11:G11"/>
    <mergeCell ref="Q11:R11"/>
    <mergeCell ref="A1:R1"/>
    <mergeCell ref="A4:C5"/>
    <mergeCell ref="D4:E5"/>
    <mergeCell ref="F4:K4"/>
    <mergeCell ref="Q7:R7"/>
    <mergeCell ref="N5:O5"/>
    <mergeCell ref="P5:R5"/>
    <mergeCell ref="F7:G7"/>
    <mergeCell ref="L4:M4"/>
    <mergeCell ref="N4:O4"/>
    <mergeCell ref="P4:R4"/>
    <mergeCell ref="F5:G5"/>
    <mergeCell ref="H5:I5"/>
    <mergeCell ref="J5:K5"/>
    <mergeCell ref="L5:M5"/>
  </mergeCells>
  <phoneticPr fontId="2"/>
  <printOptions horizontalCentered="1"/>
  <pageMargins left="0.55118110236220474" right="0.55118110236220474" top="0.59055118110236227" bottom="0.59055118110236227" header="0.51181102362204722" footer="0.51181102362204722"/>
  <pageSetup paperSize="9" scale="79" firstPageNumber="30" fitToWidth="2" orientation="portrait" useFirstPageNumber="1" r:id="rId1"/>
  <headerFooter scaleWithDoc="0" alignWithMargins="0">
    <evenHeader>&amp;R&amp;12&amp;P</even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J48"/>
  <sheetViews>
    <sheetView zoomScaleNormal="100" zoomScaleSheetLayoutView="100" workbookViewId="0">
      <selection sqref="B1"/>
    </sheetView>
  </sheetViews>
  <sheetFormatPr defaultColWidth="9.85546875" defaultRowHeight="12.75"/>
  <cols>
    <col min="1" max="1" width="1.28515625" style="105" customWidth="1"/>
    <col min="2" max="2" width="13.7109375" style="106" customWidth="1"/>
    <col min="3" max="3" width="2.7109375" style="106" customWidth="1"/>
    <col min="4" max="9" width="13.7109375" style="106" customWidth="1"/>
    <col min="10" max="16384" width="9.85546875" style="105"/>
  </cols>
  <sheetData>
    <row r="1" spans="1:10" ht="14.25">
      <c r="A1" s="442" t="s">
        <v>522</v>
      </c>
      <c r="B1" s="443"/>
      <c r="C1" s="443"/>
      <c r="D1" s="443"/>
      <c r="E1" s="443"/>
      <c r="F1" s="443"/>
      <c r="G1" s="443"/>
      <c r="H1" s="443"/>
      <c r="I1" s="443"/>
      <c r="J1" s="188"/>
    </row>
    <row r="2" spans="1:10" s="187" customFormat="1" ht="21" customHeight="1"/>
    <row r="3" spans="1:10" s="169" customFormat="1" thickBot="1">
      <c r="B3" s="186" t="s">
        <v>521</v>
      </c>
      <c r="C3" s="186"/>
      <c r="D3" s="186"/>
      <c r="E3" s="186"/>
      <c r="F3" s="186"/>
      <c r="G3" s="186"/>
      <c r="H3" s="186"/>
      <c r="I3" s="186"/>
    </row>
    <row r="4" spans="1:10" s="169" customFormat="1" ht="27" customHeight="1" thickTop="1">
      <c r="A4" s="185"/>
      <c r="B4" s="184" t="s">
        <v>520</v>
      </c>
      <c r="C4" s="183"/>
      <c r="D4" s="183" t="s">
        <v>519</v>
      </c>
      <c r="E4" s="181" t="s">
        <v>518</v>
      </c>
      <c r="F4" s="180" t="s">
        <v>517</v>
      </c>
      <c r="G4" s="182" t="s">
        <v>519</v>
      </c>
      <c r="H4" s="181" t="s">
        <v>518</v>
      </c>
      <c r="I4" s="180" t="s">
        <v>517</v>
      </c>
    </row>
    <row r="5" spans="1:10" s="169" customFormat="1" ht="9" customHeight="1">
      <c r="B5" s="172"/>
      <c r="C5" s="179"/>
      <c r="D5" s="172"/>
      <c r="E5" s="172"/>
      <c r="F5" s="172"/>
      <c r="G5" s="172"/>
      <c r="H5" s="172"/>
      <c r="I5" s="172"/>
    </row>
    <row r="6" spans="1:10" s="169" customFormat="1" ht="18.75" customHeight="1">
      <c r="C6" s="179"/>
      <c r="D6" s="444" t="s">
        <v>516</v>
      </c>
      <c r="E6" s="445"/>
      <c r="F6" s="445"/>
      <c r="G6" s="444" t="s">
        <v>515</v>
      </c>
      <c r="H6" s="445"/>
      <c r="I6" s="445"/>
    </row>
    <row r="7" spans="1:10" s="169" customFormat="1" ht="18.75" customHeight="1">
      <c r="B7" s="178" t="s">
        <v>511</v>
      </c>
      <c r="C7" s="177"/>
      <c r="D7" s="176">
        <v>278218</v>
      </c>
      <c r="E7" s="176">
        <v>143073</v>
      </c>
      <c r="F7" s="176">
        <v>135145</v>
      </c>
      <c r="G7" s="176">
        <v>280255</v>
      </c>
      <c r="H7" s="176">
        <v>143404</v>
      </c>
      <c r="I7" s="176">
        <v>136851</v>
      </c>
    </row>
    <row r="8" spans="1:10" s="169" customFormat="1" ht="18.75" customHeight="1">
      <c r="B8" s="174" t="s">
        <v>514</v>
      </c>
      <c r="C8" s="173" t="s">
        <v>509</v>
      </c>
      <c r="D8" s="169">
        <v>12832</v>
      </c>
      <c r="E8" s="169">
        <v>6559</v>
      </c>
      <c r="F8" s="172">
        <v>6273</v>
      </c>
      <c r="G8" s="172">
        <v>11901</v>
      </c>
      <c r="H8" s="172">
        <v>6101</v>
      </c>
      <c r="I8" s="172">
        <v>5800</v>
      </c>
    </row>
    <row r="9" spans="1:10" s="169" customFormat="1" ht="18.75" customHeight="1">
      <c r="B9" s="174" t="s">
        <v>508</v>
      </c>
      <c r="C9" s="173"/>
      <c r="D9" s="169">
        <v>13600</v>
      </c>
      <c r="E9" s="169">
        <v>6971</v>
      </c>
      <c r="F9" s="172">
        <v>6629</v>
      </c>
      <c r="G9" s="172">
        <v>13005</v>
      </c>
      <c r="H9" s="169">
        <v>6560</v>
      </c>
      <c r="I9" s="169">
        <v>6445</v>
      </c>
    </row>
    <row r="10" spans="1:10" s="169" customFormat="1" ht="18.75" customHeight="1">
      <c r="B10" s="174" t="s">
        <v>507</v>
      </c>
      <c r="C10" s="173"/>
      <c r="D10" s="169">
        <v>15476</v>
      </c>
      <c r="E10" s="169">
        <v>7992</v>
      </c>
      <c r="F10" s="172">
        <v>7484</v>
      </c>
      <c r="G10" s="172">
        <v>13631</v>
      </c>
      <c r="H10" s="169">
        <v>6942</v>
      </c>
      <c r="I10" s="169">
        <v>6689</v>
      </c>
    </row>
    <row r="11" spans="1:10" s="169" customFormat="1" ht="18.75" customHeight="1">
      <c r="B11" s="174" t="s">
        <v>506</v>
      </c>
      <c r="C11" s="173"/>
      <c r="D11" s="169">
        <v>18016</v>
      </c>
      <c r="E11" s="169">
        <v>9324</v>
      </c>
      <c r="F11" s="172">
        <v>8692</v>
      </c>
      <c r="G11" s="172">
        <v>15778</v>
      </c>
      <c r="H11" s="169">
        <v>8235</v>
      </c>
      <c r="I11" s="169">
        <v>7543</v>
      </c>
    </row>
    <row r="12" spans="1:10" s="169" customFormat="1" ht="18.75" customHeight="1">
      <c r="B12" s="174" t="s">
        <v>505</v>
      </c>
      <c r="C12" s="173"/>
      <c r="D12" s="169">
        <v>19432</v>
      </c>
      <c r="E12" s="169">
        <v>10556</v>
      </c>
      <c r="F12" s="172">
        <v>8876</v>
      </c>
      <c r="G12" s="172">
        <v>17035</v>
      </c>
      <c r="H12" s="169">
        <v>8941</v>
      </c>
      <c r="I12" s="169">
        <v>8094</v>
      </c>
    </row>
    <row r="13" spans="1:10" s="169" customFormat="1" ht="18.75" customHeight="1">
      <c r="B13" s="174" t="s">
        <v>504</v>
      </c>
      <c r="C13" s="173"/>
      <c r="D13" s="169">
        <v>22584</v>
      </c>
      <c r="E13" s="169">
        <v>12027</v>
      </c>
      <c r="F13" s="172">
        <v>10557</v>
      </c>
      <c r="G13" s="172">
        <v>17872</v>
      </c>
      <c r="H13" s="172">
        <v>9592</v>
      </c>
      <c r="I13" s="172">
        <v>8280</v>
      </c>
    </row>
    <row r="14" spans="1:10" s="169" customFormat="1" ht="18.75" customHeight="1">
      <c r="B14" s="174" t="s">
        <v>503</v>
      </c>
      <c r="C14" s="173"/>
      <c r="D14" s="169">
        <v>19161</v>
      </c>
      <c r="E14" s="169">
        <v>10272</v>
      </c>
      <c r="F14" s="172">
        <v>8889</v>
      </c>
      <c r="G14" s="172">
        <v>21738</v>
      </c>
      <c r="H14" s="172">
        <v>11506</v>
      </c>
      <c r="I14" s="172">
        <v>10232</v>
      </c>
    </row>
    <row r="15" spans="1:10" s="169" customFormat="1" ht="18.75" customHeight="1">
      <c r="B15" s="174" t="s">
        <v>502</v>
      </c>
      <c r="C15" s="173"/>
      <c r="D15" s="169">
        <v>17327</v>
      </c>
      <c r="E15" s="169">
        <v>8960</v>
      </c>
      <c r="F15" s="172">
        <v>8367</v>
      </c>
      <c r="G15" s="172">
        <v>19043</v>
      </c>
      <c r="H15" s="172">
        <v>10019</v>
      </c>
      <c r="I15" s="172">
        <v>9024</v>
      </c>
    </row>
    <row r="16" spans="1:10" s="169" customFormat="1" ht="18.75" customHeight="1">
      <c r="B16" s="174" t="s">
        <v>501</v>
      </c>
      <c r="C16" s="173"/>
      <c r="D16" s="169">
        <v>18135</v>
      </c>
      <c r="E16" s="169">
        <v>9393</v>
      </c>
      <c r="F16" s="172">
        <v>8742</v>
      </c>
      <c r="G16" s="172">
        <v>17243</v>
      </c>
      <c r="H16" s="172">
        <v>8922</v>
      </c>
      <c r="I16" s="172">
        <v>8321</v>
      </c>
    </row>
    <row r="17" spans="2:9" s="169" customFormat="1" ht="18.75" customHeight="1">
      <c r="B17" s="174" t="s">
        <v>500</v>
      </c>
      <c r="C17" s="173"/>
      <c r="D17" s="169">
        <v>22294</v>
      </c>
      <c r="E17" s="169">
        <v>11806</v>
      </c>
      <c r="F17" s="172">
        <v>10488</v>
      </c>
      <c r="G17" s="172">
        <v>17944</v>
      </c>
      <c r="H17" s="172">
        <v>9273</v>
      </c>
      <c r="I17" s="172">
        <v>8671</v>
      </c>
    </row>
    <row r="18" spans="2:9" s="169" customFormat="1" ht="18.75" customHeight="1">
      <c r="B18" s="174" t="s">
        <v>499</v>
      </c>
      <c r="C18" s="173"/>
      <c r="D18" s="169">
        <v>24958</v>
      </c>
      <c r="E18" s="169">
        <v>12912</v>
      </c>
      <c r="F18" s="172">
        <v>12046</v>
      </c>
      <c r="G18" s="172">
        <v>22088</v>
      </c>
      <c r="H18" s="172">
        <v>11709</v>
      </c>
      <c r="I18" s="172">
        <v>10379</v>
      </c>
    </row>
    <row r="19" spans="2:9" s="169" customFormat="1" ht="18.75" customHeight="1">
      <c r="B19" s="174" t="s">
        <v>498</v>
      </c>
      <c r="C19" s="173"/>
      <c r="D19" s="169">
        <v>21499</v>
      </c>
      <c r="E19" s="169">
        <v>11252</v>
      </c>
      <c r="F19" s="172">
        <v>10247</v>
      </c>
      <c r="G19" s="172">
        <v>24747</v>
      </c>
      <c r="H19" s="172">
        <v>12786</v>
      </c>
      <c r="I19" s="172">
        <v>11961</v>
      </c>
    </row>
    <row r="20" spans="2:9" s="169" customFormat="1" ht="18.75" customHeight="1">
      <c r="B20" s="174" t="s">
        <v>497</v>
      </c>
      <c r="C20" s="173"/>
      <c r="D20" s="169">
        <v>16476</v>
      </c>
      <c r="E20" s="169">
        <v>8859</v>
      </c>
      <c r="F20" s="172">
        <v>7617</v>
      </c>
      <c r="G20" s="172">
        <v>21138</v>
      </c>
      <c r="H20" s="172">
        <v>10944</v>
      </c>
      <c r="I20" s="172">
        <v>10194</v>
      </c>
    </row>
    <row r="21" spans="2:9" s="169" customFormat="1" ht="18.75" customHeight="1">
      <c r="B21" s="174" t="s">
        <v>496</v>
      </c>
      <c r="C21" s="173"/>
      <c r="D21" s="169">
        <v>12837</v>
      </c>
      <c r="E21" s="169">
        <v>6386</v>
      </c>
      <c r="F21" s="172">
        <v>6451</v>
      </c>
      <c r="G21" s="172">
        <v>16019</v>
      </c>
      <c r="H21" s="172">
        <v>8505</v>
      </c>
      <c r="I21" s="172">
        <v>7514</v>
      </c>
    </row>
    <row r="22" spans="2:9" s="169" customFormat="1" ht="18.75" customHeight="1">
      <c r="B22" s="174" t="s">
        <v>495</v>
      </c>
      <c r="C22" s="173"/>
      <c r="D22" s="169">
        <v>9717</v>
      </c>
      <c r="E22" s="169">
        <v>4695</v>
      </c>
      <c r="F22" s="172">
        <v>5022</v>
      </c>
      <c r="G22" s="172">
        <v>12063</v>
      </c>
      <c r="H22" s="172">
        <v>5799</v>
      </c>
      <c r="I22" s="172">
        <v>6264</v>
      </c>
    </row>
    <row r="23" spans="2:9" s="169" customFormat="1" ht="18.75" customHeight="1">
      <c r="B23" s="174" t="s">
        <v>494</v>
      </c>
      <c r="C23" s="173"/>
      <c r="D23" s="169">
        <v>6455</v>
      </c>
      <c r="E23" s="169">
        <v>2616</v>
      </c>
      <c r="F23" s="172">
        <v>3839</v>
      </c>
      <c r="G23" s="172">
        <v>8576</v>
      </c>
      <c r="H23" s="172">
        <v>3862</v>
      </c>
      <c r="I23" s="172">
        <v>4714</v>
      </c>
    </row>
    <row r="24" spans="2:9" s="169" customFormat="1" ht="18.75" customHeight="1">
      <c r="B24" s="174" t="s">
        <v>493</v>
      </c>
      <c r="C24" s="173"/>
      <c r="D24" s="169">
        <v>7179</v>
      </c>
      <c r="E24" s="169">
        <v>2316</v>
      </c>
      <c r="F24" s="172">
        <v>4863</v>
      </c>
      <c r="G24" s="172">
        <v>9715</v>
      </c>
      <c r="H24" s="172">
        <v>3228</v>
      </c>
      <c r="I24" s="172">
        <v>6487</v>
      </c>
    </row>
    <row r="25" spans="2:9" s="169" customFormat="1" ht="18.75" customHeight="1">
      <c r="B25" s="174" t="s">
        <v>492</v>
      </c>
      <c r="C25" s="173"/>
      <c r="D25" s="169">
        <v>240</v>
      </c>
      <c r="E25" s="169">
        <v>177</v>
      </c>
      <c r="F25" s="172">
        <v>63</v>
      </c>
      <c r="G25" s="172">
        <v>719</v>
      </c>
      <c r="H25" s="172">
        <v>480</v>
      </c>
      <c r="I25" s="172">
        <v>239</v>
      </c>
    </row>
    <row r="26" spans="2:9" s="169" customFormat="1" ht="24" customHeight="1">
      <c r="B26" s="174"/>
      <c r="C26" s="173"/>
      <c r="D26" s="172"/>
      <c r="F26" s="172"/>
    </row>
    <row r="27" spans="2:9" s="169" customFormat="1" ht="18.75" customHeight="1">
      <c r="B27" s="174"/>
      <c r="C27" s="173"/>
      <c r="D27" s="444" t="s">
        <v>513</v>
      </c>
      <c r="E27" s="445"/>
      <c r="F27" s="445"/>
      <c r="G27" s="446" t="s">
        <v>512</v>
      </c>
      <c r="H27" s="446"/>
      <c r="I27" s="446"/>
    </row>
    <row r="28" spans="2:9" s="169" customFormat="1" ht="18.75" customHeight="1">
      <c r="B28" s="178" t="s">
        <v>511</v>
      </c>
      <c r="C28" s="177"/>
      <c r="D28" s="176">
        <v>280416</v>
      </c>
      <c r="E28" s="176">
        <v>143338</v>
      </c>
      <c r="F28" s="176">
        <v>137078</v>
      </c>
      <c r="G28" s="175">
        <v>274656</v>
      </c>
      <c r="H28" s="175">
        <v>141134</v>
      </c>
      <c r="I28" s="175">
        <v>133522</v>
      </c>
    </row>
    <row r="29" spans="2:9" s="169" customFormat="1" ht="18.75" customHeight="1">
      <c r="B29" s="174" t="s">
        <v>510</v>
      </c>
      <c r="C29" s="173" t="s">
        <v>509</v>
      </c>
      <c r="D29" s="172">
        <v>10859</v>
      </c>
      <c r="E29" s="172">
        <v>5548</v>
      </c>
      <c r="F29" s="172">
        <v>5311</v>
      </c>
      <c r="G29" s="169">
        <v>9997</v>
      </c>
      <c r="H29" s="169">
        <v>5097</v>
      </c>
      <c r="I29" s="169">
        <v>4900</v>
      </c>
    </row>
    <row r="30" spans="2:9" s="169" customFormat="1" ht="18.75" customHeight="1">
      <c r="B30" s="174" t="s">
        <v>508</v>
      </c>
      <c r="C30" s="173"/>
      <c r="D30" s="169">
        <v>12062</v>
      </c>
      <c r="E30" s="169">
        <v>6218</v>
      </c>
      <c r="F30" s="169">
        <v>5844</v>
      </c>
      <c r="G30" s="169">
        <v>11036</v>
      </c>
      <c r="H30" s="169">
        <v>5661</v>
      </c>
      <c r="I30" s="169">
        <v>5375</v>
      </c>
    </row>
    <row r="31" spans="2:9" s="169" customFormat="1" ht="18.75" customHeight="1">
      <c r="B31" s="174" t="s">
        <v>507</v>
      </c>
      <c r="C31" s="173"/>
      <c r="D31" s="169">
        <v>12830</v>
      </c>
      <c r="E31" s="169">
        <v>6459</v>
      </c>
      <c r="F31" s="169">
        <v>6371</v>
      </c>
      <c r="G31" s="169">
        <v>11943</v>
      </c>
      <c r="H31" s="169">
        <v>6153</v>
      </c>
      <c r="I31" s="169">
        <v>5790</v>
      </c>
    </row>
    <row r="32" spans="2:9" s="169" customFormat="1" ht="18.75" customHeight="1">
      <c r="B32" s="174" t="s">
        <v>506</v>
      </c>
      <c r="C32" s="173"/>
      <c r="D32" s="169">
        <v>13972</v>
      </c>
      <c r="E32" s="169">
        <v>7248</v>
      </c>
      <c r="F32" s="169">
        <v>6724</v>
      </c>
      <c r="G32" s="169">
        <v>12987</v>
      </c>
      <c r="H32" s="169">
        <v>6654</v>
      </c>
      <c r="I32" s="169">
        <v>6333</v>
      </c>
    </row>
    <row r="33" spans="1:9" s="169" customFormat="1" ht="18.75" customHeight="1">
      <c r="B33" s="174" t="s">
        <v>505</v>
      </c>
      <c r="C33" s="173"/>
      <c r="D33" s="169">
        <v>15105</v>
      </c>
      <c r="E33" s="169">
        <v>8135</v>
      </c>
      <c r="F33" s="169">
        <v>6970</v>
      </c>
      <c r="G33" s="169">
        <v>13354</v>
      </c>
      <c r="H33" s="169">
        <v>7292</v>
      </c>
      <c r="I33" s="169">
        <v>6062</v>
      </c>
    </row>
    <row r="34" spans="1:9" s="169" customFormat="1" ht="18.75" customHeight="1">
      <c r="B34" s="174" t="s">
        <v>504</v>
      </c>
      <c r="C34" s="173"/>
      <c r="D34" s="172">
        <v>16246</v>
      </c>
      <c r="E34" s="172">
        <v>8758</v>
      </c>
      <c r="F34" s="172">
        <v>7488</v>
      </c>
      <c r="G34" s="169">
        <v>14410</v>
      </c>
      <c r="H34" s="169">
        <v>8036</v>
      </c>
      <c r="I34" s="169">
        <v>6374</v>
      </c>
    </row>
    <row r="35" spans="1:9" s="169" customFormat="1" ht="18.75" customHeight="1">
      <c r="B35" s="174" t="s">
        <v>503</v>
      </c>
      <c r="C35" s="173"/>
      <c r="D35" s="172">
        <v>17302</v>
      </c>
      <c r="E35" s="172">
        <v>9234</v>
      </c>
      <c r="F35" s="172">
        <v>8068</v>
      </c>
      <c r="G35" s="169">
        <v>15359</v>
      </c>
      <c r="H35" s="169">
        <v>8209</v>
      </c>
      <c r="I35" s="169">
        <v>7150</v>
      </c>
    </row>
    <row r="36" spans="1:9" s="169" customFormat="1" ht="18.75" customHeight="1">
      <c r="B36" s="174" t="s">
        <v>502</v>
      </c>
      <c r="C36" s="173"/>
      <c r="D36" s="172">
        <v>21737</v>
      </c>
      <c r="E36" s="172">
        <v>11550</v>
      </c>
      <c r="F36" s="172">
        <v>10187</v>
      </c>
      <c r="G36" s="169">
        <v>17061</v>
      </c>
      <c r="H36" s="169">
        <v>9146</v>
      </c>
      <c r="I36" s="169">
        <v>7915</v>
      </c>
    </row>
    <row r="37" spans="1:9" s="169" customFormat="1" ht="18.75" customHeight="1">
      <c r="B37" s="174" t="s">
        <v>501</v>
      </c>
      <c r="C37" s="173"/>
      <c r="D37" s="172">
        <v>18891</v>
      </c>
      <c r="E37" s="172">
        <v>9898</v>
      </c>
      <c r="F37" s="172">
        <v>8993</v>
      </c>
      <c r="G37" s="169">
        <v>21332</v>
      </c>
      <c r="H37" s="169">
        <v>11347</v>
      </c>
      <c r="I37" s="169">
        <v>9985</v>
      </c>
    </row>
    <row r="38" spans="1:9" s="169" customFormat="1" ht="18.75" customHeight="1">
      <c r="B38" s="174" t="s">
        <v>500</v>
      </c>
      <c r="C38" s="173"/>
      <c r="D38" s="172">
        <v>17175</v>
      </c>
      <c r="E38" s="172">
        <v>8854</v>
      </c>
      <c r="F38" s="172">
        <v>8321</v>
      </c>
      <c r="G38" s="169">
        <v>18375</v>
      </c>
      <c r="H38" s="169">
        <v>9713</v>
      </c>
      <c r="I38" s="169">
        <v>8662</v>
      </c>
    </row>
    <row r="39" spans="1:9" s="169" customFormat="1" ht="18.75" customHeight="1">
      <c r="B39" s="174" t="s">
        <v>499</v>
      </c>
      <c r="C39" s="173"/>
      <c r="D39" s="172">
        <v>17673</v>
      </c>
      <c r="E39" s="172">
        <v>9144</v>
      </c>
      <c r="F39" s="172">
        <v>8529</v>
      </c>
      <c r="G39" s="169">
        <v>16658</v>
      </c>
      <c r="H39" s="169">
        <v>8607</v>
      </c>
      <c r="I39" s="169">
        <v>8051</v>
      </c>
    </row>
    <row r="40" spans="1:9" s="169" customFormat="1" ht="18.75" customHeight="1">
      <c r="B40" s="174" t="s">
        <v>498</v>
      </c>
      <c r="C40" s="173"/>
      <c r="D40" s="172">
        <v>21624</v>
      </c>
      <c r="E40" s="172">
        <v>11381</v>
      </c>
      <c r="F40" s="172">
        <v>10243</v>
      </c>
      <c r="G40" s="169">
        <v>17077</v>
      </c>
      <c r="H40" s="169">
        <v>8808</v>
      </c>
      <c r="I40" s="169">
        <v>8269</v>
      </c>
    </row>
    <row r="41" spans="1:9" s="169" customFormat="1" ht="18.75" customHeight="1">
      <c r="B41" s="174" t="s">
        <v>497</v>
      </c>
      <c r="C41" s="173"/>
      <c r="D41" s="172">
        <v>24024</v>
      </c>
      <c r="E41" s="172">
        <v>12241</v>
      </c>
      <c r="F41" s="172">
        <v>11783</v>
      </c>
      <c r="G41" s="169">
        <v>20657</v>
      </c>
      <c r="H41" s="169">
        <v>10807</v>
      </c>
      <c r="I41" s="169">
        <v>9850</v>
      </c>
    </row>
    <row r="42" spans="1:9" s="169" customFormat="1" ht="18.75" customHeight="1">
      <c r="B42" s="174" t="s">
        <v>496</v>
      </c>
      <c r="C42" s="173"/>
      <c r="D42" s="172">
        <v>20207</v>
      </c>
      <c r="E42" s="172">
        <v>10217</v>
      </c>
      <c r="F42" s="172">
        <v>9990</v>
      </c>
      <c r="G42" s="169">
        <v>22702</v>
      </c>
      <c r="H42" s="169">
        <v>11384</v>
      </c>
      <c r="I42" s="169">
        <v>11318</v>
      </c>
    </row>
    <row r="43" spans="1:9" s="169" customFormat="1" ht="18.75" customHeight="1">
      <c r="B43" s="174" t="s">
        <v>495</v>
      </c>
      <c r="C43" s="173"/>
      <c r="D43" s="172">
        <v>14912</v>
      </c>
      <c r="E43" s="172">
        <v>7696</v>
      </c>
      <c r="F43" s="172">
        <v>7216</v>
      </c>
      <c r="G43" s="169">
        <v>18625</v>
      </c>
      <c r="H43" s="169">
        <v>9220</v>
      </c>
      <c r="I43" s="169">
        <v>9405</v>
      </c>
    </row>
    <row r="44" spans="1:9" s="169" customFormat="1" ht="18.75" customHeight="1">
      <c r="B44" s="174" t="s">
        <v>494</v>
      </c>
      <c r="C44" s="173"/>
      <c r="D44" s="172">
        <v>10819</v>
      </c>
      <c r="E44" s="172">
        <v>4894</v>
      </c>
      <c r="F44" s="172">
        <v>5925</v>
      </c>
      <c r="G44" s="169">
        <v>13194</v>
      </c>
      <c r="H44" s="169">
        <v>6536</v>
      </c>
      <c r="I44" s="169">
        <v>6658</v>
      </c>
    </row>
    <row r="45" spans="1:9" s="169" customFormat="1" ht="18.75" customHeight="1">
      <c r="B45" s="174" t="s">
        <v>493</v>
      </c>
      <c r="C45" s="173"/>
      <c r="D45" s="172">
        <v>12697</v>
      </c>
      <c r="E45" s="172">
        <v>4479</v>
      </c>
      <c r="F45" s="172">
        <v>8218</v>
      </c>
      <c r="G45" s="169">
        <v>16293</v>
      </c>
      <c r="H45" s="169">
        <v>6051</v>
      </c>
      <c r="I45" s="169">
        <v>10242</v>
      </c>
    </row>
    <row r="46" spans="1:9" s="169" customFormat="1" ht="18.75" customHeight="1">
      <c r="A46" s="172"/>
      <c r="B46" s="174" t="s">
        <v>492</v>
      </c>
      <c r="C46" s="173"/>
      <c r="D46" s="172">
        <v>2281</v>
      </c>
      <c r="E46" s="172">
        <v>1384</v>
      </c>
      <c r="F46" s="172">
        <v>897</v>
      </c>
      <c r="G46" s="169">
        <v>3596</v>
      </c>
      <c r="H46" s="172">
        <v>2413</v>
      </c>
      <c r="I46" s="172">
        <v>1183</v>
      </c>
    </row>
    <row r="47" spans="1:9" s="169" customFormat="1" ht="9" customHeight="1">
      <c r="A47" s="170"/>
      <c r="B47" s="170"/>
      <c r="C47" s="171"/>
      <c r="D47" s="170"/>
      <c r="E47" s="170"/>
      <c r="F47" s="170"/>
      <c r="G47" s="170"/>
      <c r="H47" s="170"/>
      <c r="I47" s="170"/>
    </row>
    <row r="48" spans="1:9" s="169" customFormat="1" ht="21.95" customHeight="1">
      <c r="A48" s="169" t="s">
        <v>491</v>
      </c>
    </row>
  </sheetData>
  <mergeCells count="5">
    <mergeCell ref="A1:I1"/>
    <mergeCell ref="D6:F6"/>
    <mergeCell ref="G6:I6"/>
    <mergeCell ref="D27:F27"/>
    <mergeCell ref="G27:I27"/>
  </mergeCells>
  <phoneticPr fontId="2"/>
  <printOptions horizontalCentered="1"/>
  <pageMargins left="0.55118110236220474" right="0.55118110236220474" top="0.59055118110236227" bottom="0.59055118110236227" header="0.51181102362204722" footer="0.51181102362204722"/>
  <pageSetup paperSize="9" scale="79" firstPageNumber="32" orientation="portrait" useFirstPageNumber="1" r:id="rId1"/>
  <headerFooter scaleWithDoc="0" alignWithMargins="0">
    <evenHeader>&amp;R&amp;12&amp;P</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51"/>
  <sheetViews>
    <sheetView zoomScaleNormal="100" zoomScaleSheetLayoutView="100" workbookViewId="0">
      <selection sqref="B1"/>
    </sheetView>
  </sheetViews>
  <sheetFormatPr defaultColWidth="9.85546875" defaultRowHeight="12.75"/>
  <cols>
    <col min="1" max="1" width="2.7109375" style="189" customWidth="1"/>
    <col min="2" max="2" width="24.7109375" style="189" customWidth="1"/>
    <col min="3" max="3" width="2.7109375" style="189" customWidth="1"/>
    <col min="4" max="9" width="13.7109375" style="189" customWidth="1"/>
    <col min="10" max="16384" width="9.85546875" style="189"/>
  </cols>
  <sheetData>
    <row r="1" spans="1:9" ht="25.5" customHeight="1">
      <c r="A1" s="447" t="s">
        <v>564</v>
      </c>
      <c r="B1" s="448"/>
      <c r="C1" s="448"/>
      <c r="D1" s="448"/>
      <c r="E1" s="448"/>
      <c r="F1" s="448"/>
      <c r="G1" s="448"/>
      <c r="H1" s="448"/>
      <c r="I1" s="448"/>
    </row>
    <row r="2" spans="1:9" ht="16.5" customHeight="1"/>
    <row r="3" spans="1:9" ht="21" customHeight="1" thickBot="1">
      <c r="B3" s="213" t="s">
        <v>563</v>
      </c>
      <c r="C3" s="213"/>
      <c r="D3" s="212"/>
      <c r="E3" s="212"/>
      <c r="F3" s="212"/>
      <c r="G3" s="212"/>
      <c r="H3" s="212"/>
      <c r="I3" s="212"/>
    </row>
    <row r="4" spans="1:9" ht="21.75" customHeight="1" thickTop="1">
      <c r="A4" s="211"/>
      <c r="B4" s="210" t="s">
        <v>562</v>
      </c>
      <c r="C4" s="210"/>
      <c r="D4" s="207" t="s">
        <v>561</v>
      </c>
      <c r="E4" s="207" t="s">
        <v>560</v>
      </c>
      <c r="F4" s="209" t="s">
        <v>559</v>
      </c>
      <c r="G4" s="208" t="s">
        <v>558</v>
      </c>
      <c r="H4" s="207" t="s">
        <v>557</v>
      </c>
      <c r="I4" s="206" t="s">
        <v>556</v>
      </c>
    </row>
    <row r="5" spans="1:9" ht="9" customHeight="1">
      <c r="B5" s="193"/>
      <c r="C5" s="205"/>
      <c r="D5" s="193"/>
      <c r="E5" s="193"/>
      <c r="F5" s="193"/>
      <c r="G5" s="193"/>
      <c r="H5" s="193"/>
      <c r="I5" s="193"/>
    </row>
    <row r="6" spans="1:9" ht="18.75" customHeight="1">
      <c r="C6" s="204"/>
      <c r="D6" s="449" t="s">
        <v>555</v>
      </c>
      <c r="E6" s="450"/>
      <c r="F6" s="450"/>
      <c r="G6" s="449" t="s">
        <v>554</v>
      </c>
      <c r="H6" s="450"/>
      <c r="I6" s="450"/>
    </row>
    <row r="7" spans="1:9" ht="22.5" customHeight="1">
      <c r="B7" s="202" t="s">
        <v>425</v>
      </c>
      <c r="C7" s="201"/>
      <c r="D7" s="203">
        <v>141265</v>
      </c>
      <c r="E7" s="203">
        <v>91524</v>
      </c>
      <c r="F7" s="200">
        <v>49741</v>
      </c>
      <c r="G7" s="200">
        <v>136593</v>
      </c>
      <c r="H7" s="200">
        <v>86588</v>
      </c>
      <c r="I7" s="200">
        <v>50005</v>
      </c>
    </row>
    <row r="8" spans="1:9" ht="18" customHeight="1">
      <c r="B8" s="196" t="s">
        <v>548</v>
      </c>
      <c r="C8" s="195"/>
      <c r="D8" s="187">
        <v>4436</v>
      </c>
      <c r="E8" s="187">
        <v>2473</v>
      </c>
      <c r="F8" s="193">
        <v>1963</v>
      </c>
      <c r="G8" s="193">
        <v>3652</v>
      </c>
      <c r="H8" s="193">
        <v>2130</v>
      </c>
      <c r="I8" s="193">
        <v>1522</v>
      </c>
    </row>
    <row r="9" spans="1:9" ht="18" customHeight="1">
      <c r="B9" s="196" t="s">
        <v>547</v>
      </c>
      <c r="C9" s="195"/>
      <c r="D9" s="187">
        <v>38</v>
      </c>
      <c r="E9" s="187">
        <v>27</v>
      </c>
      <c r="F9" s="193">
        <v>11</v>
      </c>
      <c r="G9" s="193">
        <v>27</v>
      </c>
      <c r="H9" s="193">
        <v>19</v>
      </c>
      <c r="I9" s="193">
        <v>8</v>
      </c>
    </row>
    <row r="10" spans="1:9" ht="18" customHeight="1">
      <c r="B10" s="196" t="s">
        <v>546</v>
      </c>
      <c r="C10" s="195"/>
      <c r="D10" s="187">
        <v>9</v>
      </c>
      <c r="E10" s="187">
        <v>7</v>
      </c>
      <c r="F10" s="193">
        <v>2</v>
      </c>
      <c r="G10" s="193">
        <v>8</v>
      </c>
      <c r="H10" s="193">
        <v>5</v>
      </c>
      <c r="I10" s="193">
        <v>3</v>
      </c>
    </row>
    <row r="11" spans="1:9" ht="18" customHeight="1">
      <c r="B11" s="196" t="s">
        <v>545</v>
      </c>
      <c r="C11" s="195"/>
      <c r="D11" s="187">
        <v>100</v>
      </c>
      <c r="E11" s="187">
        <v>85</v>
      </c>
      <c r="F11" s="193">
        <v>15</v>
      </c>
      <c r="G11" s="193">
        <v>95</v>
      </c>
      <c r="H11" s="193">
        <v>79</v>
      </c>
      <c r="I11" s="193">
        <v>16</v>
      </c>
    </row>
    <row r="12" spans="1:9" ht="18" customHeight="1">
      <c r="B12" s="196" t="s">
        <v>543</v>
      </c>
      <c r="C12" s="195"/>
      <c r="D12" s="187">
        <v>20442</v>
      </c>
      <c r="E12" s="187">
        <v>17321</v>
      </c>
      <c r="F12" s="193">
        <v>3121</v>
      </c>
      <c r="G12" s="193">
        <v>18261</v>
      </c>
      <c r="H12" s="193">
        <v>15698</v>
      </c>
      <c r="I12" s="193">
        <v>2563</v>
      </c>
    </row>
    <row r="13" spans="1:9" ht="18" customHeight="1">
      <c r="B13" s="196" t="s">
        <v>542</v>
      </c>
      <c r="C13" s="195"/>
      <c r="D13" s="187">
        <v>31444</v>
      </c>
      <c r="E13" s="187">
        <v>25463</v>
      </c>
      <c r="F13" s="193">
        <v>5981</v>
      </c>
      <c r="G13" s="193">
        <v>27902</v>
      </c>
      <c r="H13" s="193">
        <v>22715</v>
      </c>
      <c r="I13" s="193">
        <v>5187</v>
      </c>
    </row>
    <row r="14" spans="1:9" ht="18" customHeight="1">
      <c r="B14" s="196" t="s">
        <v>541</v>
      </c>
      <c r="C14" s="195"/>
      <c r="D14" s="187">
        <v>1517</v>
      </c>
      <c r="E14" s="187">
        <v>1318</v>
      </c>
      <c r="F14" s="193">
        <v>199</v>
      </c>
      <c r="G14" s="193">
        <v>1303</v>
      </c>
      <c r="H14" s="193">
        <v>1122</v>
      </c>
      <c r="I14" s="193">
        <v>181</v>
      </c>
    </row>
    <row r="15" spans="1:9" ht="18" customHeight="1">
      <c r="B15" s="196" t="s">
        <v>553</v>
      </c>
      <c r="C15" s="195"/>
      <c r="D15" s="187">
        <v>10666</v>
      </c>
      <c r="E15" s="187">
        <v>8901</v>
      </c>
      <c r="F15" s="193">
        <v>1765</v>
      </c>
      <c r="G15" s="193">
        <v>10685</v>
      </c>
      <c r="H15" s="193">
        <v>8702</v>
      </c>
      <c r="I15" s="193">
        <v>1983</v>
      </c>
    </row>
    <row r="16" spans="1:9" ht="18" customHeight="1">
      <c r="B16" s="196" t="s">
        <v>552</v>
      </c>
      <c r="C16" s="195"/>
      <c r="D16" s="187">
        <v>26928</v>
      </c>
      <c r="E16" s="187">
        <v>12467</v>
      </c>
      <c r="F16" s="193">
        <v>14461</v>
      </c>
      <c r="G16" s="193">
        <v>26810</v>
      </c>
      <c r="H16" s="193">
        <v>11855</v>
      </c>
      <c r="I16" s="193">
        <v>14955</v>
      </c>
    </row>
    <row r="17" spans="2:9" ht="18" customHeight="1">
      <c r="B17" s="196" t="s">
        <v>551</v>
      </c>
      <c r="C17" s="195"/>
      <c r="D17" s="187">
        <v>3378</v>
      </c>
      <c r="E17" s="187">
        <v>1369</v>
      </c>
      <c r="F17" s="193">
        <v>2009</v>
      </c>
      <c r="G17" s="193">
        <v>2998</v>
      </c>
      <c r="H17" s="193">
        <v>1303</v>
      </c>
      <c r="I17" s="193">
        <v>1695</v>
      </c>
    </row>
    <row r="18" spans="2:9" ht="18" customHeight="1">
      <c r="B18" s="196" t="s">
        <v>535</v>
      </c>
      <c r="C18" s="195"/>
      <c r="D18" s="187">
        <v>1367</v>
      </c>
      <c r="E18" s="187">
        <v>822</v>
      </c>
      <c r="F18" s="193">
        <v>545</v>
      </c>
      <c r="G18" s="193">
        <v>1434</v>
      </c>
      <c r="H18" s="193">
        <v>875</v>
      </c>
      <c r="I18" s="193">
        <v>559</v>
      </c>
    </row>
    <row r="19" spans="2:9" ht="18" customHeight="1">
      <c r="B19" s="196" t="s">
        <v>525</v>
      </c>
      <c r="C19" s="195"/>
      <c r="D19" s="187">
        <v>34900</v>
      </c>
      <c r="E19" s="187">
        <v>17082</v>
      </c>
      <c r="F19" s="193">
        <v>17818</v>
      </c>
      <c r="G19" s="193">
        <v>36059</v>
      </c>
      <c r="H19" s="193">
        <v>17177</v>
      </c>
      <c r="I19" s="193">
        <v>18882</v>
      </c>
    </row>
    <row r="20" spans="2:9" ht="18" customHeight="1">
      <c r="B20" s="196" t="s">
        <v>524</v>
      </c>
      <c r="C20" s="195"/>
      <c r="D20" s="187">
        <v>3831</v>
      </c>
      <c r="E20" s="187">
        <v>2950</v>
      </c>
      <c r="F20" s="193">
        <v>881</v>
      </c>
      <c r="G20" s="193">
        <v>3668</v>
      </c>
      <c r="H20" s="193">
        <v>2854</v>
      </c>
      <c r="I20" s="193">
        <v>814</v>
      </c>
    </row>
    <row r="21" spans="2:9" ht="18" customHeight="1">
      <c r="B21" s="196" t="s">
        <v>523</v>
      </c>
      <c r="C21" s="195"/>
      <c r="D21" s="187">
        <v>2209</v>
      </c>
      <c r="E21" s="187">
        <v>1239</v>
      </c>
      <c r="F21" s="193">
        <v>970</v>
      </c>
      <c r="G21" s="193">
        <v>3691</v>
      </c>
      <c r="H21" s="193">
        <v>2054</v>
      </c>
      <c r="I21" s="193">
        <v>1637</v>
      </c>
    </row>
    <row r="22" spans="2:9" ht="18.75" customHeight="1">
      <c r="B22" s="196"/>
      <c r="C22" s="195"/>
      <c r="D22" s="193"/>
      <c r="E22" s="187"/>
      <c r="F22" s="187"/>
      <c r="G22" s="187"/>
      <c r="H22" s="187"/>
      <c r="I22" s="187"/>
    </row>
    <row r="23" spans="2:9" ht="21.75" customHeight="1">
      <c r="B23" s="196"/>
      <c r="C23" s="195"/>
      <c r="D23" s="449" t="s">
        <v>550</v>
      </c>
      <c r="E23" s="450"/>
      <c r="F23" s="450"/>
      <c r="G23" s="449" t="s">
        <v>549</v>
      </c>
      <c r="H23" s="450"/>
      <c r="I23" s="450"/>
    </row>
    <row r="24" spans="2:9" ht="22.5" customHeight="1">
      <c r="B24" s="202" t="s">
        <v>425</v>
      </c>
      <c r="C24" s="201"/>
      <c r="D24" s="200">
        <v>134130</v>
      </c>
      <c r="E24" s="200">
        <v>83461</v>
      </c>
      <c r="F24" s="200">
        <v>50669</v>
      </c>
      <c r="G24" s="200">
        <f>SUM(G25:G49)</f>
        <v>125292</v>
      </c>
      <c r="H24" s="200">
        <f>SUM(H25:H49)</f>
        <v>76559</v>
      </c>
      <c r="I24" s="200">
        <f>SUM(I25:I49)</f>
        <v>48733</v>
      </c>
    </row>
    <row r="25" spans="2:9" ht="18" customHeight="1">
      <c r="B25" s="196" t="s">
        <v>548</v>
      </c>
      <c r="C25" s="195"/>
      <c r="D25" s="193">
        <v>3461</v>
      </c>
      <c r="E25" s="193">
        <v>2021</v>
      </c>
      <c r="F25" s="193">
        <v>1440</v>
      </c>
      <c r="G25" s="193">
        <f>SUM(H25:I25)</f>
        <v>2195</v>
      </c>
      <c r="H25" s="193">
        <v>1347</v>
      </c>
      <c r="I25" s="193">
        <v>848</v>
      </c>
    </row>
    <row r="26" spans="2:9" ht="18" customHeight="1">
      <c r="B26" s="196" t="s">
        <v>547</v>
      </c>
      <c r="C26" s="195"/>
      <c r="D26" s="193">
        <v>10</v>
      </c>
      <c r="E26" s="193">
        <v>9</v>
      </c>
      <c r="F26" s="193">
        <v>1</v>
      </c>
      <c r="G26" s="193">
        <f>SUM(H26:I26)</f>
        <v>23</v>
      </c>
      <c r="H26" s="193">
        <v>20</v>
      </c>
      <c r="I26" s="193">
        <v>3</v>
      </c>
    </row>
    <row r="27" spans="2:9" ht="18" customHeight="1">
      <c r="B27" s="196" t="s">
        <v>546</v>
      </c>
      <c r="C27" s="195"/>
      <c r="D27" s="193">
        <v>7</v>
      </c>
      <c r="E27" s="193">
        <v>5</v>
      </c>
      <c r="F27" s="193">
        <v>2</v>
      </c>
      <c r="G27" s="193">
        <f>SUM(H27:I27)</f>
        <v>11</v>
      </c>
      <c r="H27" s="193">
        <v>11</v>
      </c>
      <c r="I27" s="194" t="s">
        <v>529</v>
      </c>
    </row>
    <row r="28" spans="2:9" ht="18" customHeight="1">
      <c r="B28" s="196" t="s">
        <v>545</v>
      </c>
      <c r="C28" s="195"/>
      <c r="D28" s="193">
        <v>43</v>
      </c>
      <c r="E28" s="193">
        <v>40</v>
      </c>
      <c r="F28" s="193">
        <v>3</v>
      </c>
      <c r="G28" s="194" t="s">
        <v>529</v>
      </c>
      <c r="H28" s="194" t="s">
        <v>529</v>
      </c>
      <c r="I28" s="194" t="s">
        <v>529</v>
      </c>
    </row>
    <row r="29" spans="2:9" ht="18" customHeight="1">
      <c r="B29" s="196" t="s">
        <v>544</v>
      </c>
      <c r="C29" s="195"/>
      <c r="D29" s="194" t="s">
        <v>529</v>
      </c>
      <c r="E29" s="194" t="s">
        <v>529</v>
      </c>
      <c r="F29" s="194" t="s">
        <v>529</v>
      </c>
      <c r="G29" s="193">
        <f>SUM(H29:I29)</f>
        <v>35</v>
      </c>
      <c r="H29" s="193">
        <v>32</v>
      </c>
      <c r="I29" s="193">
        <v>3</v>
      </c>
    </row>
    <row r="30" spans="2:9" ht="18" customHeight="1">
      <c r="B30" s="196" t="s">
        <v>543</v>
      </c>
      <c r="C30" s="195"/>
      <c r="D30" s="193">
        <v>16813</v>
      </c>
      <c r="E30" s="193">
        <v>14566</v>
      </c>
      <c r="F30" s="193">
        <v>2247</v>
      </c>
      <c r="G30" s="193">
        <f>SUM(H30:I30)</f>
        <v>12765</v>
      </c>
      <c r="H30" s="193">
        <v>10943</v>
      </c>
      <c r="I30" s="193">
        <v>1822</v>
      </c>
    </row>
    <row r="31" spans="2:9" ht="18" customHeight="1">
      <c r="B31" s="196" t="s">
        <v>542</v>
      </c>
      <c r="C31" s="195"/>
      <c r="D31" s="193">
        <v>25415</v>
      </c>
      <c r="E31" s="193">
        <v>20837</v>
      </c>
      <c r="F31" s="193">
        <v>4578</v>
      </c>
      <c r="G31" s="193">
        <f>SUM(H31:I31)</f>
        <v>21930</v>
      </c>
      <c r="H31" s="193">
        <v>18262</v>
      </c>
      <c r="I31" s="193">
        <v>3668</v>
      </c>
    </row>
    <row r="32" spans="2:9" ht="18" customHeight="1">
      <c r="B32" s="196" t="s">
        <v>541</v>
      </c>
      <c r="C32" s="195"/>
      <c r="D32" s="193">
        <v>943</v>
      </c>
      <c r="E32" s="193">
        <v>844</v>
      </c>
      <c r="F32" s="193">
        <v>99</v>
      </c>
      <c r="G32" s="193">
        <f>SUM(H32:I32)</f>
        <v>890</v>
      </c>
      <c r="H32" s="194">
        <v>770</v>
      </c>
      <c r="I32" s="194">
        <v>120</v>
      </c>
    </row>
    <row r="33" spans="2:9" ht="18" customHeight="1">
      <c r="B33" s="196" t="s">
        <v>540</v>
      </c>
      <c r="C33" s="195"/>
      <c r="D33" s="194">
        <v>2591</v>
      </c>
      <c r="E33" s="194">
        <v>1924</v>
      </c>
      <c r="F33" s="194">
        <v>667</v>
      </c>
      <c r="G33" s="193">
        <f>SUM(H33:I33)</f>
        <v>2180</v>
      </c>
      <c r="H33" s="193">
        <v>1597</v>
      </c>
      <c r="I33" s="193">
        <v>583</v>
      </c>
    </row>
    <row r="34" spans="2:9" ht="18" customHeight="1">
      <c r="B34" s="196" t="s">
        <v>539</v>
      </c>
      <c r="C34" s="195"/>
      <c r="D34" s="194">
        <v>8983</v>
      </c>
      <c r="E34" s="194">
        <v>7615</v>
      </c>
      <c r="F34" s="194">
        <v>1368</v>
      </c>
      <c r="G34" s="194" t="s">
        <v>529</v>
      </c>
      <c r="H34" s="194" t="s">
        <v>529</v>
      </c>
      <c r="I34" s="194" t="s">
        <v>529</v>
      </c>
    </row>
    <row r="35" spans="2:9" ht="18" customHeight="1">
      <c r="B35" s="196" t="s">
        <v>538</v>
      </c>
      <c r="C35" s="195"/>
      <c r="D35" s="194" t="s">
        <v>529</v>
      </c>
      <c r="E35" s="194" t="s">
        <v>529</v>
      </c>
      <c r="F35" s="194" t="s">
        <v>529</v>
      </c>
      <c r="G35" s="194">
        <f>SUM(H35:I35)</f>
        <v>8423</v>
      </c>
      <c r="H35" s="194">
        <v>6952</v>
      </c>
      <c r="I35" s="194">
        <v>1471</v>
      </c>
    </row>
    <row r="36" spans="2:9" ht="18" customHeight="1">
      <c r="B36" s="196" t="s">
        <v>537</v>
      </c>
      <c r="C36" s="195"/>
      <c r="D36" s="194">
        <v>20558</v>
      </c>
      <c r="E36" s="194">
        <v>9167</v>
      </c>
      <c r="F36" s="194">
        <v>11391</v>
      </c>
      <c r="G36" s="194">
        <f>SUM(H36:I36)</f>
        <v>17854</v>
      </c>
      <c r="H36" s="193">
        <v>8052</v>
      </c>
      <c r="I36" s="193">
        <v>9802</v>
      </c>
    </row>
    <row r="37" spans="2:9" ht="18" customHeight="1">
      <c r="B37" s="196" t="s">
        <v>536</v>
      </c>
      <c r="C37" s="195"/>
      <c r="D37" s="193">
        <v>2600</v>
      </c>
      <c r="E37" s="193">
        <v>1124</v>
      </c>
      <c r="F37" s="193">
        <v>1476</v>
      </c>
      <c r="G37" s="194">
        <f>SUM(H37:I37)</f>
        <v>2332</v>
      </c>
      <c r="H37" s="193">
        <v>970</v>
      </c>
      <c r="I37" s="193">
        <v>1362</v>
      </c>
    </row>
    <row r="38" spans="2:9" ht="18" customHeight="1">
      <c r="B38" s="196" t="s">
        <v>535</v>
      </c>
      <c r="C38" s="195"/>
      <c r="D38" s="193">
        <v>1561</v>
      </c>
      <c r="E38" s="193">
        <v>994</v>
      </c>
      <c r="F38" s="193">
        <v>567</v>
      </c>
      <c r="G38" s="194" t="s">
        <v>529</v>
      </c>
      <c r="H38" s="194" t="s">
        <v>529</v>
      </c>
      <c r="I38" s="194" t="s">
        <v>529</v>
      </c>
    </row>
    <row r="39" spans="2:9" ht="18" customHeight="1">
      <c r="B39" s="196" t="s">
        <v>534</v>
      </c>
      <c r="C39" s="195"/>
      <c r="D39" s="194" t="s">
        <v>529</v>
      </c>
      <c r="E39" s="194" t="s">
        <v>529</v>
      </c>
      <c r="F39" s="194" t="s">
        <v>529</v>
      </c>
      <c r="G39" s="194">
        <f>SUM(H39:I39)</f>
        <v>2115</v>
      </c>
      <c r="H39" s="193">
        <v>1328</v>
      </c>
      <c r="I39" s="193">
        <v>787</v>
      </c>
    </row>
    <row r="40" spans="2:9" ht="18" customHeight="1">
      <c r="B40" s="199" t="s">
        <v>533</v>
      </c>
      <c r="C40" s="195"/>
      <c r="D40" s="194" t="s">
        <v>529</v>
      </c>
      <c r="E40" s="194" t="s">
        <v>529</v>
      </c>
      <c r="F40" s="194" t="s">
        <v>529</v>
      </c>
      <c r="G40" s="194">
        <f>SUM(H40:I40)</f>
        <v>4768</v>
      </c>
      <c r="H40" s="193">
        <v>3506</v>
      </c>
      <c r="I40" s="193">
        <v>1262</v>
      </c>
    </row>
    <row r="41" spans="2:9" ht="18" customHeight="1">
      <c r="B41" s="196" t="s">
        <v>532</v>
      </c>
      <c r="C41" s="195"/>
      <c r="D41" s="194">
        <v>6264</v>
      </c>
      <c r="E41" s="194">
        <v>2231</v>
      </c>
      <c r="F41" s="194">
        <v>4033</v>
      </c>
      <c r="G41" s="194" t="s">
        <v>529</v>
      </c>
      <c r="H41" s="194" t="s">
        <v>529</v>
      </c>
      <c r="I41" s="194" t="s">
        <v>529</v>
      </c>
    </row>
    <row r="42" spans="2:9" ht="18" customHeight="1">
      <c r="B42" s="196" t="s">
        <v>531</v>
      </c>
      <c r="C42" s="195"/>
      <c r="D42" s="194" t="s">
        <v>529</v>
      </c>
      <c r="E42" s="194" t="s">
        <v>529</v>
      </c>
      <c r="F42" s="194" t="s">
        <v>529</v>
      </c>
      <c r="G42" s="194">
        <f t="shared" ref="G42:G49" si="0">SUM(H42:I42)</f>
        <v>6481</v>
      </c>
      <c r="H42" s="193">
        <v>2094</v>
      </c>
      <c r="I42" s="193">
        <v>4387</v>
      </c>
    </row>
    <row r="43" spans="2:9" ht="18" customHeight="1">
      <c r="B43" s="198" t="s">
        <v>530</v>
      </c>
      <c r="C43" s="195"/>
      <c r="D43" s="194" t="s">
        <v>529</v>
      </c>
      <c r="E43" s="194" t="s">
        <v>529</v>
      </c>
      <c r="F43" s="194" t="s">
        <v>529</v>
      </c>
      <c r="G43" s="194">
        <f t="shared" si="0"/>
        <v>5624</v>
      </c>
      <c r="H43" s="193">
        <v>2069</v>
      </c>
      <c r="I43" s="193">
        <v>3555</v>
      </c>
    </row>
    <row r="44" spans="2:9" ht="18" customHeight="1">
      <c r="B44" s="196" t="s">
        <v>528</v>
      </c>
      <c r="C44" s="195"/>
      <c r="D44" s="194">
        <v>9546</v>
      </c>
      <c r="E44" s="194">
        <v>1988</v>
      </c>
      <c r="F44" s="194">
        <v>7558</v>
      </c>
      <c r="G44" s="194">
        <f t="shared" si="0"/>
        <v>10553</v>
      </c>
      <c r="H44" s="193">
        <v>2217</v>
      </c>
      <c r="I44" s="193">
        <v>8336</v>
      </c>
    </row>
    <row r="45" spans="2:9" ht="18" customHeight="1">
      <c r="B45" s="196" t="s">
        <v>527</v>
      </c>
      <c r="C45" s="195"/>
      <c r="D45" s="194">
        <v>4609</v>
      </c>
      <c r="E45" s="194">
        <v>1864</v>
      </c>
      <c r="F45" s="194">
        <v>2745</v>
      </c>
      <c r="G45" s="194">
        <f t="shared" si="0"/>
        <v>4371</v>
      </c>
      <c r="H45" s="193">
        <v>1752</v>
      </c>
      <c r="I45" s="193">
        <v>2619</v>
      </c>
    </row>
    <row r="46" spans="2:9" ht="18" customHeight="1">
      <c r="B46" s="196" t="s">
        <v>526</v>
      </c>
      <c r="C46" s="195"/>
      <c r="D46" s="194">
        <v>1178</v>
      </c>
      <c r="E46" s="194">
        <v>665</v>
      </c>
      <c r="F46" s="194">
        <v>513</v>
      </c>
      <c r="G46" s="194">
        <f t="shared" si="0"/>
        <v>539</v>
      </c>
      <c r="H46" s="193">
        <v>286</v>
      </c>
      <c r="I46" s="193">
        <v>253</v>
      </c>
    </row>
    <row r="47" spans="2:9" ht="18" customHeight="1">
      <c r="B47" s="196" t="s">
        <v>525</v>
      </c>
      <c r="C47" s="195"/>
      <c r="D47" s="193">
        <v>21479</v>
      </c>
      <c r="E47" s="193">
        <v>12079</v>
      </c>
      <c r="F47" s="193">
        <v>9400</v>
      </c>
      <c r="G47" s="194">
        <f t="shared" si="0"/>
        <v>8178</v>
      </c>
      <c r="H47" s="193">
        <v>5534</v>
      </c>
      <c r="I47" s="193">
        <v>2644</v>
      </c>
    </row>
    <row r="48" spans="2:9" ht="18" customHeight="1">
      <c r="B48" s="196" t="s">
        <v>524</v>
      </c>
      <c r="C48" s="195"/>
      <c r="D48" s="193">
        <v>3635</v>
      </c>
      <c r="E48" s="193">
        <v>2827</v>
      </c>
      <c r="F48" s="193">
        <v>808</v>
      </c>
      <c r="G48" s="194">
        <f t="shared" si="0"/>
        <v>3258</v>
      </c>
      <c r="H48" s="193">
        <v>2521</v>
      </c>
      <c r="I48" s="193">
        <v>737</v>
      </c>
    </row>
    <row r="49" spans="1:9" ht="18" customHeight="1">
      <c r="A49" s="197"/>
      <c r="B49" s="196" t="s">
        <v>523</v>
      </c>
      <c r="C49" s="195"/>
      <c r="D49" s="193">
        <v>4434</v>
      </c>
      <c r="E49" s="193">
        <v>2661</v>
      </c>
      <c r="F49" s="193">
        <v>1773</v>
      </c>
      <c r="G49" s="194">
        <f t="shared" si="0"/>
        <v>10767</v>
      </c>
      <c r="H49" s="193">
        <v>6296</v>
      </c>
      <c r="I49" s="193">
        <v>4471</v>
      </c>
    </row>
    <row r="50" spans="1:9" ht="9" customHeight="1">
      <c r="A50" s="192"/>
      <c r="B50" s="190"/>
      <c r="C50" s="191"/>
      <c r="D50" s="190"/>
      <c r="E50" s="190"/>
      <c r="F50" s="190"/>
      <c r="G50" s="190"/>
      <c r="H50" s="190"/>
      <c r="I50" s="190"/>
    </row>
    <row r="51" spans="1:9" ht="21.95" customHeight="1">
      <c r="A51" s="187" t="s">
        <v>401</v>
      </c>
      <c r="C51" s="187"/>
    </row>
  </sheetData>
  <mergeCells count="5">
    <mergeCell ref="A1:I1"/>
    <mergeCell ref="D6:F6"/>
    <mergeCell ref="G6:I6"/>
    <mergeCell ref="D23:F23"/>
    <mergeCell ref="G23:I23"/>
  </mergeCells>
  <phoneticPr fontId="2"/>
  <printOptions horizontalCentered="1"/>
  <pageMargins left="0.55118110236220474" right="0.55118110236220474" top="0.59055118110236227" bottom="0.59055118110236227" header="0.51181102362204722" footer="0.51181102362204722"/>
  <pageSetup paperSize="9" scale="79" firstPageNumber="33" orientation="portrait" useFirstPageNumber="1" r:id="rId1"/>
  <headerFooter scaleWithDoc="0" alignWithMargins="0">
    <evenHeader>&amp;R&amp;12&amp;P</even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5"/>
  <sheetViews>
    <sheetView zoomScaleNormal="100" workbookViewId="0">
      <selection sqref="B1"/>
    </sheetView>
  </sheetViews>
  <sheetFormatPr defaultRowHeight="13.5"/>
  <cols>
    <col min="1" max="1" width="2.7109375" style="214" customWidth="1"/>
    <col min="2" max="2" width="31" style="214" customWidth="1"/>
    <col min="3" max="3" width="0.85546875" style="214" customWidth="1"/>
    <col min="4" max="4" width="9.42578125" style="214" customWidth="1"/>
    <col min="5" max="14" width="8.42578125" style="214" customWidth="1"/>
    <col min="15" max="15" width="9" style="214" customWidth="1"/>
    <col min="16" max="17" width="8.7109375" style="214" customWidth="1"/>
    <col min="18" max="20" width="7.5703125" style="214" customWidth="1"/>
    <col min="21" max="16384" width="9.140625" style="214"/>
  </cols>
  <sheetData>
    <row r="1" spans="1:16" ht="17.25" customHeight="1">
      <c r="B1" s="455" t="s">
        <v>605</v>
      </c>
      <c r="C1" s="455"/>
      <c r="D1" s="455"/>
      <c r="E1" s="455"/>
      <c r="F1" s="455"/>
      <c r="G1" s="455"/>
      <c r="H1" s="455"/>
      <c r="I1" s="455"/>
      <c r="J1" s="455"/>
      <c r="K1" s="455"/>
      <c r="L1" s="455"/>
      <c r="M1" s="455"/>
      <c r="N1" s="455"/>
      <c r="O1" s="455"/>
    </row>
    <row r="2" spans="1:16" ht="16.5" customHeight="1"/>
    <row r="3" spans="1:16" ht="15.95" customHeight="1" thickBot="1">
      <c r="A3" s="459" t="s">
        <v>604</v>
      </c>
      <c r="B3" s="459"/>
      <c r="C3" s="459"/>
      <c r="D3" s="459"/>
      <c r="E3" s="459"/>
      <c r="F3" s="459"/>
      <c r="G3" s="459"/>
      <c r="H3" s="233"/>
      <c r="I3" s="233"/>
      <c r="J3" s="233"/>
      <c r="K3" s="233"/>
      <c r="L3" s="233"/>
      <c r="M3" s="233"/>
      <c r="N3" s="233"/>
      <c r="O3" s="233"/>
    </row>
    <row r="4" spans="1:16" ht="12" customHeight="1" thickTop="1">
      <c r="A4" s="232"/>
      <c r="B4" s="462" t="s">
        <v>603</v>
      </c>
      <c r="C4" s="231"/>
      <c r="D4" s="453" t="s">
        <v>602</v>
      </c>
      <c r="E4" s="453" t="s">
        <v>601</v>
      </c>
      <c r="F4" s="453" t="s">
        <v>600</v>
      </c>
      <c r="G4" s="453" t="s">
        <v>599</v>
      </c>
      <c r="H4" s="453" t="s">
        <v>598</v>
      </c>
      <c r="I4" s="453" t="s">
        <v>597</v>
      </c>
      <c r="J4" s="453" t="s">
        <v>596</v>
      </c>
      <c r="K4" s="456" t="s">
        <v>595</v>
      </c>
      <c r="L4" s="456" t="s">
        <v>594</v>
      </c>
      <c r="M4" s="456" t="s">
        <v>593</v>
      </c>
      <c r="N4" s="456" t="s">
        <v>592</v>
      </c>
      <c r="O4" s="460" t="s">
        <v>591</v>
      </c>
    </row>
    <row r="5" spans="1:16" ht="16.5" customHeight="1">
      <c r="A5" s="216"/>
      <c r="B5" s="463"/>
      <c r="C5" s="218"/>
      <c r="D5" s="454"/>
      <c r="E5" s="454"/>
      <c r="F5" s="454"/>
      <c r="G5" s="454"/>
      <c r="H5" s="454"/>
      <c r="I5" s="454"/>
      <c r="J5" s="454"/>
      <c r="K5" s="454"/>
      <c r="L5" s="454"/>
      <c r="M5" s="454"/>
      <c r="N5" s="454"/>
      <c r="O5" s="461"/>
    </row>
    <row r="6" spans="1:16" ht="14.25" customHeight="1">
      <c r="A6" s="458" t="s">
        <v>445</v>
      </c>
      <c r="B6" s="458"/>
      <c r="C6" s="230"/>
      <c r="D6" s="223">
        <f t="shared" ref="D6:O6" si="0">SUM(D8,D12,D17,D32)</f>
        <v>125292</v>
      </c>
      <c r="E6" s="223">
        <f t="shared" si="0"/>
        <v>2261</v>
      </c>
      <c r="F6" s="223">
        <f t="shared" si="0"/>
        <v>8639</v>
      </c>
      <c r="G6" s="223">
        <f t="shared" si="0"/>
        <v>11153</v>
      </c>
      <c r="H6" s="223">
        <f t="shared" si="0"/>
        <v>11643</v>
      </c>
      <c r="I6" s="223">
        <f t="shared" si="0"/>
        <v>14516</v>
      </c>
      <c r="J6" s="223">
        <f t="shared" si="0"/>
        <v>13101</v>
      </c>
      <c r="K6" s="223">
        <f t="shared" si="0"/>
        <v>12274</v>
      </c>
      <c r="L6" s="223">
        <f t="shared" si="0"/>
        <v>12883</v>
      </c>
      <c r="M6" s="223">
        <f t="shared" si="0"/>
        <v>14858</v>
      </c>
      <c r="N6" s="223">
        <f t="shared" si="0"/>
        <v>12602</v>
      </c>
      <c r="O6" s="223">
        <f t="shared" si="0"/>
        <v>11362</v>
      </c>
    </row>
    <row r="7" spans="1:16" ht="6.75" customHeight="1">
      <c r="B7" s="229"/>
      <c r="C7" s="222"/>
      <c r="D7" s="221"/>
      <c r="E7" s="221"/>
      <c r="F7" s="221"/>
      <c r="G7" s="221"/>
      <c r="H7" s="221"/>
      <c r="I7" s="221"/>
      <c r="J7" s="221"/>
      <c r="K7" s="223"/>
      <c r="L7" s="223"/>
      <c r="M7" s="223"/>
      <c r="N7" s="223"/>
      <c r="O7" s="223"/>
    </row>
    <row r="8" spans="1:16" ht="13.5" customHeight="1">
      <c r="A8" s="457" t="s">
        <v>590</v>
      </c>
      <c r="B8" s="457"/>
      <c r="C8" s="222"/>
      <c r="D8" s="221">
        <f>SUM(E8:O8)</f>
        <v>2229</v>
      </c>
      <c r="E8" s="221">
        <f t="shared" ref="E8:O8" si="1">SUM(E9:E10)</f>
        <v>6</v>
      </c>
      <c r="F8" s="221">
        <f t="shared" si="1"/>
        <v>34</v>
      </c>
      <c r="G8" s="221">
        <f t="shared" si="1"/>
        <v>42</v>
      </c>
      <c r="H8" s="221">
        <f t="shared" si="1"/>
        <v>47</v>
      </c>
      <c r="I8" s="221">
        <f t="shared" si="1"/>
        <v>83</v>
      </c>
      <c r="J8" s="221">
        <f t="shared" si="1"/>
        <v>91</v>
      </c>
      <c r="K8" s="221">
        <f t="shared" si="1"/>
        <v>80</v>
      </c>
      <c r="L8" s="221">
        <f t="shared" si="1"/>
        <v>118</v>
      </c>
      <c r="M8" s="221">
        <f t="shared" si="1"/>
        <v>165</v>
      </c>
      <c r="N8" s="221">
        <f t="shared" si="1"/>
        <v>313</v>
      </c>
      <c r="O8" s="221">
        <f t="shared" si="1"/>
        <v>1250</v>
      </c>
      <c r="P8" s="227"/>
    </row>
    <row r="9" spans="1:16" ht="13.5" customHeight="1">
      <c r="B9" s="225" t="s">
        <v>589</v>
      </c>
      <c r="C9" s="222"/>
      <c r="D9" s="221">
        <f>SUM(E9:O9)</f>
        <v>2218</v>
      </c>
      <c r="E9" s="221">
        <v>5</v>
      </c>
      <c r="F9" s="221">
        <v>33</v>
      </c>
      <c r="G9" s="221">
        <v>42</v>
      </c>
      <c r="H9" s="221">
        <v>47</v>
      </c>
      <c r="I9" s="221">
        <v>82</v>
      </c>
      <c r="J9" s="221">
        <v>90</v>
      </c>
      <c r="K9" s="221">
        <v>80</v>
      </c>
      <c r="L9" s="221">
        <v>117</v>
      </c>
      <c r="M9" s="221">
        <v>163</v>
      </c>
      <c r="N9" s="221">
        <v>310</v>
      </c>
      <c r="O9" s="221">
        <v>1249</v>
      </c>
    </row>
    <row r="10" spans="1:16" ht="13.5" customHeight="1">
      <c r="B10" s="225" t="s">
        <v>588</v>
      </c>
      <c r="C10" s="222"/>
      <c r="D10" s="221">
        <f>SUM(E10:O10)</f>
        <v>11</v>
      </c>
      <c r="E10" s="221">
        <v>1</v>
      </c>
      <c r="F10" s="221">
        <v>1</v>
      </c>
      <c r="G10" s="221" t="s">
        <v>197</v>
      </c>
      <c r="H10" s="221" t="s">
        <v>197</v>
      </c>
      <c r="I10" s="221">
        <v>1</v>
      </c>
      <c r="J10" s="221">
        <v>1</v>
      </c>
      <c r="K10" s="221" t="s">
        <v>197</v>
      </c>
      <c r="L10" s="221">
        <v>1</v>
      </c>
      <c r="M10" s="221">
        <v>2</v>
      </c>
      <c r="N10" s="221">
        <v>3</v>
      </c>
      <c r="O10" s="221">
        <v>1</v>
      </c>
    </row>
    <row r="11" spans="1:16" ht="5.25" customHeight="1">
      <c r="B11" s="225"/>
      <c r="C11" s="222"/>
      <c r="D11" s="221"/>
      <c r="E11" s="221"/>
      <c r="F11" s="221"/>
      <c r="G11" s="221"/>
      <c r="H11" s="221"/>
      <c r="I11" s="221"/>
      <c r="J11" s="221"/>
      <c r="K11" s="223"/>
      <c r="L11" s="223"/>
      <c r="M11" s="223"/>
      <c r="N11" s="223"/>
      <c r="O11" s="223"/>
    </row>
    <row r="12" spans="1:16" ht="13.5" customHeight="1">
      <c r="A12" s="457" t="s">
        <v>586</v>
      </c>
      <c r="B12" s="457"/>
      <c r="C12" s="222"/>
      <c r="D12" s="221">
        <f>SUM(E12:O12)</f>
        <v>34730</v>
      </c>
      <c r="E12" s="221">
        <f t="shared" ref="E12:O12" si="2">SUM(E13:E15)</f>
        <v>485</v>
      </c>
      <c r="F12" s="221">
        <f t="shared" si="2"/>
        <v>2177</v>
      </c>
      <c r="G12" s="221">
        <f t="shared" si="2"/>
        <v>2998</v>
      </c>
      <c r="H12" s="221">
        <f t="shared" si="2"/>
        <v>3336</v>
      </c>
      <c r="I12" s="221">
        <f t="shared" si="2"/>
        <v>4592</v>
      </c>
      <c r="J12" s="221">
        <f t="shared" si="2"/>
        <v>3828</v>
      </c>
      <c r="K12" s="221">
        <f t="shared" si="2"/>
        <v>3377</v>
      </c>
      <c r="L12" s="221">
        <f t="shared" si="2"/>
        <v>3501</v>
      </c>
      <c r="M12" s="221">
        <f t="shared" si="2"/>
        <v>4798</v>
      </c>
      <c r="N12" s="221">
        <f t="shared" si="2"/>
        <v>3605</v>
      </c>
      <c r="O12" s="221">
        <f t="shared" si="2"/>
        <v>2033</v>
      </c>
      <c r="P12" s="227"/>
    </row>
    <row r="13" spans="1:16" ht="13.5" customHeight="1">
      <c r="B13" s="225" t="s">
        <v>585</v>
      </c>
      <c r="C13" s="222"/>
      <c r="D13" s="221">
        <f>SUM(E13:O13)</f>
        <v>35</v>
      </c>
      <c r="E13" s="221" t="s">
        <v>197</v>
      </c>
      <c r="F13" s="221" t="s">
        <v>197</v>
      </c>
      <c r="G13" s="221">
        <v>1</v>
      </c>
      <c r="H13" s="221">
        <v>1</v>
      </c>
      <c r="I13" s="221">
        <v>2</v>
      </c>
      <c r="J13" s="221">
        <v>1</v>
      </c>
      <c r="K13" s="221">
        <v>4</v>
      </c>
      <c r="L13" s="221">
        <v>8</v>
      </c>
      <c r="M13" s="221">
        <v>12</v>
      </c>
      <c r="N13" s="221">
        <v>3</v>
      </c>
      <c r="O13" s="221">
        <v>3</v>
      </c>
    </row>
    <row r="14" spans="1:16" ht="13.5" customHeight="1">
      <c r="B14" s="225" t="s">
        <v>584</v>
      </c>
      <c r="C14" s="222"/>
      <c r="D14" s="221">
        <f>SUM(E14:O14)</f>
        <v>12765</v>
      </c>
      <c r="E14" s="221">
        <v>136</v>
      </c>
      <c r="F14" s="221">
        <v>551</v>
      </c>
      <c r="G14" s="221">
        <v>890</v>
      </c>
      <c r="H14" s="221">
        <v>1066</v>
      </c>
      <c r="I14" s="221">
        <v>1634</v>
      </c>
      <c r="J14" s="221">
        <v>1416</v>
      </c>
      <c r="K14" s="221">
        <v>1193</v>
      </c>
      <c r="L14" s="221">
        <v>1219</v>
      </c>
      <c r="M14" s="221">
        <v>1700</v>
      </c>
      <c r="N14" s="221">
        <v>1705</v>
      </c>
      <c r="O14" s="221">
        <v>1255</v>
      </c>
    </row>
    <row r="15" spans="1:16" ht="13.5" customHeight="1">
      <c r="B15" s="225" t="s">
        <v>583</v>
      </c>
      <c r="C15" s="222"/>
      <c r="D15" s="221">
        <f>SUM(E15:O15)</f>
        <v>21930</v>
      </c>
      <c r="E15" s="221">
        <v>349</v>
      </c>
      <c r="F15" s="221">
        <v>1626</v>
      </c>
      <c r="G15" s="221">
        <v>2107</v>
      </c>
      <c r="H15" s="221">
        <v>2269</v>
      </c>
      <c r="I15" s="221">
        <v>2956</v>
      </c>
      <c r="J15" s="221">
        <v>2411</v>
      </c>
      <c r="K15" s="221">
        <v>2180</v>
      </c>
      <c r="L15" s="221">
        <v>2274</v>
      </c>
      <c r="M15" s="221">
        <v>3086</v>
      </c>
      <c r="N15" s="221">
        <v>1897</v>
      </c>
      <c r="O15" s="221">
        <v>775</v>
      </c>
    </row>
    <row r="16" spans="1:16" ht="6" customHeight="1">
      <c r="B16" s="225"/>
      <c r="C16" s="222"/>
      <c r="D16" s="221"/>
      <c r="E16" s="221"/>
      <c r="F16" s="221"/>
      <c r="G16" s="221"/>
      <c r="H16" s="221"/>
      <c r="I16" s="221"/>
      <c r="J16" s="221"/>
      <c r="K16" s="223"/>
      <c r="L16" s="223"/>
      <c r="M16" s="223"/>
      <c r="N16" s="223"/>
      <c r="O16" s="223"/>
    </row>
    <row r="17" spans="1:16" ht="13.5" customHeight="1">
      <c r="A17" s="457" t="s">
        <v>582</v>
      </c>
      <c r="B17" s="457"/>
      <c r="C17" s="222"/>
      <c r="D17" s="221">
        <f t="shared" ref="D17:D32" si="3">SUM(E17:O17)</f>
        <v>77566</v>
      </c>
      <c r="E17" s="221">
        <f t="shared" ref="E17:O17" si="4">SUM(E18:E31)</f>
        <v>1484</v>
      </c>
      <c r="F17" s="221">
        <f t="shared" si="4"/>
        <v>5636</v>
      </c>
      <c r="G17" s="221">
        <f t="shared" si="4"/>
        <v>7195</v>
      </c>
      <c r="H17" s="221">
        <f t="shared" si="4"/>
        <v>7261</v>
      </c>
      <c r="I17" s="221">
        <f t="shared" si="4"/>
        <v>8669</v>
      </c>
      <c r="J17" s="221">
        <f t="shared" si="4"/>
        <v>8158</v>
      </c>
      <c r="K17" s="221">
        <f t="shared" si="4"/>
        <v>8032</v>
      </c>
      <c r="L17" s="221">
        <f t="shared" si="4"/>
        <v>8484</v>
      </c>
      <c r="M17" s="221">
        <f t="shared" si="4"/>
        <v>8993</v>
      </c>
      <c r="N17" s="221">
        <f t="shared" si="4"/>
        <v>7738</v>
      </c>
      <c r="O17" s="221">
        <f t="shared" si="4"/>
        <v>5916</v>
      </c>
      <c r="P17" s="227"/>
    </row>
    <row r="18" spans="1:16" ht="13.5" customHeight="1">
      <c r="B18" s="225" t="s">
        <v>581</v>
      </c>
      <c r="C18" s="222"/>
      <c r="D18" s="221">
        <f t="shared" si="3"/>
        <v>890</v>
      </c>
      <c r="E18" s="221">
        <v>10</v>
      </c>
      <c r="F18" s="221">
        <v>38</v>
      </c>
      <c r="G18" s="221">
        <v>54</v>
      </c>
      <c r="H18" s="221">
        <v>92</v>
      </c>
      <c r="I18" s="221">
        <v>134</v>
      </c>
      <c r="J18" s="221">
        <v>107</v>
      </c>
      <c r="K18" s="221">
        <v>77</v>
      </c>
      <c r="L18" s="221">
        <v>131</v>
      </c>
      <c r="M18" s="221">
        <v>150</v>
      </c>
      <c r="N18" s="221">
        <v>78</v>
      </c>
      <c r="O18" s="221">
        <v>19</v>
      </c>
    </row>
    <row r="19" spans="1:16" ht="13.5" customHeight="1">
      <c r="B19" s="225" t="s">
        <v>580</v>
      </c>
      <c r="C19" s="222"/>
      <c r="D19" s="221">
        <f t="shared" si="3"/>
        <v>2180</v>
      </c>
      <c r="E19" s="221">
        <v>8</v>
      </c>
      <c r="F19" s="221">
        <v>169</v>
      </c>
      <c r="G19" s="221">
        <v>353</v>
      </c>
      <c r="H19" s="221">
        <v>333</v>
      </c>
      <c r="I19" s="221">
        <v>322</v>
      </c>
      <c r="J19" s="221">
        <v>262</v>
      </c>
      <c r="K19" s="221">
        <v>231</v>
      </c>
      <c r="L19" s="221">
        <v>193</v>
      </c>
      <c r="M19" s="221">
        <v>172</v>
      </c>
      <c r="N19" s="221">
        <v>95</v>
      </c>
      <c r="O19" s="221">
        <v>42</v>
      </c>
    </row>
    <row r="20" spans="1:16" ht="13.5" customHeight="1">
      <c r="B20" s="225" t="s">
        <v>579</v>
      </c>
      <c r="C20" s="222"/>
      <c r="D20" s="221">
        <f t="shared" si="3"/>
        <v>8423</v>
      </c>
      <c r="E20" s="221">
        <v>51</v>
      </c>
      <c r="F20" s="221">
        <v>316</v>
      </c>
      <c r="G20" s="221">
        <v>535</v>
      </c>
      <c r="H20" s="221">
        <v>751</v>
      </c>
      <c r="I20" s="221">
        <v>1146</v>
      </c>
      <c r="J20" s="221">
        <v>1103</v>
      </c>
      <c r="K20" s="221">
        <v>929</v>
      </c>
      <c r="L20" s="221">
        <v>905</v>
      </c>
      <c r="M20" s="221">
        <v>1053</v>
      </c>
      <c r="N20" s="221">
        <v>1014</v>
      </c>
      <c r="O20" s="221">
        <v>620</v>
      </c>
    </row>
    <row r="21" spans="1:16" ht="13.5" customHeight="1">
      <c r="B21" s="225" t="s">
        <v>578</v>
      </c>
      <c r="C21" s="222"/>
      <c r="D21" s="221">
        <f t="shared" si="3"/>
        <v>17854</v>
      </c>
      <c r="E21" s="221">
        <v>523</v>
      </c>
      <c r="F21" s="221">
        <v>1602</v>
      </c>
      <c r="G21" s="221">
        <v>1753</v>
      </c>
      <c r="H21" s="221">
        <v>1698</v>
      </c>
      <c r="I21" s="221">
        <v>2026</v>
      </c>
      <c r="J21" s="221">
        <v>1888</v>
      </c>
      <c r="K21" s="221">
        <v>1867</v>
      </c>
      <c r="L21" s="221">
        <v>1826</v>
      </c>
      <c r="M21" s="221">
        <v>1887</v>
      </c>
      <c r="N21" s="221">
        <v>1511</v>
      </c>
      <c r="O21" s="221">
        <v>1273</v>
      </c>
    </row>
    <row r="22" spans="1:16" ht="13.5" customHeight="1">
      <c r="B22" s="225" t="s">
        <v>577</v>
      </c>
      <c r="C22" s="222"/>
      <c r="D22" s="221">
        <f t="shared" si="3"/>
        <v>2332</v>
      </c>
      <c r="E22" s="221">
        <v>2</v>
      </c>
      <c r="F22" s="221">
        <v>141</v>
      </c>
      <c r="G22" s="221">
        <v>216</v>
      </c>
      <c r="H22" s="221">
        <v>188</v>
      </c>
      <c r="I22" s="221">
        <v>257</v>
      </c>
      <c r="J22" s="221">
        <v>294</v>
      </c>
      <c r="K22" s="221">
        <v>351</v>
      </c>
      <c r="L22" s="221">
        <v>354</v>
      </c>
      <c r="M22" s="221">
        <v>288</v>
      </c>
      <c r="N22" s="221">
        <v>163</v>
      </c>
      <c r="O22" s="221">
        <v>78</v>
      </c>
    </row>
    <row r="23" spans="1:16" ht="13.5" customHeight="1">
      <c r="B23" s="225" t="s">
        <v>576</v>
      </c>
      <c r="C23" s="222"/>
      <c r="D23" s="221">
        <f t="shared" si="3"/>
        <v>2115</v>
      </c>
      <c r="E23" s="221">
        <v>4</v>
      </c>
      <c r="F23" s="221">
        <v>92</v>
      </c>
      <c r="G23" s="221">
        <v>151</v>
      </c>
      <c r="H23" s="221">
        <v>158</v>
      </c>
      <c r="I23" s="221">
        <v>207</v>
      </c>
      <c r="J23" s="221">
        <v>194</v>
      </c>
      <c r="K23" s="221">
        <v>187</v>
      </c>
      <c r="L23" s="221">
        <v>183</v>
      </c>
      <c r="M23" s="221">
        <v>265</v>
      </c>
      <c r="N23" s="221">
        <v>279</v>
      </c>
      <c r="O23" s="221">
        <v>395</v>
      </c>
    </row>
    <row r="24" spans="1:16" ht="13.5" customHeight="1">
      <c r="B24" s="226" t="s">
        <v>575</v>
      </c>
      <c r="C24" s="222"/>
      <c r="D24" s="221">
        <f t="shared" si="3"/>
        <v>4768</v>
      </c>
      <c r="E24" s="221">
        <v>24</v>
      </c>
      <c r="F24" s="221">
        <v>238</v>
      </c>
      <c r="G24" s="221">
        <v>514</v>
      </c>
      <c r="H24" s="221">
        <v>527</v>
      </c>
      <c r="I24" s="221">
        <v>554</v>
      </c>
      <c r="J24" s="221">
        <v>533</v>
      </c>
      <c r="K24" s="221">
        <v>491</v>
      </c>
      <c r="L24" s="221">
        <v>468</v>
      </c>
      <c r="M24" s="221">
        <v>537</v>
      </c>
      <c r="N24" s="221">
        <v>484</v>
      </c>
      <c r="O24" s="221">
        <v>398</v>
      </c>
    </row>
    <row r="25" spans="1:16" ht="13.5" customHeight="1">
      <c r="B25" s="225" t="s">
        <v>574</v>
      </c>
      <c r="C25" s="222"/>
      <c r="D25" s="221">
        <f t="shared" si="3"/>
        <v>6481</v>
      </c>
      <c r="E25" s="221">
        <v>521</v>
      </c>
      <c r="F25" s="221">
        <v>672</v>
      </c>
      <c r="G25" s="221">
        <v>412</v>
      </c>
      <c r="H25" s="221">
        <v>465</v>
      </c>
      <c r="I25" s="221">
        <v>641</v>
      </c>
      <c r="J25" s="221">
        <v>565</v>
      </c>
      <c r="K25" s="221">
        <v>572</v>
      </c>
      <c r="L25" s="221">
        <v>564</v>
      </c>
      <c r="M25" s="221">
        <v>732</v>
      </c>
      <c r="N25" s="221">
        <v>763</v>
      </c>
      <c r="O25" s="221">
        <v>574</v>
      </c>
    </row>
    <row r="26" spans="1:16" ht="13.5" customHeight="1">
      <c r="B26" s="225" t="s">
        <v>573</v>
      </c>
      <c r="C26" s="222"/>
      <c r="D26" s="221">
        <f t="shared" si="3"/>
        <v>5624</v>
      </c>
      <c r="E26" s="221">
        <v>118</v>
      </c>
      <c r="F26" s="221">
        <v>543</v>
      </c>
      <c r="G26" s="221">
        <v>570</v>
      </c>
      <c r="H26" s="221">
        <v>491</v>
      </c>
      <c r="I26" s="221">
        <v>527</v>
      </c>
      <c r="J26" s="221">
        <v>493</v>
      </c>
      <c r="K26" s="221">
        <v>500</v>
      </c>
      <c r="L26" s="221">
        <v>489</v>
      </c>
      <c r="M26" s="221">
        <v>605</v>
      </c>
      <c r="N26" s="221">
        <v>672</v>
      </c>
      <c r="O26" s="221">
        <v>616</v>
      </c>
    </row>
    <row r="27" spans="1:16" ht="13.5" customHeight="1">
      <c r="B27" s="225" t="s">
        <v>572</v>
      </c>
      <c r="C27" s="222"/>
      <c r="D27" s="221">
        <f t="shared" si="3"/>
        <v>4371</v>
      </c>
      <c r="E27" s="221">
        <v>75</v>
      </c>
      <c r="F27" s="221">
        <v>393</v>
      </c>
      <c r="G27" s="221">
        <v>451</v>
      </c>
      <c r="H27" s="221">
        <v>318</v>
      </c>
      <c r="I27" s="221">
        <v>346</v>
      </c>
      <c r="J27" s="221">
        <v>407</v>
      </c>
      <c r="K27" s="221">
        <v>569</v>
      </c>
      <c r="L27" s="221">
        <v>758</v>
      </c>
      <c r="M27" s="221">
        <v>546</v>
      </c>
      <c r="N27" s="221">
        <v>304</v>
      </c>
      <c r="O27" s="221">
        <v>204</v>
      </c>
    </row>
    <row r="28" spans="1:16" ht="13.5" customHeight="1">
      <c r="B28" s="225" t="s">
        <v>571</v>
      </c>
      <c r="C28" s="222"/>
      <c r="D28" s="221">
        <f t="shared" si="3"/>
        <v>10553</v>
      </c>
      <c r="E28" s="221">
        <v>70</v>
      </c>
      <c r="F28" s="221">
        <v>911</v>
      </c>
      <c r="G28" s="221">
        <v>1245</v>
      </c>
      <c r="H28" s="221">
        <v>1198</v>
      </c>
      <c r="I28" s="221">
        <v>1226</v>
      </c>
      <c r="J28" s="221">
        <v>1160</v>
      </c>
      <c r="K28" s="221">
        <v>1087</v>
      </c>
      <c r="L28" s="221">
        <v>1229</v>
      </c>
      <c r="M28" s="221">
        <v>1124</v>
      </c>
      <c r="N28" s="221">
        <v>807</v>
      </c>
      <c r="O28" s="221">
        <v>496</v>
      </c>
    </row>
    <row r="29" spans="1:16" ht="13.5" customHeight="1">
      <c r="B29" s="225" t="s">
        <v>570</v>
      </c>
      <c r="C29" s="222"/>
      <c r="D29" s="221">
        <f t="shared" si="3"/>
        <v>539</v>
      </c>
      <c r="E29" s="221">
        <v>9</v>
      </c>
      <c r="F29" s="221">
        <v>41</v>
      </c>
      <c r="G29" s="221">
        <v>47</v>
      </c>
      <c r="H29" s="221">
        <v>46</v>
      </c>
      <c r="I29" s="221">
        <v>76</v>
      </c>
      <c r="J29" s="221">
        <v>64</v>
      </c>
      <c r="K29" s="221">
        <v>67</v>
      </c>
      <c r="L29" s="221">
        <v>74</v>
      </c>
      <c r="M29" s="221">
        <v>61</v>
      </c>
      <c r="N29" s="221">
        <v>41</v>
      </c>
      <c r="O29" s="221">
        <v>13</v>
      </c>
    </row>
    <row r="30" spans="1:16" ht="13.5" customHeight="1">
      <c r="B30" s="224" t="s">
        <v>569</v>
      </c>
      <c r="C30" s="222"/>
      <c r="D30" s="221">
        <f t="shared" si="3"/>
        <v>8178</v>
      </c>
      <c r="E30" s="221">
        <v>55</v>
      </c>
      <c r="F30" s="221">
        <v>348</v>
      </c>
      <c r="G30" s="221">
        <v>621</v>
      </c>
      <c r="H30" s="221">
        <v>691</v>
      </c>
      <c r="I30" s="221">
        <v>849</v>
      </c>
      <c r="J30" s="221">
        <v>703</v>
      </c>
      <c r="K30" s="221">
        <v>706</v>
      </c>
      <c r="L30" s="221">
        <v>792</v>
      </c>
      <c r="M30" s="221">
        <v>1031</v>
      </c>
      <c r="N30" s="221">
        <v>1273</v>
      </c>
      <c r="O30" s="221">
        <v>1109</v>
      </c>
    </row>
    <row r="31" spans="1:16" ht="13.5" customHeight="1">
      <c r="B31" s="224" t="s">
        <v>568</v>
      </c>
      <c r="C31" s="222"/>
      <c r="D31" s="221">
        <f t="shared" si="3"/>
        <v>3258</v>
      </c>
      <c r="E31" s="221">
        <v>14</v>
      </c>
      <c r="F31" s="221">
        <v>132</v>
      </c>
      <c r="G31" s="221">
        <v>273</v>
      </c>
      <c r="H31" s="221">
        <v>305</v>
      </c>
      <c r="I31" s="221">
        <v>358</v>
      </c>
      <c r="J31" s="221">
        <v>385</v>
      </c>
      <c r="K31" s="221">
        <v>398</v>
      </c>
      <c r="L31" s="221">
        <v>518</v>
      </c>
      <c r="M31" s="221">
        <v>542</v>
      </c>
      <c r="N31" s="221">
        <v>254</v>
      </c>
      <c r="O31" s="221">
        <v>79</v>
      </c>
    </row>
    <row r="32" spans="1:16" ht="13.5" customHeight="1">
      <c r="A32" s="457" t="s">
        <v>567</v>
      </c>
      <c r="B32" s="457"/>
      <c r="C32" s="222"/>
      <c r="D32" s="221">
        <f t="shared" si="3"/>
        <v>10767</v>
      </c>
      <c r="E32" s="221">
        <v>286</v>
      </c>
      <c r="F32" s="221">
        <v>792</v>
      </c>
      <c r="G32" s="221">
        <v>918</v>
      </c>
      <c r="H32" s="221">
        <v>999</v>
      </c>
      <c r="I32" s="221">
        <v>1172</v>
      </c>
      <c r="J32" s="221">
        <v>1024</v>
      </c>
      <c r="K32" s="221">
        <v>785</v>
      </c>
      <c r="L32" s="221">
        <v>780</v>
      </c>
      <c r="M32" s="221">
        <v>902</v>
      </c>
      <c r="N32" s="221">
        <v>946</v>
      </c>
      <c r="O32" s="221">
        <v>2163</v>
      </c>
      <c r="P32" s="227"/>
    </row>
    <row r="33" spans="1:16" ht="9.75" customHeight="1">
      <c r="B33" s="225"/>
      <c r="C33" s="222"/>
      <c r="D33" s="221"/>
      <c r="E33" s="221"/>
      <c r="F33" s="221"/>
      <c r="G33" s="221"/>
      <c r="H33" s="221"/>
      <c r="I33" s="221"/>
      <c r="J33" s="221"/>
      <c r="K33" s="223"/>
      <c r="L33" s="223"/>
      <c r="M33" s="223"/>
      <c r="N33" s="223"/>
      <c r="O33" s="223"/>
    </row>
    <row r="34" spans="1:16" ht="13.5" customHeight="1">
      <c r="B34" s="225" t="s">
        <v>467</v>
      </c>
      <c r="C34" s="222"/>
      <c r="D34" s="221">
        <v>76559</v>
      </c>
      <c r="E34" s="221">
        <v>1236</v>
      </c>
      <c r="F34" s="221">
        <v>4867</v>
      </c>
      <c r="G34" s="221">
        <v>6603</v>
      </c>
      <c r="H34" s="221">
        <v>7276</v>
      </c>
      <c r="I34" s="221">
        <v>9205</v>
      </c>
      <c r="J34" s="221">
        <v>7853</v>
      </c>
      <c r="K34" s="221">
        <v>7076</v>
      </c>
      <c r="L34" s="221">
        <v>7552</v>
      </c>
      <c r="M34" s="221">
        <v>9377</v>
      </c>
      <c r="N34" s="221">
        <v>8176</v>
      </c>
      <c r="O34" s="221">
        <v>7338</v>
      </c>
      <c r="P34" s="227"/>
    </row>
    <row r="35" spans="1:16" ht="9.75" customHeight="1">
      <c r="B35" s="225"/>
      <c r="C35" s="222"/>
      <c r="D35" s="221"/>
      <c r="E35" s="221"/>
      <c r="F35" s="221"/>
      <c r="G35" s="221"/>
      <c r="H35" s="221"/>
      <c r="I35" s="221"/>
      <c r="J35" s="221"/>
      <c r="K35" s="223"/>
      <c r="L35" s="223"/>
      <c r="M35" s="223"/>
      <c r="N35" s="223"/>
      <c r="O35" s="223"/>
    </row>
    <row r="36" spans="1:16" ht="15" customHeight="1">
      <c r="A36" s="457" t="s">
        <v>590</v>
      </c>
      <c r="B36" s="457"/>
      <c r="C36" s="222"/>
      <c r="D36" s="221">
        <f>SUM(E36:O36)</f>
        <v>1378</v>
      </c>
      <c r="E36" s="221">
        <f t="shared" ref="E36:O36" si="5">SUM(E37:E38)</f>
        <v>5</v>
      </c>
      <c r="F36" s="221">
        <f t="shared" si="5"/>
        <v>28</v>
      </c>
      <c r="G36" s="221">
        <f t="shared" si="5"/>
        <v>32</v>
      </c>
      <c r="H36" s="221">
        <f t="shared" si="5"/>
        <v>34</v>
      </c>
      <c r="I36" s="221">
        <f t="shared" si="5"/>
        <v>54</v>
      </c>
      <c r="J36" s="221">
        <f t="shared" si="5"/>
        <v>45</v>
      </c>
      <c r="K36" s="221">
        <f t="shared" si="5"/>
        <v>43</v>
      </c>
      <c r="L36" s="221">
        <f t="shared" si="5"/>
        <v>68</v>
      </c>
      <c r="M36" s="228">
        <f t="shared" si="5"/>
        <v>95</v>
      </c>
      <c r="N36" s="221">
        <f t="shared" si="5"/>
        <v>205</v>
      </c>
      <c r="O36" s="221">
        <f t="shared" si="5"/>
        <v>769</v>
      </c>
      <c r="P36" s="227"/>
    </row>
    <row r="37" spans="1:16" ht="12" customHeight="1">
      <c r="B37" s="225" t="s">
        <v>589</v>
      </c>
      <c r="C37" s="222"/>
      <c r="D37" s="221">
        <f>SUM(E37:O37)</f>
        <v>1367</v>
      </c>
      <c r="E37" s="221">
        <v>4</v>
      </c>
      <c r="F37" s="221">
        <v>27</v>
      </c>
      <c r="G37" s="221">
        <v>32</v>
      </c>
      <c r="H37" s="221">
        <v>34</v>
      </c>
      <c r="I37" s="221">
        <v>53</v>
      </c>
      <c r="J37" s="221">
        <v>44</v>
      </c>
      <c r="K37" s="223">
        <v>43</v>
      </c>
      <c r="L37" s="223">
        <v>67</v>
      </c>
      <c r="M37" s="221">
        <v>93</v>
      </c>
      <c r="N37" s="223">
        <v>202</v>
      </c>
      <c r="O37" s="223">
        <v>768</v>
      </c>
    </row>
    <row r="38" spans="1:16" ht="12" customHeight="1">
      <c r="B38" s="225" t="s">
        <v>588</v>
      </c>
      <c r="C38" s="222"/>
      <c r="D38" s="221">
        <f>SUM(E38:O38)</f>
        <v>11</v>
      </c>
      <c r="E38" s="221">
        <v>1</v>
      </c>
      <c r="F38" s="221">
        <v>1</v>
      </c>
      <c r="G38" s="221" t="s">
        <v>197</v>
      </c>
      <c r="H38" s="221" t="s">
        <v>197</v>
      </c>
      <c r="I38" s="221">
        <v>1</v>
      </c>
      <c r="J38" s="221">
        <v>1</v>
      </c>
      <c r="K38" s="223" t="s">
        <v>197</v>
      </c>
      <c r="L38" s="223">
        <v>1</v>
      </c>
      <c r="M38" s="223">
        <v>2</v>
      </c>
      <c r="N38" s="223">
        <v>3</v>
      </c>
      <c r="O38" s="223">
        <v>1</v>
      </c>
    </row>
    <row r="39" spans="1:16" ht="5.25" customHeight="1">
      <c r="B39" s="225"/>
      <c r="C39" s="222"/>
      <c r="D39" s="221"/>
      <c r="E39" s="221"/>
      <c r="F39" s="221"/>
      <c r="G39" s="221"/>
      <c r="H39" s="221"/>
      <c r="I39" s="221"/>
      <c r="J39" s="221"/>
      <c r="K39" s="223"/>
      <c r="L39" s="223"/>
      <c r="M39" s="223"/>
      <c r="N39" s="223"/>
      <c r="O39" s="223"/>
    </row>
    <row r="40" spans="1:16" ht="13.5" customHeight="1">
      <c r="A40" s="457" t="s">
        <v>586</v>
      </c>
      <c r="B40" s="457"/>
      <c r="C40" s="222"/>
      <c r="D40" s="221">
        <f>SUM(E40:O40)</f>
        <v>29237</v>
      </c>
      <c r="E40" s="221">
        <f t="shared" ref="E40:O40" si="6">SUM(E41:E43)</f>
        <v>462</v>
      </c>
      <c r="F40" s="221">
        <f t="shared" si="6"/>
        <v>1932</v>
      </c>
      <c r="G40" s="221">
        <f t="shared" si="6"/>
        <v>2546</v>
      </c>
      <c r="H40" s="221">
        <f t="shared" si="6"/>
        <v>2813</v>
      </c>
      <c r="I40" s="221">
        <f t="shared" si="6"/>
        <v>3817</v>
      </c>
      <c r="J40" s="221">
        <f t="shared" si="6"/>
        <v>3118</v>
      </c>
      <c r="K40" s="221">
        <f t="shared" si="6"/>
        <v>2727</v>
      </c>
      <c r="L40" s="221">
        <f t="shared" si="6"/>
        <v>2935</v>
      </c>
      <c r="M40" s="221">
        <f t="shared" si="6"/>
        <v>4169</v>
      </c>
      <c r="N40" s="221">
        <f t="shared" si="6"/>
        <v>3056</v>
      </c>
      <c r="O40" s="221">
        <f t="shared" si="6"/>
        <v>1662</v>
      </c>
      <c r="P40" s="227"/>
    </row>
    <row r="41" spans="1:16" ht="12.75" customHeight="1">
      <c r="B41" s="225" t="s">
        <v>585</v>
      </c>
      <c r="C41" s="222"/>
      <c r="D41" s="221">
        <f>SUM(E41:O41)</f>
        <v>32</v>
      </c>
      <c r="E41" s="221" t="s">
        <v>197</v>
      </c>
      <c r="F41" s="221" t="s">
        <v>197</v>
      </c>
      <c r="G41" s="221">
        <v>1</v>
      </c>
      <c r="H41" s="221" t="s">
        <v>197</v>
      </c>
      <c r="I41" s="221">
        <v>1</v>
      </c>
      <c r="J41" s="221">
        <v>1</v>
      </c>
      <c r="K41" s="223">
        <v>4</v>
      </c>
      <c r="L41" s="223">
        <v>7</v>
      </c>
      <c r="M41" s="223">
        <v>12</v>
      </c>
      <c r="N41" s="223">
        <v>3</v>
      </c>
      <c r="O41" s="223">
        <v>3</v>
      </c>
    </row>
    <row r="42" spans="1:16" ht="12.75" customHeight="1">
      <c r="B42" s="225" t="s">
        <v>584</v>
      </c>
      <c r="C42" s="222"/>
      <c r="D42" s="221">
        <f>SUM(E42:O42)</f>
        <v>10943</v>
      </c>
      <c r="E42" s="221">
        <v>136</v>
      </c>
      <c r="F42" s="221">
        <v>495</v>
      </c>
      <c r="G42" s="221">
        <v>784</v>
      </c>
      <c r="H42" s="221">
        <v>926</v>
      </c>
      <c r="I42" s="221">
        <v>1398</v>
      </c>
      <c r="J42" s="221">
        <v>1183</v>
      </c>
      <c r="K42" s="223">
        <v>989</v>
      </c>
      <c r="L42" s="223">
        <v>1037</v>
      </c>
      <c r="M42" s="223">
        <v>1477</v>
      </c>
      <c r="N42" s="223">
        <v>1469</v>
      </c>
      <c r="O42" s="223">
        <v>1049</v>
      </c>
    </row>
    <row r="43" spans="1:16" ht="12.75" customHeight="1">
      <c r="B43" s="225" t="s">
        <v>583</v>
      </c>
      <c r="C43" s="222"/>
      <c r="D43" s="221">
        <f>SUM(E43:O43)</f>
        <v>18262</v>
      </c>
      <c r="E43" s="221">
        <v>326</v>
      </c>
      <c r="F43" s="221">
        <v>1437</v>
      </c>
      <c r="G43" s="221">
        <v>1761</v>
      </c>
      <c r="H43" s="221">
        <v>1887</v>
      </c>
      <c r="I43" s="221">
        <v>2418</v>
      </c>
      <c r="J43" s="221">
        <v>1934</v>
      </c>
      <c r="K43" s="223">
        <v>1734</v>
      </c>
      <c r="L43" s="223">
        <v>1891</v>
      </c>
      <c r="M43" s="223">
        <v>2680</v>
      </c>
      <c r="N43" s="223">
        <v>1584</v>
      </c>
      <c r="O43" s="223">
        <v>610</v>
      </c>
    </row>
    <row r="44" spans="1:16" ht="6" customHeight="1">
      <c r="B44" s="225"/>
      <c r="C44" s="222"/>
      <c r="D44" s="221"/>
      <c r="E44" s="221"/>
      <c r="F44" s="221"/>
      <c r="G44" s="221"/>
      <c r="H44" s="221"/>
      <c r="I44" s="221"/>
      <c r="J44" s="221"/>
      <c r="K44" s="223"/>
      <c r="L44" s="223"/>
      <c r="M44" s="223"/>
      <c r="N44" s="223"/>
      <c r="O44" s="223"/>
    </row>
    <row r="45" spans="1:16" ht="14.25" customHeight="1">
      <c r="A45" s="457" t="s">
        <v>582</v>
      </c>
      <c r="B45" s="457"/>
      <c r="C45" s="222"/>
      <c r="D45" s="221">
        <f t="shared" ref="D45:D60" si="7">SUM(E45:O45)</f>
        <v>39648</v>
      </c>
      <c r="E45" s="221">
        <f t="shared" ref="E45:O45" si="8">SUM(E46:E59)</f>
        <v>620</v>
      </c>
      <c r="F45" s="221">
        <f t="shared" si="8"/>
        <v>2442</v>
      </c>
      <c r="G45" s="221">
        <f t="shared" si="8"/>
        <v>3457</v>
      </c>
      <c r="H45" s="221">
        <f t="shared" si="8"/>
        <v>3811</v>
      </c>
      <c r="I45" s="221">
        <f t="shared" si="8"/>
        <v>4605</v>
      </c>
      <c r="J45" s="221">
        <f t="shared" si="8"/>
        <v>4082</v>
      </c>
      <c r="K45" s="221">
        <f t="shared" si="8"/>
        <v>3814</v>
      </c>
      <c r="L45" s="221">
        <f t="shared" si="8"/>
        <v>4076</v>
      </c>
      <c r="M45" s="221">
        <f t="shared" si="8"/>
        <v>4599</v>
      </c>
      <c r="N45" s="221">
        <f t="shared" si="8"/>
        <v>4421</v>
      </c>
      <c r="O45" s="221">
        <f t="shared" si="8"/>
        <v>3721</v>
      </c>
      <c r="P45" s="227"/>
    </row>
    <row r="46" spans="1:16" ht="14.25" customHeight="1">
      <c r="B46" s="225" t="s">
        <v>581</v>
      </c>
      <c r="C46" s="222"/>
      <c r="D46" s="221">
        <f t="shared" si="7"/>
        <v>770</v>
      </c>
      <c r="E46" s="221">
        <v>6</v>
      </c>
      <c r="F46" s="221">
        <v>27</v>
      </c>
      <c r="G46" s="221">
        <v>42</v>
      </c>
      <c r="H46" s="221">
        <v>82</v>
      </c>
      <c r="I46" s="221">
        <v>115</v>
      </c>
      <c r="J46" s="221">
        <v>87</v>
      </c>
      <c r="K46" s="223">
        <v>64</v>
      </c>
      <c r="L46" s="223">
        <v>119</v>
      </c>
      <c r="M46" s="223">
        <v>142</v>
      </c>
      <c r="N46" s="223">
        <v>68</v>
      </c>
      <c r="O46" s="223">
        <v>18</v>
      </c>
    </row>
    <row r="47" spans="1:16" ht="14.25" customHeight="1">
      <c r="B47" s="225" t="s">
        <v>580</v>
      </c>
      <c r="C47" s="222"/>
      <c r="D47" s="221">
        <f t="shared" si="7"/>
        <v>1597</v>
      </c>
      <c r="E47" s="221">
        <v>3</v>
      </c>
      <c r="F47" s="221">
        <v>96</v>
      </c>
      <c r="G47" s="221">
        <v>223</v>
      </c>
      <c r="H47" s="221">
        <v>226</v>
      </c>
      <c r="I47" s="221">
        <v>226</v>
      </c>
      <c r="J47" s="221">
        <v>205</v>
      </c>
      <c r="K47" s="221">
        <v>196</v>
      </c>
      <c r="L47" s="221">
        <v>160</v>
      </c>
      <c r="M47" s="221">
        <v>139</v>
      </c>
      <c r="N47" s="221">
        <v>86</v>
      </c>
      <c r="O47" s="221">
        <v>37</v>
      </c>
    </row>
    <row r="48" spans="1:16" ht="14.25" customHeight="1">
      <c r="B48" s="225" t="s">
        <v>579</v>
      </c>
      <c r="C48" s="222"/>
      <c r="D48" s="221">
        <f t="shared" si="7"/>
        <v>6952</v>
      </c>
      <c r="E48" s="221">
        <v>42</v>
      </c>
      <c r="F48" s="221">
        <v>235</v>
      </c>
      <c r="G48" s="221">
        <v>420</v>
      </c>
      <c r="H48" s="221">
        <v>633</v>
      </c>
      <c r="I48" s="221">
        <v>940</v>
      </c>
      <c r="J48" s="221">
        <v>906</v>
      </c>
      <c r="K48" s="221">
        <v>750</v>
      </c>
      <c r="L48" s="221">
        <v>733</v>
      </c>
      <c r="M48" s="221">
        <v>849</v>
      </c>
      <c r="N48" s="221">
        <v>898</v>
      </c>
      <c r="O48" s="221">
        <v>546</v>
      </c>
    </row>
    <row r="49" spans="1:16" ht="14.25" customHeight="1">
      <c r="B49" s="225" t="s">
        <v>578</v>
      </c>
      <c r="C49" s="222"/>
      <c r="D49" s="221">
        <f t="shared" si="7"/>
        <v>8052</v>
      </c>
      <c r="E49" s="221">
        <v>213</v>
      </c>
      <c r="F49" s="221">
        <v>704</v>
      </c>
      <c r="G49" s="221">
        <v>805</v>
      </c>
      <c r="H49" s="221">
        <v>849</v>
      </c>
      <c r="I49" s="221">
        <v>985</v>
      </c>
      <c r="J49" s="221">
        <v>818</v>
      </c>
      <c r="K49" s="223">
        <v>768</v>
      </c>
      <c r="L49" s="223">
        <v>721</v>
      </c>
      <c r="M49" s="223">
        <v>743</v>
      </c>
      <c r="N49" s="223">
        <v>703</v>
      </c>
      <c r="O49" s="223">
        <v>743</v>
      </c>
    </row>
    <row r="50" spans="1:16" ht="14.25" customHeight="1">
      <c r="B50" s="225" t="s">
        <v>577</v>
      </c>
      <c r="C50" s="222"/>
      <c r="D50" s="221">
        <f t="shared" si="7"/>
        <v>970</v>
      </c>
      <c r="E50" s="221" t="s">
        <v>197</v>
      </c>
      <c r="F50" s="221">
        <v>44</v>
      </c>
      <c r="G50" s="221">
        <v>60</v>
      </c>
      <c r="H50" s="221">
        <v>52</v>
      </c>
      <c r="I50" s="221">
        <v>88</v>
      </c>
      <c r="J50" s="221">
        <v>122</v>
      </c>
      <c r="K50" s="223">
        <v>146</v>
      </c>
      <c r="L50" s="223">
        <v>160</v>
      </c>
      <c r="M50" s="223">
        <v>169</v>
      </c>
      <c r="N50" s="223">
        <v>91</v>
      </c>
      <c r="O50" s="223">
        <v>38</v>
      </c>
    </row>
    <row r="51" spans="1:16" ht="14.25" customHeight="1">
      <c r="B51" s="225" t="s">
        <v>576</v>
      </c>
      <c r="C51" s="222"/>
      <c r="D51" s="221">
        <f t="shared" si="7"/>
        <v>1328</v>
      </c>
      <c r="E51" s="221">
        <v>2</v>
      </c>
      <c r="F51" s="221">
        <v>40</v>
      </c>
      <c r="G51" s="221">
        <v>73</v>
      </c>
      <c r="H51" s="221">
        <v>85</v>
      </c>
      <c r="I51" s="221">
        <v>134</v>
      </c>
      <c r="J51" s="221">
        <v>115</v>
      </c>
      <c r="K51" s="223">
        <v>115</v>
      </c>
      <c r="L51" s="223">
        <v>107</v>
      </c>
      <c r="M51" s="223">
        <v>176</v>
      </c>
      <c r="N51" s="223">
        <v>203</v>
      </c>
      <c r="O51" s="223">
        <v>278</v>
      </c>
    </row>
    <row r="52" spans="1:16" ht="14.25" customHeight="1">
      <c r="B52" s="226" t="s">
        <v>575</v>
      </c>
      <c r="C52" s="222"/>
      <c r="D52" s="221">
        <f t="shared" si="7"/>
        <v>3506</v>
      </c>
      <c r="E52" s="221">
        <v>21</v>
      </c>
      <c r="F52" s="221">
        <v>146</v>
      </c>
      <c r="G52" s="221">
        <v>342</v>
      </c>
      <c r="H52" s="221">
        <v>366</v>
      </c>
      <c r="I52" s="221">
        <v>381</v>
      </c>
      <c r="J52" s="221">
        <v>390</v>
      </c>
      <c r="K52" s="223">
        <v>332</v>
      </c>
      <c r="L52" s="223">
        <v>358</v>
      </c>
      <c r="M52" s="223">
        <v>430</v>
      </c>
      <c r="N52" s="223">
        <v>407</v>
      </c>
      <c r="O52" s="223">
        <v>333</v>
      </c>
    </row>
    <row r="53" spans="1:16" ht="14.25" customHeight="1">
      <c r="B53" s="225" t="s">
        <v>574</v>
      </c>
      <c r="C53" s="222"/>
      <c r="D53" s="221">
        <f t="shared" si="7"/>
        <v>2094</v>
      </c>
      <c r="E53" s="221">
        <v>210</v>
      </c>
      <c r="F53" s="221">
        <v>298</v>
      </c>
      <c r="G53" s="221">
        <v>170</v>
      </c>
      <c r="H53" s="221">
        <v>172</v>
      </c>
      <c r="I53" s="221">
        <v>196</v>
      </c>
      <c r="J53" s="221">
        <v>132</v>
      </c>
      <c r="K53" s="223">
        <v>140</v>
      </c>
      <c r="L53" s="223">
        <v>140</v>
      </c>
      <c r="M53" s="223">
        <v>191</v>
      </c>
      <c r="N53" s="223">
        <v>247</v>
      </c>
      <c r="O53" s="223">
        <v>198</v>
      </c>
    </row>
    <row r="54" spans="1:16" ht="14.25" customHeight="1">
      <c r="B54" s="225" t="s">
        <v>573</v>
      </c>
      <c r="C54" s="222"/>
      <c r="D54" s="221">
        <f t="shared" si="7"/>
        <v>2069</v>
      </c>
      <c r="E54" s="221">
        <v>34</v>
      </c>
      <c r="F54" s="221">
        <v>186</v>
      </c>
      <c r="G54" s="221">
        <v>219</v>
      </c>
      <c r="H54" s="221">
        <v>187</v>
      </c>
      <c r="I54" s="221">
        <v>234</v>
      </c>
      <c r="J54" s="221">
        <v>170</v>
      </c>
      <c r="K54" s="221">
        <v>147</v>
      </c>
      <c r="L54" s="221">
        <v>119</v>
      </c>
      <c r="M54" s="221">
        <v>185</v>
      </c>
      <c r="N54" s="221">
        <v>274</v>
      </c>
      <c r="O54" s="221">
        <v>314</v>
      </c>
    </row>
    <row r="55" spans="1:16" ht="14.25" customHeight="1">
      <c r="B55" s="225" t="s">
        <v>572</v>
      </c>
      <c r="C55" s="222"/>
      <c r="D55" s="221">
        <f t="shared" si="7"/>
        <v>1752</v>
      </c>
      <c r="E55" s="221">
        <v>29</v>
      </c>
      <c r="F55" s="221">
        <v>138</v>
      </c>
      <c r="G55" s="221">
        <v>154</v>
      </c>
      <c r="H55" s="221">
        <v>120</v>
      </c>
      <c r="I55" s="221">
        <v>126</v>
      </c>
      <c r="J55" s="221">
        <v>135</v>
      </c>
      <c r="K55" s="221">
        <v>218</v>
      </c>
      <c r="L55" s="221">
        <v>308</v>
      </c>
      <c r="M55" s="221">
        <v>246</v>
      </c>
      <c r="N55" s="221">
        <v>152</v>
      </c>
      <c r="O55" s="221">
        <v>126</v>
      </c>
    </row>
    <row r="56" spans="1:16" ht="14.25" customHeight="1">
      <c r="B56" s="225" t="s">
        <v>571</v>
      </c>
      <c r="C56" s="222"/>
      <c r="D56" s="221">
        <f t="shared" si="7"/>
        <v>2217</v>
      </c>
      <c r="E56" s="221">
        <v>8</v>
      </c>
      <c r="F56" s="221">
        <v>165</v>
      </c>
      <c r="G56" s="221">
        <v>292</v>
      </c>
      <c r="H56" s="221">
        <v>280</v>
      </c>
      <c r="I56" s="221">
        <v>279</v>
      </c>
      <c r="J56" s="221">
        <v>209</v>
      </c>
      <c r="K56" s="221">
        <v>170</v>
      </c>
      <c r="L56" s="221">
        <v>197</v>
      </c>
      <c r="M56" s="221">
        <v>196</v>
      </c>
      <c r="N56" s="221">
        <v>210</v>
      </c>
      <c r="O56" s="221">
        <v>211</v>
      </c>
    </row>
    <row r="57" spans="1:16" ht="14.25" customHeight="1">
      <c r="B57" s="225" t="s">
        <v>570</v>
      </c>
      <c r="C57" s="222"/>
      <c r="D57" s="221">
        <f t="shared" si="7"/>
        <v>286</v>
      </c>
      <c r="E57" s="221">
        <v>2</v>
      </c>
      <c r="F57" s="221">
        <v>11</v>
      </c>
      <c r="G57" s="221">
        <v>29</v>
      </c>
      <c r="H57" s="221">
        <v>25</v>
      </c>
      <c r="I57" s="221">
        <v>44</v>
      </c>
      <c r="J57" s="221">
        <v>30</v>
      </c>
      <c r="K57" s="221">
        <v>33</v>
      </c>
      <c r="L57" s="221">
        <v>43</v>
      </c>
      <c r="M57" s="221">
        <v>33</v>
      </c>
      <c r="N57" s="221">
        <v>26</v>
      </c>
      <c r="O57" s="221">
        <v>10</v>
      </c>
    </row>
    <row r="58" spans="1:16" ht="14.25" customHeight="1">
      <c r="B58" s="224" t="s">
        <v>569</v>
      </c>
      <c r="C58" s="222"/>
      <c r="D58" s="221">
        <f t="shared" si="7"/>
        <v>5534</v>
      </c>
      <c r="E58" s="221">
        <v>40</v>
      </c>
      <c r="F58" s="221">
        <v>253</v>
      </c>
      <c r="G58" s="221">
        <v>422</v>
      </c>
      <c r="H58" s="221">
        <v>505</v>
      </c>
      <c r="I58" s="221">
        <v>592</v>
      </c>
      <c r="J58" s="221">
        <v>470</v>
      </c>
      <c r="K58" s="223">
        <v>423</v>
      </c>
      <c r="L58" s="223">
        <v>494</v>
      </c>
      <c r="M58" s="223">
        <v>657</v>
      </c>
      <c r="N58" s="223">
        <v>863</v>
      </c>
      <c r="O58" s="223">
        <v>815</v>
      </c>
    </row>
    <row r="59" spans="1:16" ht="14.25" customHeight="1">
      <c r="B59" s="224" t="s">
        <v>568</v>
      </c>
      <c r="C59" s="222"/>
      <c r="D59" s="221">
        <f t="shared" si="7"/>
        <v>2521</v>
      </c>
      <c r="E59" s="221">
        <v>10</v>
      </c>
      <c r="F59" s="221">
        <v>99</v>
      </c>
      <c r="G59" s="221">
        <v>206</v>
      </c>
      <c r="H59" s="221">
        <v>229</v>
      </c>
      <c r="I59" s="221">
        <v>265</v>
      </c>
      <c r="J59" s="221">
        <v>293</v>
      </c>
      <c r="K59" s="223">
        <v>312</v>
      </c>
      <c r="L59" s="223">
        <v>417</v>
      </c>
      <c r="M59" s="223">
        <v>443</v>
      </c>
      <c r="N59" s="223">
        <v>193</v>
      </c>
      <c r="O59" s="223">
        <v>54</v>
      </c>
    </row>
    <row r="60" spans="1:16" ht="14.25" customHeight="1">
      <c r="A60" s="457" t="s">
        <v>567</v>
      </c>
      <c r="B60" s="457"/>
      <c r="C60" s="222"/>
      <c r="D60" s="221">
        <f t="shared" si="7"/>
        <v>6296</v>
      </c>
      <c r="E60" s="221">
        <v>149</v>
      </c>
      <c r="F60" s="221">
        <v>465</v>
      </c>
      <c r="G60" s="221">
        <v>568</v>
      </c>
      <c r="H60" s="221">
        <v>618</v>
      </c>
      <c r="I60" s="221">
        <v>729</v>
      </c>
      <c r="J60" s="221">
        <v>608</v>
      </c>
      <c r="K60" s="223">
        <v>492</v>
      </c>
      <c r="L60" s="223">
        <v>473</v>
      </c>
      <c r="M60" s="223">
        <v>514</v>
      </c>
      <c r="N60" s="223">
        <v>494</v>
      </c>
      <c r="O60" s="223">
        <v>1186</v>
      </c>
    </row>
    <row r="61" spans="1:16" ht="9.75" customHeight="1">
      <c r="B61" s="225"/>
      <c r="C61" s="222"/>
      <c r="D61" s="221"/>
      <c r="E61" s="221"/>
      <c r="F61" s="221"/>
      <c r="G61" s="221"/>
      <c r="H61" s="221"/>
      <c r="I61" s="221"/>
      <c r="J61" s="221"/>
      <c r="K61" s="223"/>
      <c r="L61" s="223"/>
      <c r="M61" s="223"/>
      <c r="N61" s="223"/>
      <c r="O61" s="223"/>
    </row>
    <row r="62" spans="1:16" ht="13.5" customHeight="1">
      <c r="B62" s="225" t="s">
        <v>466</v>
      </c>
      <c r="C62" s="222"/>
      <c r="D62" s="221">
        <v>48733</v>
      </c>
      <c r="E62" s="221">
        <v>1025</v>
      </c>
      <c r="F62" s="221">
        <v>3772</v>
      </c>
      <c r="G62" s="221">
        <v>4550</v>
      </c>
      <c r="H62" s="221">
        <v>4367</v>
      </c>
      <c r="I62" s="221">
        <v>5311</v>
      </c>
      <c r="J62" s="221">
        <v>5248</v>
      </c>
      <c r="K62" s="221">
        <v>5198</v>
      </c>
      <c r="L62" s="221">
        <v>5331</v>
      </c>
      <c r="M62" s="221">
        <v>5481</v>
      </c>
      <c r="N62" s="221">
        <v>4426</v>
      </c>
      <c r="O62" s="221">
        <v>4024</v>
      </c>
      <c r="P62" s="227"/>
    </row>
    <row r="63" spans="1:16" ht="9.75" customHeight="1">
      <c r="B63" s="225"/>
      <c r="C63" s="222"/>
      <c r="D63" s="221"/>
      <c r="E63" s="221"/>
      <c r="F63" s="221"/>
      <c r="G63" s="221"/>
      <c r="H63" s="221"/>
      <c r="I63" s="221"/>
      <c r="J63" s="221"/>
      <c r="K63" s="223"/>
      <c r="L63" s="223"/>
      <c r="M63" s="223"/>
      <c r="N63" s="223"/>
      <c r="O63" s="223"/>
    </row>
    <row r="64" spans="1:16" ht="13.5" customHeight="1">
      <c r="A64" s="457" t="s">
        <v>590</v>
      </c>
      <c r="B64" s="457"/>
      <c r="C64" s="222"/>
      <c r="D64" s="221">
        <f>SUM(E64:O64)</f>
        <v>851</v>
      </c>
      <c r="E64" s="221">
        <f t="shared" ref="E64:O64" si="9">SUM(E65:E66)</f>
        <v>1</v>
      </c>
      <c r="F64" s="221">
        <f t="shared" si="9"/>
        <v>6</v>
      </c>
      <c r="G64" s="221">
        <f t="shared" si="9"/>
        <v>10</v>
      </c>
      <c r="H64" s="221">
        <f t="shared" si="9"/>
        <v>13</v>
      </c>
      <c r="I64" s="221">
        <f t="shared" si="9"/>
        <v>29</v>
      </c>
      <c r="J64" s="221">
        <f t="shared" si="9"/>
        <v>46</v>
      </c>
      <c r="K64" s="221">
        <f t="shared" si="9"/>
        <v>37</v>
      </c>
      <c r="L64" s="221">
        <f t="shared" si="9"/>
        <v>50</v>
      </c>
      <c r="M64" s="221">
        <f t="shared" si="9"/>
        <v>70</v>
      </c>
      <c r="N64" s="221">
        <f t="shared" si="9"/>
        <v>108</v>
      </c>
      <c r="O64" s="221">
        <f t="shared" si="9"/>
        <v>481</v>
      </c>
      <c r="P64" s="227"/>
    </row>
    <row r="65" spans="1:16" ht="13.5" customHeight="1">
      <c r="B65" s="225" t="s">
        <v>589</v>
      </c>
      <c r="C65" s="222"/>
      <c r="D65" s="221">
        <f>SUM(E65:O65)</f>
        <v>851</v>
      </c>
      <c r="E65" s="221">
        <v>1</v>
      </c>
      <c r="F65" s="221">
        <v>6</v>
      </c>
      <c r="G65" s="221">
        <v>10</v>
      </c>
      <c r="H65" s="221">
        <v>13</v>
      </c>
      <c r="I65" s="221">
        <v>29</v>
      </c>
      <c r="J65" s="221">
        <v>46</v>
      </c>
      <c r="K65" s="223">
        <v>37</v>
      </c>
      <c r="L65" s="223">
        <v>50</v>
      </c>
      <c r="M65" s="223">
        <v>70</v>
      </c>
      <c r="N65" s="223">
        <v>108</v>
      </c>
      <c r="O65" s="223">
        <v>481</v>
      </c>
    </row>
    <row r="66" spans="1:16" ht="13.5" customHeight="1">
      <c r="B66" s="225" t="s">
        <v>588</v>
      </c>
      <c r="C66" s="222"/>
      <c r="D66" s="221" t="s">
        <v>587</v>
      </c>
      <c r="E66" s="221" t="s">
        <v>197</v>
      </c>
      <c r="F66" s="221" t="s">
        <v>197</v>
      </c>
      <c r="G66" s="221" t="s">
        <v>197</v>
      </c>
      <c r="H66" s="221" t="s">
        <v>197</v>
      </c>
      <c r="I66" s="221" t="s">
        <v>197</v>
      </c>
      <c r="J66" s="221" t="s">
        <v>197</v>
      </c>
      <c r="K66" s="223" t="s">
        <v>197</v>
      </c>
      <c r="L66" s="223" t="s">
        <v>197</v>
      </c>
      <c r="M66" s="223" t="s">
        <v>197</v>
      </c>
      <c r="N66" s="223" t="s">
        <v>197</v>
      </c>
      <c r="O66" s="223" t="s">
        <v>197</v>
      </c>
    </row>
    <row r="67" spans="1:16" ht="5.25" customHeight="1">
      <c r="B67" s="225"/>
      <c r="C67" s="222"/>
      <c r="D67" s="221"/>
      <c r="E67" s="221"/>
      <c r="F67" s="221"/>
      <c r="G67" s="221"/>
      <c r="H67" s="221"/>
      <c r="I67" s="221"/>
      <c r="J67" s="221"/>
      <c r="K67" s="223"/>
      <c r="L67" s="223"/>
      <c r="M67" s="223"/>
      <c r="N67" s="223"/>
      <c r="O67" s="223"/>
    </row>
    <row r="68" spans="1:16" ht="14.25" customHeight="1">
      <c r="A68" s="457" t="s">
        <v>586</v>
      </c>
      <c r="B68" s="457"/>
      <c r="C68" s="222"/>
      <c r="D68" s="221">
        <f>SUM(E68:O68)</f>
        <v>5493</v>
      </c>
      <c r="E68" s="221">
        <f t="shared" ref="E68:O68" si="10">SUM(E69:E71)</f>
        <v>23</v>
      </c>
      <c r="F68" s="221">
        <f t="shared" si="10"/>
        <v>245</v>
      </c>
      <c r="G68" s="221">
        <f t="shared" si="10"/>
        <v>452</v>
      </c>
      <c r="H68" s="221">
        <f t="shared" si="10"/>
        <v>523</v>
      </c>
      <c r="I68" s="221">
        <f t="shared" si="10"/>
        <v>775</v>
      </c>
      <c r="J68" s="221">
        <f t="shared" si="10"/>
        <v>710</v>
      </c>
      <c r="K68" s="221">
        <f t="shared" si="10"/>
        <v>650</v>
      </c>
      <c r="L68" s="221">
        <f t="shared" si="10"/>
        <v>566</v>
      </c>
      <c r="M68" s="221">
        <f t="shared" si="10"/>
        <v>629</v>
      </c>
      <c r="N68" s="221">
        <f t="shared" si="10"/>
        <v>549</v>
      </c>
      <c r="O68" s="221">
        <f t="shared" si="10"/>
        <v>371</v>
      </c>
      <c r="P68" s="227"/>
    </row>
    <row r="69" spans="1:16" ht="14.25" customHeight="1">
      <c r="B69" s="225" t="s">
        <v>585</v>
      </c>
      <c r="C69" s="222"/>
      <c r="D69" s="221">
        <f>SUM(E69:O69)</f>
        <v>3</v>
      </c>
      <c r="E69" s="221" t="s">
        <v>197</v>
      </c>
      <c r="F69" s="221" t="s">
        <v>197</v>
      </c>
      <c r="G69" s="221" t="s">
        <v>197</v>
      </c>
      <c r="H69" s="221">
        <v>1</v>
      </c>
      <c r="I69" s="221">
        <v>1</v>
      </c>
      <c r="J69" s="221" t="s">
        <v>197</v>
      </c>
      <c r="K69" s="223" t="s">
        <v>197</v>
      </c>
      <c r="L69" s="223">
        <v>1</v>
      </c>
      <c r="M69" s="223" t="s">
        <v>197</v>
      </c>
      <c r="N69" s="223" t="s">
        <v>197</v>
      </c>
      <c r="O69" s="223" t="s">
        <v>197</v>
      </c>
    </row>
    <row r="70" spans="1:16" ht="14.25" customHeight="1">
      <c r="B70" s="225" t="s">
        <v>584</v>
      </c>
      <c r="C70" s="222"/>
      <c r="D70" s="221">
        <f>SUM(E70:O70)</f>
        <v>1822</v>
      </c>
      <c r="E70" s="221" t="s">
        <v>197</v>
      </c>
      <c r="F70" s="221">
        <v>56</v>
      </c>
      <c r="G70" s="221">
        <v>106</v>
      </c>
      <c r="H70" s="221">
        <v>140</v>
      </c>
      <c r="I70" s="221">
        <v>236</v>
      </c>
      <c r="J70" s="221">
        <v>233</v>
      </c>
      <c r="K70" s="223">
        <v>204</v>
      </c>
      <c r="L70" s="223">
        <v>182</v>
      </c>
      <c r="M70" s="223">
        <v>223</v>
      </c>
      <c r="N70" s="223">
        <v>236</v>
      </c>
      <c r="O70" s="223">
        <v>206</v>
      </c>
    </row>
    <row r="71" spans="1:16" ht="14.25" customHeight="1">
      <c r="B71" s="225" t="s">
        <v>583</v>
      </c>
      <c r="C71" s="222"/>
      <c r="D71" s="221">
        <f>SUM(E71:O71)</f>
        <v>3668</v>
      </c>
      <c r="E71" s="221">
        <v>23</v>
      </c>
      <c r="F71" s="221">
        <v>189</v>
      </c>
      <c r="G71" s="221">
        <v>346</v>
      </c>
      <c r="H71" s="221">
        <v>382</v>
      </c>
      <c r="I71" s="221">
        <v>538</v>
      </c>
      <c r="J71" s="221">
        <v>477</v>
      </c>
      <c r="K71" s="223">
        <v>446</v>
      </c>
      <c r="L71" s="223">
        <v>383</v>
      </c>
      <c r="M71" s="223">
        <v>406</v>
      </c>
      <c r="N71" s="223">
        <v>313</v>
      </c>
      <c r="O71" s="223">
        <v>165</v>
      </c>
    </row>
    <row r="72" spans="1:16" ht="5.25" customHeight="1">
      <c r="B72" s="225"/>
      <c r="C72" s="222"/>
      <c r="D72" s="221"/>
      <c r="E72" s="221"/>
      <c r="F72" s="221"/>
      <c r="G72" s="221"/>
      <c r="H72" s="221"/>
      <c r="I72" s="221"/>
      <c r="J72" s="221"/>
      <c r="K72" s="223"/>
      <c r="L72" s="223"/>
      <c r="M72" s="223"/>
      <c r="N72" s="223"/>
      <c r="O72" s="223"/>
    </row>
    <row r="73" spans="1:16" ht="13.5" customHeight="1">
      <c r="A73" s="457" t="s">
        <v>582</v>
      </c>
      <c r="B73" s="457"/>
      <c r="C73" s="222"/>
      <c r="D73" s="221">
        <f t="shared" ref="D73:D88" si="11">SUM(E73:O73)</f>
        <v>37918</v>
      </c>
      <c r="E73" s="221">
        <f t="shared" ref="E73:O73" si="12">SUM(E74:E87)</f>
        <v>864</v>
      </c>
      <c r="F73" s="221">
        <f t="shared" si="12"/>
        <v>3194</v>
      </c>
      <c r="G73" s="221">
        <f t="shared" si="12"/>
        <v>3738</v>
      </c>
      <c r="H73" s="221">
        <f t="shared" si="12"/>
        <v>3450</v>
      </c>
      <c r="I73" s="221">
        <f t="shared" si="12"/>
        <v>4064</v>
      </c>
      <c r="J73" s="221">
        <f t="shared" si="12"/>
        <v>4076</v>
      </c>
      <c r="K73" s="221">
        <f t="shared" si="12"/>
        <v>4218</v>
      </c>
      <c r="L73" s="221">
        <f t="shared" si="12"/>
        <v>4408</v>
      </c>
      <c r="M73" s="221">
        <f t="shared" si="12"/>
        <v>4394</v>
      </c>
      <c r="N73" s="221">
        <f t="shared" si="12"/>
        <v>3317</v>
      </c>
      <c r="O73" s="221">
        <f t="shared" si="12"/>
        <v>2195</v>
      </c>
      <c r="P73" s="227"/>
    </row>
    <row r="74" spans="1:16" ht="13.5" customHeight="1">
      <c r="B74" s="225" t="s">
        <v>581</v>
      </c>
      <c r="C74" s="222"/>
      <c r="D74" s="221">
        <f t="shared" si="11"/>
        <v>120</v>
      </c>
      <c r="E74" s="221">
        <v>4</v>
      </c>
      <c r="F74" s="221">
        <v>11</v>
      </c>
      <c r="G74" s="221">
        <v>12</v>
      </c>
      <c r="H74" s="221">
        <v>10</v>
      </c>
      <c r="I74" s="221">
        <v>19</v>
      </c>
      <c r="J74" s="221">
        <v>20</v>
      </c>
      <c r="K74" s="223">
        <v>13</v>
      </c>
      <c r="L74" s="223">
        <v>12</v>
      </c>
      <c r="M74" s="223">
        <v>8</v>
      </c>
      <c r="N74" s="223">
        <v>10</v>
      </c>
      <c r="O74" s="223">
        <v>1</v>
      </c>
    </row>
    <row r="75" spans="1:16" ht="13.5" customHeight="1">
      <c r="B75" s="225" t="s">
        <v>580</v>
      </c>
      <c r="C75" s="222"/>
      <c r="D75" s="221">
        <f t="shared" si="11"/>
        <v>583</v>
      </c>
      <c r="E75" s="221">
        <v>5</v>
      </c>
      <c r="F75" s="221">
        <v>73</v>
      </c>
      <c r="G75" s="221">
        <v>130</v>
      </c>
      <c r="H75" s="221">
        <v>107</v>
      </c>
      <c r="I75" s="221">
        <v>96</v>
      </c>
      <c r="J75" s="221">
        <v>57</v>
      </c>
      <c r="K75" s="221">
        <v>35</v>
      </c>
      <c r="L75" s="221">
        <v>33</v>
      </c>
      <c r="M75" s="221">
        <v>33</v>
      </c>
      <c r="N75" s="221">
        <v>9</v>
      </c>
      <c r="O75" s="221">
        <v>5</v>
      </c>
    </row>
    <row r="76" spans="1:16" ht="13.5" customHeight="1">
      <c r="B76" s="225" t="s">
        <v>579</v>
      </c>
      <c r="C76" s="222"/>
      <c r="D76" s="221">
        <f t="shared" si="11"/>
        <v>1471</v>
      </c>
      <c r="E76" s="221">
        <v>9</v>
      </c>
      <c r="F76" s="221">
        <v>81</v>
      </c>
      <c r="G76" s="221">
        <v>115</v>
      </c>
      <c r="H76" s="221">
        <v>118</v>
      </c>
      <c r="I76" s="221">
        <v>206</v>
      </c>
      <c r="J76" s="221">
        <v>197</v>
      </c>
      <c r="K76" s="221">
        <v>179</v>
      </c>
      <c r="L76" s="221">
        <v>172</v>
      </c>
      <c r="M76" s="221">
        <v>204</v>
      </c>
      <c r="N76" s="221">
        <v>116</v>
      </c>
      <c r="O76" s="221">
        <v>74</v>
      </c>
    </row>
    <row r="77" spans="1:16" ht="13.5" customHeight="1">
      <c r="B77" s="225" t="s">
        <v>578</v>
      </c>
      <c r="C77" s="222"/>
      <c r="D77" s="221">
        <f t="shared" si="11"/>
        <v>9802</v>
      </c>
      <c r="E77" s="221">
        <v>310</v>
      </c>
      <c r="F77" s="221">
        <v>898</v>
      </c>
      <c r="G77" s="221">
        <v>948</v>
      </c>
      <c r="H77" s="221">
        <v>849</v>
      </c>
      <c r="I77" s="221">
        <v>1041</v>
      </c>
      <c r="J77" s="221">
        <v>1070</v>
      </c>
      <c r="K77" s="223">
        <v>1099</v>
      </c>
      <c r="L77" s="223">
        <v>1105</v>
      </c>
      <c r="M77" s="223">
        <v>1144</v>
      </c>
      <c r="N77" s="223">
        <v>808</v>
      </c>
      <c r="O77" s="223">
        <v>530</v>
      </c>
    </row>
    <row r="78" spans="1:16" ht="13.5" customHeight="1">
      <c r="B78" s="225" t="s">
        <v>577</v>
      </c>
      <c r="C78" s="222"/>
      <c r="D78" s="221">
        <f t="shared" si="11"/>
        <v>1362</v>
      </c>
      <c r="E78" s="221">
        <v>2</v>
      </c>
      <c r="F78" s="221">
        <v>97</v>
      </c>
      <c r="G78" s="221">
        <v>156</v>
      </c>
      <c r="H78" s="221">
        <v>136</v>
      </c>
      <c r="I78" s="221">
        <v>169</v>
      </c>
      <c r="J78" s="221">
        <v>172</v>
      </c>
      <c r="K78" s="223">
        <v>205</v>
      </c>
      <c r="L78" s="223">
        <v>194</v>
      </c>
      <c r="M78" s="223">
        <v>119</v>
      </c>
      <c r="N78" s="223">
        <v>72</v>
      </c>
      <c r="O78" s="223">
        <v>40</v>
      </c>
    </row>
    <row r="79" spans="1:16" ht="13.5" customHeight="1">
      <c r="B79" s="225" t="s">
        <v>576</v>
      </c>
      <c r="C79" s="222"/>
      <c r="D79" s="221">
        <f t="shared" si="11"/>
        <v>787</v>
      </c>
      <c r="E79" s="221">
        <v>2</v>
      </c>
      <c r="F79" s="221">
        <v>52</v>
      </c>
      <c r="G79" s="221">
        <v>78</v>
      </c>
      <c r="H79" s="221">
        <v>73</v>
      </c>
      <c r="I79" s="221">
        <v>73</v>
      </c>
      <c r="J79" s="221">
        <v>79</v>
      </c>
      <c r="K79" s="223">
        <v>72</v>
      </c>
      <c r="L79" s="223">
        <v>76</v>
      </c>
      <c r="M79" s="223">
        <v>89</v>
      </c>
      <c r="N79" s="223">
        <v>76</v>
      </c>
      <c r="O79" s="223">
        <v>117</v>
      </c>
    </row>
    <row r="80" spans="1:16" ht="13.5" customHeight="1">
      <c r="B80" s="226" t="s">
        <v>575</v>
      </c>
      <c r="C80" s="222"/>
      <c r="D80" s="221">
        <f t="shared" si="11"/>
        <v>1262</v>
      </c>
      <c r="E80" s="221">
        <v>3</v>
      </c>
      <c r="F80" s="221">
        <v>92</v>
      </c>
      <c r="G80" s="221">
        <v>172</v>
      </c>
      <c r="H80" s="221">
        <v>161</v>
      </c>
      <c r="I80" s="221">
        <v>173</v>
      </c>
      <c r="J80" s="221">
        <v>143</v>
      </c>
      <c r="K80" s="223">
        <v>159</v>
      </c>
      <c r="L80" s="223">
        <v>110</v>
      </c>
      <c r="M80" s="223">
        <v>107</v>
      </c>
      <c r="N80" s="223">
        <v>77</v>
      </c>
      <c r="O80" s="223">
        <v>65</v>
      </c>
    </row>
    <row r="81" spans="1:15" ht="13.5" customHeight="1">
      <c r="B81" s="225" t="s">
        <v>574</v>
      </c>
      <c r="C81" s="222"/>
      <c r="D81" s="221">
        <f t="shared" si="11"/>
        <v>4387</v>
      </c>
      <c r="E81" s="221">
        <v>311</v>
      </c>
      <c r="F81" s="221">
        <v>374</v>
      </c>
      <c r="G81" s="221">
        <v>242</v>
      </c>
      <c r="H81" s="221">
        <v>293</v>
      </c>
      <c r="I81" s="221">
        <v>445</v>
      </c>
      <c r="J81" s="221">
        <v>433</v>
      </c>
      <c r="K81" s="223">
        <v>432</v>
      </c>
      <c r="L81" s="223">
        <v>424</v>
      </c>
      <c r="M81" s="223">
        <v>541</v>
      </c>
      <c r="N81" s="223">
        <v>516</v>
      </c>
      <c r="O81" s="223">
        <v>376</v>
      </c>
    </row>
    <row r="82" spans="1:15" ht="13.5" customHeight="1">
      <c r="B82" s="225" t="s">
        <v>573</v>
      </c>
      <c r="C82" s="222"/>
      <c r="D82" s="221">
        <f t="shared" si="11"/>
        <v>3555</v>
      </c>
      <c r="E82" s="221">
        <v>84</v>
      </c>
      <c r="F82" s="221">
        <v>357</v>
      </c>
      <c r="G82" s="221">
        <v>351</v>
      </c>
      <c r="H82" s="221">
        <v>304</v>
      </c>
      <c r="I82" s="221">
        <v>293</v>
      </c>
      <c r="J82" s="221">
        <v>323</v>
      </c>
      <c r="K82" s="221">
        <v>353</v>
      </c>
      <c r="L82" s="221">
        <v>370</v>
      </c>
      <c r="M82" s="221">
        <v>420</v>
      </c>
      <c r="N82" s="221">
        <v>398</v>
      </c>
      <c r="O82" s="221">
        <v>302</v>
      </c>
    </row>
    <row r="83" spans="1:15" ht="13.5" customHeight="1">
      <c r="B83" s="225" t="s">
        <v>572</v>
      </c>
      <c r="C83" s="222"/>
      <c r="D83" s="221">
        <f t="shared" si="11"/>
        <v>2619</v>
      </c>
      <c r="E83" s="221">
        <v>46</v>
      </c>
      <c r="F83" s="221">
        <v>255</v>
      </c>
      <c r="G83" s="221">
        <v>297</v>
      </c>
      <c r="H83" s="221">
        <v>198</v>
      </c>
      <c r="I83" s="221">
        <v>220</v>
      </c>
      <c r="J83" s="221">
        <v>272</v>
      </c>
      <c r="K83" s="221">
        <v>351</v>
      </c>
      <c r="L83" s="221">
        <v>450</v>
      </c>
      <c r="M83" s="221">
        <v>300</v>
      </c>
      <c r="N83" s="221">
        <v>152</v>
      </c>
      <c r="O83" s="221">
        <v>78</v>
      </c>
    </row>
    <row r="84" spans="1:15" ht="13.5" customHeight="1">
      <c r="B84" s="225" t="s">
        <v>571</v>
      </c>
      <c r="C84" s="222"/>
      <c r="D84" s="221">
        <f t="shared" si="11"/>
        <v>8336</v>
      </c>
      <c r="E84" s="221">
        <v>62</v>
      </c>
      <c r="F84" s="221">
        <v>746</v>
      </c>
      <c r="G84" s="221">
        <v>953</v>
      </c>
      <c r="H84" s="221">
        <v>918</v>
      </c>
      <c r="I84" s="221">
        <v>947</v>
      </c>
      <c r="J84" s="221">
        <v>951</v>
      </c>
      <c r="K84" s="221">
        <v>917</v>
      </c>
      <c r="L84" s="221">
        <v>1032</v>
      </c>
      <c r="M84" s="221">
        <v>928</v>
      </c>
      <c r="N84" s="221">
        <v>597</v>
      </c>
      <c r="O84" s="221">
        <v>285</v>
      </c>
    </row>
    <row r="85" spans="1:15" ht="13.5" customHeight="1">
      <c r="B85" s="225" t="s">
        <v>570</v>
      </c>
      <c r="C85" s="222"/>
      <c r="D85" s="221">
        <f t="shared" si="11"/>
        <v>253</v>
      </c>
      <c r="E85" s="221">
        <v>7</v>
      </c>
      <c r="F85" s="221">
        <v>30</v>
      </c>
      <c r="G85" s="221">
        <v>18</v>
      </c>
      <c r="H85" s="221">
        <v>21</v>
      </c>
      <c r="I85" s="221">
        <v>32</v>
      </c>
      <c r="J85" s="221">
        <v>34</v>
      </c>
      <c r="K85" s="221">
        <v>34</v>
      </c>
      <c r="L85" s="221">
        <v>31</v>
      </c>
      <c r="M85" s="221">
        <v>28</v>
      </c>
      <c r="N85" s="221">
        <v>15</v>
      </c>
      <c r="O85" s="221">
        <v>3</v>
      </c>
    </row>
    <row r="86" spans="1:15" ht="13.5" customHeight="1">
      <c r="B86" s="224" t="s">
        <v>569</v>
      </c>
      <c r="C86" s="222"/>
      <c r="D86" s="221">
        <f t="shared" si="11"/>
        <v>2644</v>
      </c>
      <c r="E86" s="221">
        <v>15</v>
      </c>
      <c r="F86" s="221">
        <v>95</v>
      </c>
      <c r="G86" s="221">
        <v>199</v>
      </c>
      <c r="H86" s="221">
        <v>186</v>
      </c>
      <c r="I86" s="221">
        <v>257</v>
      </c>
      <c r="J86" s="221">
        <v>233</v>
      </c>
      <c r="K86" s="223">
        <v>283</v>
      </c>
      <c r="L86" s="223">
        <v>298</v>
      </c>
      <c r="M86" s="223">
        <v>374</v>
      </c>
      <c r="N86" s="223">
        <v>410</v>
      </c>
      <c r="O86" s="223">
        <v>294</v>
      </c>
    </row>
    <row r="87" spans="1:15" ht="13.5" customHeight="1">
      <c r="B87" s="224" t="s">
        <v>568</v>
      </c>
      <c r="C87" s="222"/>
      <c r="D87" s="221">
        <f t="shared" si="11"/>
        <v>737</v>
      </c>
      <c r="E87" s="221">
        <v>4</v>
      </c>
      <c r="F87" s="221">
        <v>33</v>
      </c>
      <c r="G87" s="221">
        <v>67</v>
      </c>
      <c r="H87" s="221">
        <v>76</v>
      </c>
      <c r="I87" s="221">
        <v>93</v>
      </c>
      <c r="J87" s="221">
        <v>92</v>
      </c>
      <c r="K87" s="223">
        <v>86</v>
      </c>
      <c r="L87" s="223">
        <v>101</v>
      </c>
      <c r="M87" s="223">
        <v>99</v>
      </c>
      <c r="N87" s="223">
        <v>61</v>
      </c>
      <c r="O87" s="223">
        <v>25</v>
      </c>
    </row>
    <row r="88" spans="1:15" ht="13.5" customHeight="1">
      <c r="A88" s="457" t="s">
        <v>567</v>
      </c>
      <c r="B88" s="457"/>
      <c r="C88" s="222"/>
      <c r="D88" s="221">
        <f t="shared" si="11"/>
        <v>4471</v>
      </c>
      <c r="E88" s="220">
        <v>137</v>
      </c>
      <c r="F88" s="220">
        <v>327</v>
      </c>
      <c r="G88" s="220">
        <v>350</v>
      </c>
      <c r="H88" s="220">
        <v>381</v>
      </c>
      <c r="I88" s="220">
        <v>443</v>
      </c>
      <c r="J88" s="220">
        <v>416</v>
      </c>
      <c r="K88" s="219">
        <v>293</v>
      </c>
      <c r="L88" s="219">
        <v>307</v>
      </c>
      <c r="M88" s="219">
        <v>388</v>
      </c>
      <c r="N88" s="219">
        <v>452</v>
      </c>
      <c r="O88" s="219">
        <v>977</v>
      </c>
    </row>
    <row r="89" spans="1:15" ht="5.25" customHeight="1">
      <c r="A89" s="216"/>
      <c r="B89" s="217"/>
      <c r="C89" s="218"/>
      <c r="D89" s="217"/>
      <c r="E89" s="217"/>
      <c r="F89" s="217"/>
      <c r="G89" s="217"/>
      <c r="H89" s="217"/>
      <c r="I89" s="217"/>
      <c r="J89" s="217"/>
      <c r="K89" s="216"/>
      <c r="L89" s="216"/>
      <c r="M89" s="216"/>
      <c r="N89" s="216"/>
      <c r="O89" s="216"/>
    </row>
    <row r="90" spans="1:15" ht="14.25" customHeight="1">
      <c r="A90" s="452" t="s">
        <v>566</v>
      </c>
      <c r="B90" s="452"/>
      <c r="C90" s="452"/>
      <c r="D90" s="452"/>
      <c r="E90" s="452"/>
      <c r="F90" s="215"/>
      <c r="G90" s="215"/>
      <c r="H90" s="215"/>
      <c r="I90" s="215"/>
      <c r="J90" s="215"/>
    </row>
    <row r="91" spans="1:15" ht="14.25" customHeight="1">
      <c r="A91" s="451" t="s">
        <v>565</v>
      </c>
      <c r="B91" s="451"/>
      <c r="C91" s="451"/>
      <c r="D91" s="451"/>
      <c r="E91" s="451"/>
      <c r="F91" s="215"/>
      <c r="G91" s="215"/>
      <c r="H91" s="215"/>
      <c r="I91" s="215"/>
      <c r="J91" s="215"/>
    </row>
    <row r="92" spans="1:15" ht="15.95" customHeight="1">
      <c r="B92" s="215"/>
      <c r="C92" s="215"/>
      <c r="D92" s="215"/>
      <c r="E92" s="215"/>
      <c r="F92" s="215"/>
      <c r="G92" s="215"/>
      <c r="H92" s="215"/>
      <c r="I92" s="215"/>
      <c r="J92" s="215"/>
    </row>
    <row r="93" spans="1:15" ht="15.95" customHeight="1">
      <c r="B93" s="215"/>
      <c r="C93" s="215"/>
      <c r="D93" s="215"/>
      <c r="E93" s="215"/>
      <c r="F93" s="215"/>
      <c r="G93" s="215"/>
      <c r="H93" s="215"/>
      <c r="I93" s="215"/>
      <c r="J93" s="215"/>
    </row>
    <row r="94" spans="1:15" ht="15.95" customHeight="1">
      <c r="B94" s="215"/>
      <c r="C94" s="215"/>
      <c r="D94" s="215"/>
      <c r="E94" s="215"/>
      <c r="F94" s="215"/>
      <c r="G94" s="215"/>
      <c r="H94" s="215"/>
      <c r="I94" s="215"/>
      <c r="J94" s="215"/>
    </row>
    <row r="95" spans="1:15" ht="15.95" customHeight="1">
      <c r="B95" s="215"/>
      <c r="C95" s="215"/>
      <c r="D95" s="215"/>
      <c r="E95" s="215"/>
      <c r="F95" s="215"/>
      <c r="G95" s="215"/>
      <c r="H95" s="215"/>
      <c r="I95" s="215"/>
      <c r="J95" s="215"/>
    </row>
    <row r="96" spans="1:15" ht="15.95" customHeight="1">
      <c r="B96" s="215"/>
      <c r="C96" s="215"/>
      <c r="D96" s="215"/>
      <c r="E96" s="215"/>
      <c r="F96" s="215"/>
      <c r="G96" s="215"/>
      <c r="H96" s="215"/>
      <c r="I96" s="215"/>
      <c r="J96" s="215"/>
    </row>
    <row r="97" spans="2:10" ht="15.95" customHeight="1">
      <c r="B97" s="215"/>
      <c r="C97" s="215"/>
      <c r="D97" s="215"/>
      <c r="E97" s="215"/>
      <c r="F97" s="215"/>
      <c r="G97" s="215"/>
      <c r="H97" s="215"/>
      <c r="I97" s="215"/>
      <c r="J97" s="215"/>
    </row>
    <row r="98" spans="2:10" ht="15.95" customHeight="1">
      <c r="B98" s="215"/>
      <c r="C98" s="215"/>
      <c r="D98" s="215"/>
      <c r="E98" s="215"/>
      <c r="F98" s="215"/>
      <c r="G98" s="215"/>
      <c r="H98" s="215"/>
      <c r="I98" s="215"/>
      <c r="J98" s="215"/>
    </row>
    <row r="99" spans="2:10" ht="15.95" customHeight="1"/>
    <row r="100" spans="2:10" ht="15.95" customHeight="1"/>
    <row r="101" spans="2:10" ht="15.95" customHeight="1"/>
    <row r="102" spans="2:10" ht="15.95" customHeight="1"/>
    <row r="103" spans="2:10" ht="15.95" customHeight="1"/>
    <row r="104" spans="2:10" ht="15.95" customHeight="1"/>
    <row r="105" spans="2:10" ht="15.95" customHeight="1"/>
  </sheetData>
  <mergeCells count="30">
    <mergeCell ref="H4:H5"/>
    <mergeCell ref="I4:I5"/>
    <mergeCell ref="J4:J5"/>
    <mergeCell ref="A36:B36"/>
    <mergeCell ref="B4:B5"/>
    <mergeCell ref="A32:B32"/>
    <mergeCell ref="E4:E5"/>
    <mergeCell ref="A88:B88"/>
    <mergeCell ref="A73:B73"/>
    <mergeCell ref="A68:B68"/>
    <mergeCell ref="A64:B64"/>
    <mergeCell ref="A60:B60"/>
    <mergeCell ref="A45:B45"/>
    <mergeCell ref="A40:B40"/>
    <mergeCell ref="A91:E91"/>
    <mergeCell ref="A90:E90"/>
    <mergeCell ref="F4:F5"/>
    <mergeCell ref="B1:O1"/>
    <mergeCell ref="K4:K5"/>
    <mergeCell ref="L4:L5"/>
    <mergeCell ref="M4:M5"/>
    <mergeCell ref="N4:N5"/>
    <mergeCell ref="G4:G5"/>
    <mergeCell ref="A17:B17"/>
    <mergeCell ref="A12:B12"/>
    <mergeCell ref="A6:B6"/>
    <mergeCell ref="A8:B8"/>
    <mergeCell ref="A3:G3"/>
    <mergeCell ref="O4:O5"/>
    <mergeCell ref="D4:D5"/>
  </mergeCells>
  <phoneticPr fontId="2"/>
  <printOptions horizontalCentered="1" verticalCentered="1"/>
  <pageMargins left="0.55118110236220474" right="0.55118110236220474" top="0.59055118110236227" bottom="0.59055118110236227" header="0.51181102362204722" footer="0.51181102362204722"/>
  <pageSetup paperSize="9" scale="70" firstPageNumber="34" orientation="portrait" useFirstPageNumber="1" r:id="rId1"/>
  <headerFooter scaleWithDoc="0" alignWithMargins="0">
    <evenHeader>&amp;R&amp;12&amp;P</even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zoomScaleNormal="100" zoomScaleSheetLayoutView="85" workbookViewId="0">
      <selection sqref="B1"/>
    </sheetView>
  </sheetViews>
  <sheetFormatPr defaultRowHeight="13.5"/>
  <cols>
    <col min="1" max="1" width="2.140625" style="214" customWidth="1"/>
    <col min="2" max="2" width="29" style="214" customWidth="1"/>
    <col min="3" max="3" width="0.85546875" style="214" customWidth="1"/>
    <col min="4" max="4" width="14.7109375" style="214" customWidth="1"/>
    <col min="5" max="5" width="14.42578125" style="214" customWidth="1"/>
    <col min="6" max="6" width="13.42578125" style="214" customWidth="1"/>
    <col min="7" max="7" width="17.140625" style="214" customWidth="1"/>
    <col min="8" max="8" width="18" style="214" customWidth="1"/>
    <col min="9" max="9" width="16.140625" style="214" customWidth="1"/>
    <col min="10" max="10" width="14.42578125" style="214" customWidth="1"/>
    <col min="11" max="11" width="0.7109375" style="214" customWidth="1"/>
    <col min="12" max="16384" width="9.140625" style="214"/>
  </cols>
  <sheetData>
    <row r="1" spans="1:11" s="215" customFormat="1" ht="20.25" customHeight="1">
      <c r="B1" s="464" t="s">
        <v>617</v>
      </c>
      <c r="C1" s="464"/>
      <c r="D1" s="464"/>
      <c r="E1" s="464"/>
      <c r="F1" s="464"/>
      <c r="G1" s="464"/>
      <c r="H1" s="464"/>
      <c r="I1" s="464"/>
      <c r="J1" s="464"/>
    </row>
    <row r="2" spans="1:11" s="215" customFormat="1" ht="23.25" customHeight="1">
      <c r="B2" s="247"/>
      <c r="C2" s="247"/>
      <c r="D2" s="247"/>
      <c r="E2" s="247"/>
      <c r="F2" s="247"/>
      <c r="G2" s="247"/>
      <c r="H2" s="247"/>
      <c r="I2" s="247"/>
      <c r="J2" s="247"/>
    </row>
    <row r="3" spans="1:11" s="215" customFormat="1" ht="14.25" thickBot="1">
      <c r="A3" s="465" t="s">
        <v>604</v>
      </c>
      <c r="B3" s="465"/>
      <c r="C3" s="465"/>
      <c r="D3" s="465"/>
      <c r="E3" s="465"/>
      <c r="F3" s="465"/>
      <c r="G3" s="246"/>
      <c r="H3" s="246"/>
      <c r="I3" s="246"/>
      <c r="J3" s="246"/>
      <c r="K3" s="246"/>
    </row>
    <row r="4" spans="1:11" ht="21" customHeight="1" thickTop="1">
      <c r="A4" s="242"/>
      <c r="B4" s="243" t="s">
        <v>603</v>
      </c>
      <c r="C4" s="245"/>
      <c r="D4" s="244" t="s">
        <v>616</v>
      </c>
      <c r="E4" s="244" t="s">
        <v>615</v>
      </c>
      <c r="F4" s="244" t="s">
        <v>614</v>
      </c>
      <c r="G4" s="244" t="s">
        <v>613</v>
      </c>
      <c r="H4" s="244" t="s">
        <v>612</v>
      </c>
      <c r="I4" s="244" t="s">
        <v>611</v>
      </c>
      <c r="J4" s="243" t="s">
        <v>610</v>
      </c>
      <c r="K4" s="242"/>
    </row>
    <row r="5" spans="1:11" ht="9" customHeight="1">
      <c r="B5" s="241"/>
      <c r="C5" s="240"/>
      <c r="D5" s="215"/>
      <c r="E5" s="215"/>
      <c r="F5" s="215"/>
      <c r="G5" s="215"/>
      <c r="H5" s="215"/>
      <c r="I5" s="215"/>
      <c r="J5" s="215"/>
    </row>
    <row r="6" spans="1:11" ht="13.5" customHeight="1">
      <c r="A6" s="457" t="s">
        <v>445</v>
      </c>
      <c r="B6" s="457"/>
      <c r="C6" s="222"/>
      <c r="D6" s="239">
        <f t="shared" ref="D6:K6" si="0">SUM(D8,D12,D17,D32)</f>
        <v>125292</v>
      </c>
      <c r="E6" s="239">
        <f t="shared" si="0"/>
        <v>101952</v>
      </c>
      <c r="F6" s="239">
        <f t="shared" si="0"/>
        <v>5849</v>
      </c>
      <c r="G6" s="239">
        <f t="shared" si="0"/>
        <v>1857</v>
      </c>
      <c r="H6" s="239">
        <f t="shared" si="0"/>
        <v>5605</v>
      </c>
      <c r="I6" s="239">
        <f t="shared" si="0"/>
        <v>2690</v>
      </c>
      <c r="J6" s="239">
        <f t="shared" si="0"/>
        <v>123</v>
      </c>
      <c r="K6" s="214">
        <f t="shared" si="0"/>
        <v>0</v>
      </c>
    </row>
    <row r="7" spans="1:11" ht="9" customHeight="1">
      <c r="B7" s="229"/>
      <c r="C7" s="222"/>
      <c r="D7" s="239"/>
      <c r="E7" s="239"/>
      <c r="F7" s="239"/>
      <c r="G7" s="239"/>
      <c r="H7" s="239"/>
      <c r="I7" s="239"/>
      <c r="J7" s="239"/>
    </row>
    <row r="8" spans="1:11" ht="14.25" customHeight="1">
      <c r="A8" s="457" t="s">
        <v>590</v>
      </c>
      <c r="B8" s="457"/>
      <c r="C8" s="222"/>
      <c r="D8" s="239">
        <f t="shared" ref="D8:I8" si="1">SUM(D9:D10)</f>
        <v>2229</v>
      </c>
      <c r="E8" s="239">
        <f t="shared" si="1"/>
        <v>463</v>
      </c>
      <c r="F8" s="239">
        <f t="shared" si="1"/>
        <v>60</v>
      </c>
      <c r="G8" s="239">
        <f t="shared" si="1"/>
        <v>76</v>
      </c>
      <c r="H8" s="239">
        <f t="shared" si="1"/>
        <v>956</v>
      </c>
      <c r="I8" s="239">
        <f t="shared" si="1"/>
        <v>672</v>
      </c>
      <c r="J8" s="221" t="s">
        <v>609</v>
      </c>
    </row>
    <row r="9" spans="1:11" ht="14.25" customHeight="1">
      <c r="B9" s="225" t="s">
        <v>589</v>
      </c>
      <c r="C9" s="222"/>
      <c r="D9" s="239">
        <v>2218</v>
      </c>
      <c r="E9" s="239">
        <v>455</v>
      </c>
      <c r="F9" s="239">
        <v>59</v>
      </c>
      <c r="G9" s="239">
        <v>75</v>
      </c>
      <c r="H9" s="239">
        <v>955</v>
      </c>
      <c r="I9" s="239">
        <v>672</v>
      </c>
      <c r="J9" s="221" t="s">
        <v>197</v>
      </c>
    </row>
    <row r="10" spans="1:11" ht="14.25" customHeight="1">
      <c r="B10" s="225" t="s">
        <v>588</v>
      </c>
      <c r="C10" s="222"/>
      <c r="D10" s="239">
        <v>11</v>
      </c>
      <c r="E10" s="239">
        <v>8</v>
      </c>
      <c r="F10" s="239">
        <v>1</v>
      </c>
      <c r="G10" s="239">
        <v>1</v>
      </c>
      <c r="H10" s="239">
        <v>1</v>
      </c>
      <c r="I10" s="221" t="s">
        <v>197</v>
      </c>
      <c r="J10" s="221" t="s">
        <v>197</v>
      </c>
    </row>
    <row r="11" spans="1:11" ht="9" customHeight="1">
      <c r="B11" s="225"/>
      <c r="C11" s="222"/>
      <c r="D11" s="239"/>
      <c r="E11" s="239"/>
      <c r="F11" s="239"/>
      <c r="G11" s="239"/>
      <c r="H11" s="239"/>
      <c r="I11" s="239"/>
      <c r="J11" s="239"/>
    </row>
    <row r="12" spans="1:11" ht="13.5" customHeight="1">
      <c r="A12" s="457" t="s">
        <v>586</v>
      </c>
      <c r="B12" s="457"/>
      <c r="C12" s="222"/>
      <c r="D12" s="239">
        <f t="shared" ref="D12:J12" si="2">SUM(D13:D15)</f>
        <v>34730</v>
      </c>
      <c r="E12" s="239">
        <f t="shared" si="2"/>
        <v>30136</v>
      </c>
      <c r="F12" s="239">
        <f t="shared" si="2"/>
        <v>2425</v>
      </c>
      <c r="G12" s="239">
        <f t="shared" si="2"/>
        <v>462</v>
      </c>
      <c r="H12" s="239">
        <f t="shared" si="2"/>
        <v>1147</v>
      </c>
      <c r="I12" s="239">
        <f t="shared" si="2"/>
        <v>362</v>
      </c>
      <c r="J12" s="239">
        <f t="shared" si="2"/>
        <v>98</v>
      </c>
    </row>
    <row r="13" spans="1:11" ht="13.5" customHeight="1">
      <c r="B13" s="225" t="s">
        <v>585</v>
      </c>
      <c r="C13" s="222"/>
      <c r="D13" s="239">
        <v>35</v>
      </c>
      <c r="E13" s="239">
        <v>31</v>
      </c>
      <c r="F13" s="239">
        <v>3</v>
      </c>
      <c r="G13" s="221" t="s">
        <v>197</v>
      </c>
      <c r="H13" s="221">
        <v>1</v>
      </c>
      <c r="I13" s="221" t="s">
        <v>197</v>
      </c>
      <c r="J13" s="221" t="s">
        <v>197</v>
      </c>
      <c r="K13" s="239">
        <f>SUM(K41,K69)</f>
        <v>0</v>
      </c>
    </row>
    <row r="14" spans="1:11" ht="13.5" customHeight="1">
      <c r="B14" s="225" t="s">
        <v>584</v>
      </c>
      <c r="C14" s="222"/>
      <c r="D14" s="239">
        <v>12765</v>
      </c>
      <c r="E14" s="239">
        <v>9274</v>
      </c>
      <c r="F14" s="239">
        <v>1809</v>
      </c>
      <c r="G14" s="239">
        <v>398</v>
      </c>
      <c r="H14" s="239">
        <v>964</v>
      </c>
      <c r="I14" s="239">
        <v>286</v>
      </c>
      <c r="J14" s="221" t="s">
        <v>197</v>
      </c>
    </row>
    <row r="15" spans="1:11" ht="13.5" customHeight="1">
      <c r="B15" s="225" t="s">
        <v>583</v>
      </c>
      <c r="C15" s="222"/>
      <c r="D15" s="239">
        <v>21930</v>
      </c>
      <c r="E15" s="239">
        <v>20831</v>
      </c>
      <c r="F15" s="239">
        <v>613</v>
      </c>
      <c r="G15" s="239">
        <v>64</v>
      </c>
      <c r="H15" s="239">
        <v>182</v>
      </c>
      <c r="I15" s="239">
        <v>76</v>
      </c>
      <c r="J15" s="239">
        <v>98</v>
      </c>
    </row>
    <row r="16" spans="1:11" ht="9" customHeight="1">
      <c r="B16" s="225"/>
      <c r="C16" s="222"/>
      <c r="D16" s="239"/>
      <c r="E16" s="239"/>
      <c r="F16" s="239"/>
      <c r="G16" s="239"/>
      <c r="H16" s="239"/>
      <c r="I16" s="239"/>
      <c r="J16" s="239"/>
    </row>
    <row r="17" spans="1:10" ht="13.5" customHeight="1">
      <c r="A17" s="457" t="s">
        <v>582</v>
      </c>
      <c r="B17" s="457"/>
      <c r="C17" s="222"/>
      <c r="D17" s="239">
        <f t="shared" ref="D17:J17" si="3">SUM(D18:D31)</f>
        <v>77566</v>
      </c>
      <c r="E17" s="239">
        <f t="shared" si="3"/>
        <v>68715</v>
      </c>
      <c r="F17" s="239">
        <f t="shared" si="3"/>
        <v>3290</v>
      </c>
      <c r="G17" s="239">
        <f t="shared" si="3"/>
        <v>1241</v>
      </c>
      <c r="H17" s="239">
        <f t="shared" si="3"/>
        <v>2850</v>
      </c>
      <c r="I17" s="239">
        <f t="shared" si="3"/>
        <v>1395</v>
      </c>
      <c r="J17" s="239">
        <f t="shared" si="3"/>
        <v>25</v>
      </c>
    </row>
    <row r="18" spans="1:10" ht="13.5" customHeight="1">
      <c r="B18" s="225" t="s">
        <v>581</v>
      </c>
      <c r="C18" s="222"/>
      <c r="D18" s="239">
        <v>890</v>
      </c>
      <c r="E18" s="239">
        <v>875</v>
      </c>
      <c r="F18" s="239">
        <v>15</v>
      </c>
      <c r="G18" s="221" t="s">
        <v>197</v>
      </c>
      <c r="H18" s="221" t="s">
        <v>197</v>
      </c>
      <c r="I18" s="221" t="s">
        <v>197</v>
      </c>
      <c r="J18" s="221" t="s">
        <v>197</v>
      </c>
    </row>
    <row r="19" spans="1:10" ht="13.5" customHeight="1">
      <c r="B19" s="225" t="s">
        <v>580</v>
      </c>
      <c r="C19" s="222"/>
      <c r="D19" s="239">
        <v>2180</v>
      </c>
      <c r="E19" s="237">
        <v>1971</v>
      </c>
      <c r="F19" s="237">
        <v>134</v>
      </c>
      <c r="G19" s="237">
        <v>7</v>
      </c>
      <c r="H19" s="237">
        <v>61</v>
      </c>
      <c r="I19" s="237">
        <v>6</v>
      </c>
      <c r="J19" s="238" t="s">
        <v>197</v>
      </c>
    </row>
    <row r="20" spans="1:10" ht="13.5" customHeight="1">
      <c r="B20" s="225" t="s">
        <v>579</v>
      </c>
      <c r="C20" s="222"/>
      <c r="D20" s="239">
        <v>8423</v>
      </c>
      <c r="E20" s="237">
        <v>7892</v>
      </c>
      <c r="F20" s="237">
        <v>315</v>
      </c>
      <c r="G20" s="237">
        <v>32</v>
      </c>
      <c r="H20" s="237">
        <v>157</v>
      </c>
      <c r="I20" s="237">
        <v>20</v>
      </c>
      <c r="J20" s="238" t="s">
        <v>197</v>
      </c>
    </row>
    <row r="21" spans="1:10" ht="13.5" customHeight="1">
      <c r="B21" s="225" t="s">
        <v>578</v>
      </c>
      <c r="C21" s="222"/>
      <c r="D21" s="239">
        <v>17854</v>
      </c>
      <c r="E21" s="237">
        <v>15532</v>
      </c>
      <c r="F21" s="237">
        <v>1067</v>
      </c>
      <c r="G21" s="237">
        <v>252</v>
      </c>
      <c r="H21" s="237">
        <v>595</v>
      </c>
      <c r="I21" s="237">
        <v>400</v>
      </c>
      <c r="J21" s="238" t="s">
        <v>197</v>
      </c>
    </row>
    <row r="22" spans="1:10" ht="13.5" customHeight="1">
      <c r="B22" s="225" t="s">
        <v>577</v>
      </c>
      <c r="C22" s="222"/>
      <c r="D22" s="239">
        <v>2332</v>
      </c>
      <c r="E22" s="237">
        <v>2184</v>
      </c>
      <c r="F22" s="237">
        <v>79</v>
      </c>
      <c r="G22" s="237">
        <v>10</v>
      </c>
      <c r="H22" s="237">
        <v>51</v>
      </c>
      <c r="I22" s="237">
        <v>8</v>
      </c>
      <c r="J22" s="238" t="s">
        <v>197</v>
      </c>
    </row>
    <row r="23" spans="1:10" ht="13.5" customHeight="1">
      <c r="B23" s="225" t="s">
        <v>576</v>
      </c>
      <c r="C23" s="222"/>
      <c r="D23" s="239">
        <v>2115</v>
      </c>
      <c r="E23" s="237">
        <v>1522</v>
      </c>
      <c r="F23" s="237">
        <v>307</v>
      </c>
      <c r="G23" s="237">
        <v>28</v>
      </c>
      <c r="H23" s="237">
        <v>183</v>
      </c>
      <c r="I23" s="237">
        <v>74</v>
      </c>
      <c r="J23" s="238" t="s">
        <v>197</v>
      </c>
    </row>
    <row r="24" spans="1:10" ht="13.5" customHeight="1">
      <c r="B24" s="226" t="s">
        <v>575</v>
      </c>
      <c r="C24" s="222"/>
      <c r="D24" s="239">
        <v>4768</v>
      </c>
      <c r="E24" s="237">
        <v>3918</v>
      </c>
      <c r="F24" s="237">
        <v>297</v>
      </c>
      <c r="G24" s="237">
        <v>104</v>
      </c>
      <c r="H24" s="237">
        <v>354</v>
      </c>
      <c r="I24" s="237">
        <v>91</v>
      </c>
      <c r="J24" s="238" t="s">
        <v>197</v>
      </c>
    </row>
    <row r="25" spans="1:10" ht="13.5" customHeight="1">
      <c r="B25" s="225" t="s">
        <v>574</v>
      </c>
      <c r="C25" s="222"/>
      <c r="D25" s="239">
        <v>6481</v>
      </c>
      <c r="E25" s="237">
        <v>5317</v>
      </c>
      <c r="F25" s="237">
        <v>182</v>
      </c>
      <c r="G25" s="237">
        <v>316</v>
      </c>
      <c r="H25" s="237">
        <v>296</v>
      </c>
      <c r="I25" s="237">
        <v>367</v>
      </c>
      <c r="J25" s="238" t="s">
        <v>197</v>
      </c>
    </row>
    <row r="26" spans="1:10" ht="13.5" customHeight="1">
      <c r="B26" s="225" t="s">
        <v>573</v>
      </c>
      <c r="C26" s="222"/>
      <c r="D26" s="239">
        <v>5624</v>
      </c>
      <c r="E26" s="237">
        <v>4616</v>
      </c>
      <c r="F26" s="237">
        <v>164</v>
      </c>
      <c r="G26" s="237">
        <v>178</v>
      </c>
      <c r="H26" s="237">
        <v>439</v>
      </c>
      <c r="I26" s="237">
        <v>216</v>
      </c>
      <c r="J26" s="238">
        <v>3</v>
      </c>
    </row>
    <row r="27" spans="1:10" ht="13.5" customHeight="1">
      <c r="B27" s="225" t="s">
        <v>572</v>
      </c>
      <c r="C27" s="222"/>
      <c r="D27" s="239">
        <v>4371</v>
      </c>
      <c r="E27" s="237">
        <v>4012</v>
      </c>
      <c r="F27" s="237">
        <v>39</v>
      </c>
      <c r="G27" s="237">
        <v>64</v>
      </c>
      <c r="H27" s="237">
        <v>233</v>
      </c>
      <c r="I27" s="237">
        <v>21</v>
      </c>
      <c r="J27" s="238" t="s">
        <v>197</v>
      </c>
    </row>
    <row r="28" spans="1:10" ht="13.5" customHeight="1">
      <c r="B28" s="225" t="s">
        <v>571</v>
      </c>
      <c r="C28" s="222"/>
      <c r="D28" s="239">
        <v>10553</v>
      </c>
      <c r="E28" s="237">
        <v>9942</v>
      </c>
      <c r="F28" s="237">
        <v>182</v>
      </c>
      <c r="G28" s="237">
        <v>168</v>
      </c>
      <c r="H28" s="237">
        <v>134</v>
      </c>
      <c r="I28" s="237">
        <v>121</v>
      </c>
      <c r="J28" s="238" t="s">
        <v>197</v>
      </c>
    </row>
    <row r="29" spans="1:10" ht="13.5" customHeight="1">
      <c r="B29" s="225" t="s">
        <v>570</v>
      </c>
      <c r="C29" s="222"/>
      <c r="D29" s="239">
        <v>539</v>
      </c>
      <c r="E29" s="237">
        <v>527</v>
      </c>
      <c r="F29" s="237">
        <v>9</v>
      </c>
      <c r="G29" s="237">
        <v>1</v>
      </c>
      <c r="H29" s="238" t="s">
        <v>197</v>
      </c>
      <c r="I29" s="237">
        <v>2</v>
      </c>
      <c r="J29" s="238" t="s">
        <v>197</v>
      </c>
    </row>
    <row r="30" spans="1:10" ht="13.5" customHeight="1">
      <c r="B30" s="224" t="s">
        <v>569</v>
      </c>
      <c r="C30" s="222"/>
      <c r="D30" s="239">
        <v>8178</v>
      </c>
      <c r="E30" s="237">
        <v>7154</v>
      </c>
      <c r="F30" s="237">
        <v>500</v>
      </c>
      <c r="G30" s="237">
        <v>81</v>
      </c>
      <c r="H30" s="237">
        <v>347</v>
      </c>
      <c r="I30" s="237">
        <v>69</v>
      </c>
      <c r="J30" s="237">
        <v>22</v>
      </c>
    </row>
    <row r="31" spans="1:10" ht="13.5" customHeight="1">
      <c r="B31" s="224" t="s">
        <v>568</v>
      </c>
      <c r="C31" s="222"/>
      <c r="D31" s="239">
        <v>3258</v>
      </c>
      <c r="E31" s="237">
        <v>3253</v>
      </c>
      <c r="F31" s="238" t="s">
        <v>197</v>
      </c>
      <c r="G31" s="238" t="s">
        <v>197</v>
      </c>
      <c r="H31" s="238" t="s">
        <v>197</v>
      </c>
      <c r="I31" s="238" t="s">
        <v>197</v>
      </c>
      <c r="J31" s="238" t="s">
        <v>197</v>
      </c>
    </row>
    <row r="32" spans="1:10" ht="13.5" customHeight="1">
      <c r="A32" s="457" t="s">
        <v>567</v>
      </c>
      <c r="B32" s="457"/>
      <c r="C32" s="222"/>
      <c r="D32" s="239">
        <v>10767</v>
      </c>
      <c r="E32" s="237">
        <v>2638</v>
      </c>
      <c r="F32" s="237">
        <v>74</v>
      </c>
      <c r="G32" s="237">
        <v>78</v>
      </c>
      <c r="H32" s="237">
        <v>652</v>
      </c>
      <c r="I32" s="237">
        <v>261</v>
      </c>
      <c r="J32" s="238" t="s">
        <v>197</v>
      </c>
    </row>
    <row r="33" spans="1:10" ht="9.75" customHeight="1">
      <c r="B33" s="225"/>
      <c r="C33" s="222"/>
      <c r="D33" s="237"/>
      <c r="E33" s="237"/>
      <c r="F33" s="237"/>
      <c r="G33" s="237"/>
      <c r="H33" s="237"/>
      <c r="I33" s="237"/>
      <c r="J33" s="237"/>
    </row>
    <row r="34" spans="1:10" ht="15" customHeight="1">
      <c r="B34" s="225" t="s">
        <v>467</v>
      </c>
      <c r="C34" s="222"/>
      <c r="D34" s="237">
        <v>76559</v>
      </c>
      <c r="E34" s="237">
        <v>61094</v>
      </c>
      <c r="F34" s="237">
        <v>4661</v>
      </c>
      <c r="G34" s="237">
        <v>1491</v>
      </c>
      <c r="H34" s="237">
        <v>4260</v>
      </c>
      <c r="I34" s="237">
        <v>574</v>
      </c>
      <c r="J34" s="237">
        <v>15</v>
      </c>
    </row>
    <row r="35" spans="1:10" ht="9.75" customHeight="1">
      <c r="B35" s="225"/>
      <c r="C35" s="222"/>
      <c r="D35" s="237"/>
      <c r="E35" s="237"/>
      <c r="F35" s="237"/>
      <c r="G35" s="237"/>
      <c r="H35" s="237"/>
      <c r="I35" s="237"/>
      <c r="J35" s="237"/>
    </row>
    <row r="36" spans="1:10" ht="14.25" customHeight="1">
      <c r="A36" s="457" t="s">
        <v>590</v>
      </c>
      <c r="B36" s="457"/>
      <c r="C36" s="222"/>
      <c r="D36" s="237">
        <f t="shared" ref="D36:I36" si="4">SUM(D37:D38)</f>
        <v>1378</v>
      </c>
      <c r="E36" s="237">
        <f t="shared" si="4"/>
        <v>275</v>
      </c>
      <c r="F36" s="237">
        <f t="shared" si="4"/>
        <v>49</v>
      </c>
      <c r="G36" s="237">
        <f t="shared" si="4"/>
        <v>74</v>
      </c>
      <c r="H36" s="237">
        <f t="shared" si="4"/>
        <v>864</v>
      </c>
      <c r="I36" s="237">
        <f t="shared" si="4"/>
        <v>115</v>
      </c>
      <c r="J36" s="238" t="s">
        <v>609</v>
      </c>
    </row>
    <row r="37" spans="1:10" ht="14.25" customHeight="1">
      <c r="B37" s="225" t="s">
        <v>589</v>
      </c>
      <c r="C37" s="222"/>
      <c r="D37" s="237">
        <v>1367</v>
      </c>
      <c r="E37" s="237">
        <v>267</v>
      </c>
      <c r="F37" s="237">
        <v>48</v>
      </c>
      <c r="G37" s="237">
        <v>73</v>
      </c>
      <c r="H37" s="237">
        <v>863</v>
      </c>
      <c r="I37" s="237">
        <v>115</v>
      </c>
      <c r="J37" s="238" t="s">
        <v>197</v>
      </c>
    </row>
    <row r="38" spans="1:10" ht="14.25" customHeight="1">
      <c r="B38" s="225" t="s">
        <v>588</v>
      </c>
      <c r="C38" s="222"/>
      <c r="D38" s="237">
        <v>11</v>
      </c>
      <c r="E38" s="237">
        <v>8</v>
      </c>
      <c r="F38" s="238">
        <v>1</v>
      </c>
      <c r="G38" s="238">
        <v>1</v>
      </c>
      <c r="H38" s="237">
        <v>1</v>
      </c>
      <c r="I38" s="238" t="s">
        <v>197</v>
      </c>
      <c r="J38" s="238" t="s">
        <v>197</v>
      </c>
    </row>
    <row r="39" spans="1:10" ht="9.75" customHeight="1">
      <c r="B39" s="225"/>
      <c r="C39" s="222"/>
      <c r="D39" s="237"/>
      <c r="E39" s="237"/>
      <c r="F39" s="237"/>
      <c r="G39" s="237"/>
      <c r="H39" s="237"/>
      <c r="I39" s="237"/>
      <c r="J39" s="237"/>
    </row>
    <row r="40" spans="1:10" ht="12.75" customHeight="1">
      <c r="A40" s="457" t="s">
        <v>586</v>
      </c>
      <c r="B40" s="457"/>
      <c r="C40" s="222"/>
      <c r="D40" s="237">
        <f t="shared" ref="D40:J40" si="5">SUM(D41:D43)</f>
        <v>29237</v>
      </c>
      <c r="E40" s="237">
        <f t="shared" si="5"/>
        <v>25374</v>
      </c>
      <c r="F40" s="237">
        <f t="shared" si="5"/>
        <v>2032</v>
      </c>
      <c r="G40" s="237">
        <f t="shared" si="5"/>
        <v>451</v>
      </c>
      <c r="H40" s="237">
        <f t="shared" si="5"/>
        <v>1116</v>
      </c>
      <c r="I40" s="237">
        <f t="shared" si="5"/>
        <v>154</v>
      </c>
      <c r="J40" s="237">
        <f t="shared" si="5"/>
        <v>11</v>
      </c>
    </row>
    <row r="41" spans="1:10" ht="12.75" customHeight="1">
      <c r="B41" s="225" t="s">
        <v>585</v>
      </c>
      <c r="C41" s="222"/>
      <c r="D41" s="237">
        <v>32</v>
      </c>
      <c r="E41" s="237">
        <v>28</v>
      </c>
      <c r="F41" s="237">
        <v>3</v>
      </c>
      <c r="G41" s="238" t="s">
        <v>197</v>
      </c>
      <c r="H41" s="238">
        <v>1</v>
      </c>
      <c r="I41" s="238" t="s">
        <v>197</v>
      </c>
      <c r="J41" s="238" t="s">
        <v>197</v>
      </c>
    </row>
    <row r="42" spans="1:10" ht="12.75" customHeight="1">
      <c r="B42" s="225" t="s">
        <v>584</v>
      </c>
      <c r="C42" s="222"/>
      <c r="D42" s="237">
        <v>10943</v>
      </c>
      <c r="E42" s="237">
        <v>7945</v>
      </c>
      <c r="F42" s="237">
        <v>1492</v>
      </c>
      <c r="G42" s="238">
        <v>391</v>
      </c>
      <c r="H42" s="237">
        <v>954</v>
      </c>
      <c r="I42" s="237">
        <v>128</v>
      </c>
      <c r="J42" s="238" t="s">
        <v>197</v>
      </c>
    </row>
    <row r="43" spans="1:10" ht="12.75" customHeight="1">
      <c r="B43" s="225" t="s">
        <v>583</v>
      </c>
      <c r="C43" s="222"/>
      <c r="D43" s="237">
        <v>18262</v>
      </c>
      <c r="E43" s="237">
        <v>17401</v>
      </c>
      <c r="F43" s="237">
        <v>537</v>
      </c>
      <c r="G43" s="238">
        <v>60</v>
      </c>
      <c r="H43" s="237">
        <v>161</v>
      </c>
      <c r="I43" s="237">
        <v>26</v>
      </c>
      <c r="J43" s="237">
        <v>11</v>
      </c>
    </row>
    <row r="44" spans="1:10" ht="9.75" customHeight="1">
      <c r="B44" s="225"/>
      <c r="C44" s="222"/>
      <c r="D44" s="237"/>
      <c r="E44" s="237"/>
      <c r="F44" s="237"/>
      <c r="G44" s="238"/>
      <c r="H44" s="237"/>
      <c r="I44" s="237"/>
      <c r="J44" s="237"/>
    </row>
    <row r="45" spans="1:10" ht="13.5" customHeight="1">
      <c r="A45" s="457" t="s">
        <v>582</v>
      </c>
      <c r="B45" s="457"/>
      <c r="C45" s="222"/>
      <c r="D45" s="237">
        <f t="shared" ref="D45:J45" si="6">SUM(D46:D59)</f>
        <v>39648</v>
      </c>
      <c r="E45" s="237">
        <f t="shared" si="6"/>
        <v>34073</v>
      </c>
      <c r="F45" s="237">
        <f t="shared" si="6"/>
        <v>2521</v>
      </c>
      <c r="G45" s="237">
        <f t="shared" si="6"/>
        <v>906</v>
      </c>
      <c r="H45" s="237">
        <f t="shared" si="6"/>
        <v>1858</v>
      </c>
      <c r="I45" s="237">
        <f t="shared" si="6"/>
        <v>258</v>
      </c>
      <c r="J45" s="237">
        <f t="shared" si="6"/>
        <v>4</v>
      </c>
    </row>
    <row r="46" spans="1:10" ht="13.5" customHeight="1">
      <c r="B46" s="225" t="s">
        <v>581</v>
      </c>
      <c r="C46" s="222"/>
      <c r="D46" s="237">
        <v>770</v>
      </c>
      <c r="E46" s="237">
        <v>755</v>
      </c>
      <c r="F46" s="237">
        <v>15</v>
      </c>
      <c r="G46" s="238" t="s">
        <v>197</v>
      </c>
      <c r="H46" s="238" t="s">
        <v>197</v>
      </c>
      <c r="I46" s="238" t="s">
        <v>197</v>
      </c>
      <c r="J46" s="238" t="s">
        <v>197</v>
      </c>
    </row>
    <row r="47" spans="1:10" ht="13.5" customHeight="1">
      <c r="B47" s="225" t="s">
        <v>580</v>
      </c>
      <c r="C47" s="222"/>
      <c r="D47" s="237">
        <v>1597</v>
      </c>
      <c r="E47" s="237">
        <v>1420</v>
      </c>
      <c r="F47" s="237">
        <v>122</v>
      </c>
      <c r="G47" s="238">
        <v>7</v>
      </c>
      <c r="H47" s="237">
        <v>46</v>
      </c>
      <c r="I47" s="237">
        <v>1</v>
      </c>
      <c r="J47" s="238" t="s">
        <v>197</v>
      </c>
    </row>
    <row r="48" spans="1:10" ht="13.5" customHeight="1">
      <c r="B48" s="225" t="s">
        <v>579</v>
      </c>
      <c r="C48" s="222"/>
      <c r="D48" s="237">
        <v>6952</v>
      </c>
      <c r="E48" s="237">
        <v>6488</v>
      </c>
      <c r="F48" s="237">
        <v>274</v>
      </c>
      <c r="G48" s="238">
        <v>31</v>
      </c>
      <c r="H48" s="237">
        <v>148</v>
      </c>
      <c r="I48" s="237">
        <v>5</v>
      </c>
      <c r="J48" s="238" t="s">
        <v>197</v>
      </c>
    </row>
    <row r="49" spans="1:10" ht="13.5" customHeight="1">
      <c r="B49" s="225" t="s">
        <v>578</v>
      </c>
      <c r="C49" s="222"/>
      <c r="D49" s="237">
        <v>8052</v>
      </c>
      <c r="E49" s="237">
        <v>6560</v>
      </c>
      <c r="F49" s="237">
        <v>795</v>
      </c>
      <c r="G49" s="238">
        <v>207</v>
      </c>
      <c r="H49" s="237">
        <v>410</v>
      </c>
      <c r="I49" s="237">
        <v>77</v>
      </c>
      <c r="J49" s="238" t="s">
        <v>197</v>
      </c>
    </row>
    <row r="50" spans="1:10" ht="13.5" customHeight="1">
      <c r="B50" s="225" t="s">
        <v>577</v>
      </c>
      <c r="C50" s="222"/>
      <c r="D50" s="237">
        <v>970</v>
      </c>
      <c r="E50" s="237">
        <v>848</v>
      </c>
      <c r="F50" s="237">
        <v>68</v>
      </c>
      <c r="G50" s="238">
        <v>6</v>
      </c>
      <c r="H50" s="237">
        <v>44</v>
      </c>
      <c r="I50" s="238">
        <v>4</v>
      </c>
      <c r="J50" s="238" t="s">
        <v>197</v>
      </c>
    </row>
    <row r="51" spans="1:10" ht="13.5" customHeight="1">
      <c r="B51" s="225" t="s">
        <v>576</v>
      </c>
      <c r="C51" s="222"/>
      <c r="D51" s="237">
        <v>1328</v>
      </c>
      <c r="E51" s="237">
        <v>945</v>
      </c>
      <c r="F51" s="237">
        <v>212</v>
      </c>
      <c r="G51" s="238">
        <v>19</v>
      </c>
      <c r="H51" s="237">
        <v>131</v>
      </c>
      <c r="I51" s="238">
        <v>20</v>
      </c>
      <c r="J51" s="238" t="s">
        <v>197</v>
      </c>
    </row>
    <row r="52" spans="1:10" ht="13.5" customHeight="1">
      <c r="B52" s="226" t="s">
        <v>575</v>
      </c>
      <c r="C52" s="222"/>
      <c r="D52" s="237">
        <v>3506</v>
      </c>
      <c r="E52" s="237">
        <v>2840</v>
      </c>
      <c r="F52" s="237">
        <v>256</v>
      </c>
      <c r="G52" s="238">
        <v>98</v>
      </c>
      <c r="H52" s="237">
        <v>303</v>
      </c>
      <c r="I52" s="238">
        <v>6</v>
      </c>
      <c r="J52" s="238" t="s">
        <v>197</v>
      </c>
    </row>
    <row r="53" spans="1:10" ht="13.5" customHeight="1">
      <c r="B53" s="225" t="s">
        <v>574</v>
      </c>
      <c r="C53" s="222"/>
      <c r="D53" s="237">
        <v>2094</v>
      </c>
      <c r="E53" s="237">
        <v>1532</v>
      </c>
      <c r="F53" s="237">
        <v>122</v>
      </c>
      <c r="G53" s="238">
        <v>205</v>
      </c>
      <c r="H53" s="237">
        <v>168</v>
      </c>
      <c r="I53" s="237">
        <v>65</v>
      </c>
      <c r="J53" s="238" t="s">
        <v>197</v>
      </c>
    </row>
    <row r="54" spans="1:10" ht="13.5" customHeight="1">
      <c r="B54" s="225" t="s">
        <v>573</v>
      </c>
      <c r="C54" s="222"/>
      <c r="D54" s="237">
        <v>2069</v>
      </c>
      <c r="E54" s="237">
        <v>1591</v>
      </c>
      <c r="F54" s="237">
        <v>114</v>
      </c>
      <c r="G54" s="238">
        <v>103</v>
      </c>
      <c r="H54" s="237">
        <v>212</v>
      </c>
      <c r="I54" s="237">
        <v>47</v>
      </c>
      <c r="J54" s="238" t="s">
        <v>197</v>
      </c>
    </row>
    <row r="55" spans="1:10" ht="13.5" customHeight="1">
      <c r="B55" s="225" t="s">
        <v>572</v>
      </c>
      <c r="C55" s="222"/>
      <c r="D55" s="237">
        <v>1752</v>
      </c>
      <c r="E55" s="237">
        <v>1660</v>
      </c>
      <c r="F55" s="237">
        <v>20</v>
      </c>
      <c r="G55" s="238">
        <v>19</v>
      </c>
      <c r="H55" s="237">
        <v>48</v>
      </c>
      <c r="I55" s="237">
        <v>4</v>
      </c>
      <c r="J55" s="238" t="s">
        <v>197</v>
      </c>
    </row>
    <row r="56" spans="1:10" ht="13.5" customHeight="1">
      <c r="B56" s="225" t="s">
        <v>571</v>
      </c>
      <c r="C56" s="222"/>
      <c r="D56" s="237">
        <v>2217</v>
      </c>
      <c r="E56" s="237">
        <v>1861</v>
      </c>
      <c r="F56" s="237">
        <v>109</v>
      </c>
      <c r="G56" s="238">
        <v>140</v>
      </c>
      <c r="H56" s="237">
        <v>95</v>
      </c>
      <c r="I56" s="237">
        <v>12</v>
      </c>
      <c r="J56" s="238" t="s">
        <v>197</v>
      </c>
    </row>
    <row r="57" spans="1:10" ht="13.5" customHeight="1">
      <c r="B57" s="225" t="s">
        <v>570</v>
      </c>
      <c r="C57" s="222"/>
      <c r="D57" s="237">
        <v>286</v>
      </c>
      <c r="E57" s="237">
        <v>276</v>
      </c>
      <c r="F57" s="237">
        <v>9</v>
      </c>
      <c r="G57" s="238">
        <v>1</v>
      </c>
      <c r="H57" s="238" t="s">
        <v>197</v>
      </c>
      <c r="I57" s="238" t="s">
        <v>197</v>
      </c>
      <c r="J57" s="238" t="s">
        <v>197</v>
      </c>
    </row>
    <row r="58" spans="1:10" ht="13.5" customHeight="1">
      <c r="B58" s="224" t="s">
        <v>569</v>
      </c>
      <c r="C58" s="222"/>
      <c r="D58" s="237">
        <v>5534</v>
      </c>
      <c r="E58" s="237">
        <v>4781</v>
      </c>
      <c r="F58" s="237">
        <v>405</v>
      </c>
      <c r="G58" s="238">
        <v>70</v>
      </c>
      <c r="H58" s="237">
        <v>253</v>
      </c>
      <c r="I58" s="237">
        <v>17</v>
      </c>
      <c r="J58" s="237">
        <v>4</v>
      </c>
    </row>
    <row r="59" spans="1:10" ht="13.5" customHeight="1">
      <c r="B59" s="224" t="s">
        <v>568</v>
      </c>
      <c r="C59" s="222"/>
      <c r="D59" s="237">
        <v>2521</v>
      </c>
      <c r="E59" s="237">
        <v>2516</v>
      </c>
      <c r="F59" s="238" t="s">
        <v>197</v>
      </c>
      <c r="G59" s="238" t="s">
        <v>197</v>
      </c>
      <c r="H59" s="238" t="s">
        <v>197</v>
      </c>
      <c r="I59" s="238" t="s">
        <v>197</v>
      </c>
      <c r="J59" s="238" t="s">
        <v>197</v>
      </c>
    </row>
    <row r="60" spans="1:10" ht="13.5" customHeight="1">
      <c r="A60" s="457" t="s">
        <v>567</v>
      </c>
      <c r="B60" s="457"/>
      <c r="C60" s="222"/>
      <c r="D60" s="237">
        <v>6296</v>
      </c>
      <c r="E60" s="237">
        <v>1372</v>
      </c>
      <c r="F60" s="237">
        <v>59</v>
      </c>
      <c r="G60" s="238">
        <v>60</v>
      </c>
      <c r="H60" s="237">
        <v>422</v>
      </c>
      <c r="I60" s="237">
        <v>47</v>
      </c>
      <c r="J60" s="238" t="s">
        <v>197</v>
      </c>
    </row>
    <row r="61" spans="1:10" ht="9.75" customHeight="1">
      <c r="B61" s="225"/>
      <c r="C61" s="222"/>
      <c r="D61" s="237"/>
      <c r="E61" s="237"/>
      <c r="F61" s="237"/>
      <c r="G61" s="238"/>
      <c r="H61" s="237"/>
      <c r="I61" s="237"/>
      <c r="J61" s="237"/>
    </row>
    <row r="62" spans="1:10" ht="13.5" customHeight="1">
      <c r="B62" s="225" t="s">
        <v>466</v>
      </c>
      <c r="C62" s="222"/>
      <c r="D62" s="237">
        <v>48733</v>
      </c>
      <c r="E62" s="237">
        <v>40858</v>
      </c>
      <c r="F62" s="237">
        <v>1188</v>
      </c>
      <c r="G62" s="237">
        <v>366</v>
      </c>
      <c r="H62" s="237">
        <v>1345</v>
      </c>
      <c r="I62" s="237">
        <v>2116</v>
      </c>
      <c r="J62" s="237">
        <v>108</v>
      </c>
    </row>
    <row r="63" spans="1:10" ht="9.75" customHeight="1">
      <c r="B63" s="225"/>
      <c r="C63" s="222"/>
      <c r="D63" s="237"/>
      <c r="E63" s="237"/>
      <c r="F63" s="237"/>
      <c r="G63" s="238"/>
      <c r="H63" s="237"/>
      <c r="I63" s="237"/>
      <c r="J63" s="237"/>
    </row>
    <row r="64" spans="1:10" ht="14.25" customHeight="1">
      <c r="A64" s="457" t="s">
        <v>590</v>
      </c>
      <c r="B64" s="457"/>
      <c r="C64" s="222"/>
      <c r="D64" s="237">
        <f t="shared" ref="D64:I64" si="7">SUM(D65:D66)</f>
        <v>851</v>
      </c>
      <c r="E64" s="237">
        <f t="shared" si="7"/>
        <v>188</v>
      </c>
      <c r="F64" s="237">
        <f t="shared" si="7"/>
        <v>11</v>
      </c>
      <c r="G64" s="238">
        <f t="shared" si="7"/>
        <v>2</v>
      </c>
      <c r="H64" s="237">
        <f t="shared" si="7"/>
        <v>92</v>
      </c>
      <c r="I64" s="237">
        <f t="shared" si="7"/>
        <v>557</v>
      </c>
      <c r="J64" s="238" t="s">
        <v>608</v>
      </c>
    </row>
    <row r="65" spans="1:10" ht="14.25" customHeight="1">
      <c r="B65" s="225" t="s">
        <v>589</v>
      </c>
      <c r="C65" s="222"/>
      <c r="D65" s="237">
        <v>851</v>
      </c>
      <c r="E65" s="237">
        <v>188</v>
      </c>
      <c r="F65" s="237">
        <v>11</v>
      </c>
      <c r="G65" s="238">
        <v>2</v>
      </c>
      <c r="H65" s="237">
        <v>92</v>
      </c>
      <c r="I65" s="237">
        <v>557</v>
      </c>
      <c r="J65" s="238" t="s">
        <v>197</v>
      </c>
    </row>
    <row r="66" spans="1:10" ht="14.25" customHeight="1">
      <c r="B66" s="225" t="s">
        <v>588</v>
      </c>
      <c r="C66" s="222"/>
      <c r="D66" s="238" t="s">
        <v>608</v>
      </c>
      <c r="E66" s="238" t="s">
        <v>197</v>
      </c>
      <c r="F66" s="238" t="s">
        <v>197</v>
      </c>
      <c r="G66" s="238" t="s">
        <v>197</v>
      </c>
      <c r="H66" s="238" t="s">
        <v>197</v>
      </c>
      <c r="I66" s="238" t="s">
        <v>197</v>
      </c>
      <c r="J66" s="238" t="s">
        <v>197</v>
      </c>
    </row>
    <row r="67" spans="1:10" ht="9.75" customHeight="1">
      <c r="B67" s="225"/>
      <c r="C67" s="222"/>
      <c r="D67" s="237"/>
      <c r="E67" s="237"/>
      <c r="F67" s="237"/>
      <c r="G67" s="238"/>
      <c r="H67" s="237"/>
      <c r="I67" s="237"/>
      <c r="J67" s="237"/>
    </row>
    <row r="68" spans="1:10" ht="12.75" customHeight="1">
      <c r="A68" s="457" t="s">
        <v>586</v>
      </c>
      <c r="B68" s="457"/>
      <c r="C68" s="222"/>
      <c r="D68" s="237">
        <f t="shared" ref="D68:J68" si="8">SUM(D69:D71)</f>
        <v>5493</v>
      </c>
      <c r="E68" s="237">
        <f t="shared" si="8"/>
        <v>4762</v>
      </c>
      <c r="F68" s="237">
        <f t="shared" si="8"/>
        <v>393</v>
      </c>
      <c r="G68" s="238">
        <f t="shared" si="8"/>
        <v>11</v>
      </c>
      <c r="H68" s="237">
        <f t="shared" si="8"/>
        <v>31</v>
      </c>
      <c r="I68" s="237">
        <f t="shared" si="8"/>
        <v>208</v>
      </c>
      <c r="J68" s="237">
        <f t="shared" si="8"/>
        <v>87</v>
      </c>
    </row>
    <row r="69" spans="1:10" ht="12.75" customHeight="1">
      <c r="B69" s="225" t="s">
        <v>585</v>
      </c>
      <c r="C69" s="222"/>
      <c r="D69" s="237">
        <v>3</v>
      </c>
      <c r="E69" s="238">
        <v>3</v>
      </c>
      <c r="F69" s="238" t="s">
        <v>197</v>
      </c>
      <c r="G69" s="238" t="s">
        <v>197</v>
      </c>
      <c r="H69" s="238" t="s">
        <v>197</v>
      </c>
      <c r="I69" s="238" t="s">
        <v>197</v>
      </c>
      <c r="J69" s="238" t="s">
        <v>197</v>
      </c>
    </row>
    <row r="70" spans="1:10" ht="12.75" customHeight="1">
      <c r="B70" s="225" t="s">
        <v>584</v>
      </c>
      <c r="C70" s="222"/>
      <c r="D70" s="237">
        <v>1822</v>
      </c>
      <c r="E70" s="237">
        <v>1329</v>
      </c>
      <c r="F70" s="237">
        <v>317</v>
      </c>
      <c r="G70" s="238">
        <v>7</v>
      </c>
      <c r="H70" s="237">
        <v>10</v>
      </c>
      <c r="I70" s="237">
        <v>158</v>
      </c>
      <c r="J70" s="238" t="s">
        <v>197</v>
      </c>
    </row>
    <row r="71" spans="1:10" ht="12.75" customHeight="1">
      <c r="B71" s="225" t="s">
        <v>583</v>
      </c>
      <c r="C71" s="222"/>
      <c r="D71" s="237">
        <v>3668</v>
      </c>
      <c r="E71" s="237">
        <v>3430</v>
      </c>
      <c r="F71" s="237">
        <v>76</v>
      </c>
      <c r="G71" s="238">
        <v>4</v>
      </c>
      <c r="H71" s="237">
        <v>21</v>
      </c>
      <c r="I71" s="237">
        <v>50</v>
      </c>
      <c r="J71" s="237">
        <v>87</v>
      </c>
    </row>
    <row r="72" spans="1:10" ht="9.75" customHeight="1">
      <c r="B72" s="225"/>
      <c r="C72" s="222"/>
      <c r="D72" s="237"/>
      <c r="E72" s="237"/>
      <c r="F72" s="237"/>
      <c r="G72" s="238"/>
      <c r="H72" s="237"/>
      <c r="I72" s="237"/>
      <c r="J72" s="237"/>
    </row>
    <row r="73" spans="1:10" ht="13.5" customHeight="1">
      <c r="A73" s="457" t="s">
        <v>582</v>
      </c>
      <c r="B73" s="457"/>
      <c r="C73" s="222"/>
      <c r="D73" s="237">
        <f t="shared" ref="D73:J73" si="9">SUM(D74:D87)</f>
        <v>37918</v>
      </c>
      <c r="E73" s="237">
        <f t="shared" si="9"/>
        <v>34642</v>
      </c>
      <c r="F73" s="237">
        <f t="shared" si="9"/>
        <v>769</v>
      </c>
      <c r="G73" s="237">
        <f t="shared" si="9"/>
        <v>335</v>
      </c>
      <c r="H73" s="237">
        <f t="shared" si="9"/>
        <v>992</v>
      </c>
      <c r="I73" s="237">
        <f t="shared" si="9"/>
        <v>1137</v>
      </c>
      <c r="J73" s="237">
        <f t="shared" si="9"/>
        <v>21</v>
      </c>
    </row>
    <row r="74" spans="1:10" ht="13.5" customHeight="1">
      <c r="B74" s="225" t="s">
        <v>581</v>
      </c>
      <c r="C74" s="222"/>
      <c r="D74" s="237">
        <v>120</v>
      </c>
      <c r="E74" s="237">
        <v>120</v>
      </c>
      <c r="F74" s="238" t="s">
        <v>197</v>
      </c>
      <c r="G74" s="238" t="s">
        <v>197</v>
      </c>
      <c r="H74" s="238" t="s">
        <v>197</v>
      </c>
      <c r="I74" s="238" t="s">
        <v>197</v>
      </c>
      <c r="J74" s="238" t="s">
        <v>197</v>
      </c>
    </row>
    <row r="75" spans="1:10" ht="13.5" customHeight="1">
      <c r="B75" s="225" t="s">
        <v>580</v>
      </c>
      <c r="C75" s="222"/>
      <c r="D75" s="237">
        <v>583</v>
      </c>
      <c r="E75" s="237">
        <v>551</v>
      </c>
      <c r="F75" s="238">
        <v>12</v>
      </c>
      <c r="G75" s="238" t="s">
        <v>197</v>
      </c>
      <c r="H75" s="238">
        <v>15</v>
      </c>
      <c r="I75" s="238">
        <v>5</v>
      </c>
      <c r="J75" s="238" t="s">
        <v>197</v>
      </c>
    </row>
    <row r="76" spans="1:10" ht="13.5" customHeight="1">
      <c r="B76" s="225" t="s">
        <v>579</v>
      </c>
      <c r="C76" s="222"/>
      <c r="D76" s="237">
        <v>1471</v>
      </c>
      <c r="E76" s="237">
        <v>1404</v>
      </c>
      <c r="F76" s="237">
        <v>41</v>
      </c>
      <c r="G76" s="238">
        <v>1</v>
      </c>
      <c r="H76" s="237">
        <v>9</v>
      </c>
      <c r="I76" s="237">
        <v>15</v>
      </c>
      <c r="J76" s="238" t="s">
        <v>197</v>
      </c>
    </row>
    <row r="77" spans="1:10" ht="13.5" customHeight="1">
      <c r="B77" s="225" t="s">
        <v>578</v>
      </c>
      <c r="C77" s="222"/>
      <c r="D77" s="237">
        <v>9802</v>
      </c>
      <c r="E77" s="237">
        <v>8972</v>
      </c>
      <c r="F77" s="237">
        <v>272</v>
      </c>
      <c r="G77" s="238">
        <v>45</v>
      </c>
      <c r="H77" s="237">
        <v>185</v>
      </c>
      <c r="I77" s="237">
        <v>323</v>
      </c>
      <c r="J77" s="238" t="s">
        <v>197</v>
      </c>
    </row>
    <row r="78" spans="1:10" ht="13.5" customHeight="1">
      <c r="B78" s="225" t="s">
        <v>577</v>
      </c>
      <c r="C78" s="222"/>
      <c r="D78" s="237">
        <v>1362</v>
      </c>
      <c r="E78" s="237">
        <v>1336</v>
      </c>
      <c r="F78" s="237">
        <v>11</v>
      </c>
      <c r="G78" s="238">
        <v>4</v>
      </c>
      <c r="H78" s="237">
        <v>7</v>
      </c>
      <c r="I78" s="237">
        <v>4</v>
      </c>
      <c r="J78" s="238" t="s">
        <v>197</v>
      </c>
    </row>
    <row r="79" spans="1:10" ht="13.5" customHeight="1">
      <c r="B79" s="225" t="s">
        <v>576</v>
      </c>
      <c r="C79" s="222"/>
      <c r="D79" s="237">
        <v>787</v>
      </c>
      <c r="E79" s="237">
        <v>577</v>
      </c>
      <c r="F79" s="237">
        <v>95</v>
      </c>
      <c r="G79" s="238">
        <v>9</v>
      </c>
      <c r="H79" s="237">
        <v>52</v>
      </c>
      <c r="I79" s="237">
        <v>54</v>
      </c>
      <c r="J79" s="238" t="s">
        <v>197</v>
      </c>
    </row>
    <row r="80" spans="1:10" ht="13.5" customHeight="1">
      <c r="B80" s="226" t="s">
        <v>575</v>
      </c>
      <c r="C80" s="222"/>
      <c r="D80" s="237">
        <v>1262</v>
      </c>
      <c r="E80" s="237">
        <v>1078</v>
      </c>
      <c r="F80" s="237">
        <v>41</v>
      </c>
      <c r="G80" s="238">
        <v>6</v>
      </c>
      <c r="H80" s="237">
        <v>51</v>
      </c>
      <c r="I80" s="237">
        <v>85</v>
      </c>
      <c r="J80" s="238" t="s">
        <v>197</v>
      </c>
    </row>
    <row r="81" spans="1:11" ht="13.5" customHeight="1">
      <c r="B81" s="225" t="s">
        <v>574</v>
      </c>
      <c r="C81" s="222"/>
      <c r="D81" s="237">
        <v>4387</v>
      </c>
      <c r="E81" s="237">
        <v>3785</v>
      </c>
      <c r="F81" s="237">
        <v>60</v>
      </c>
      <c r="G81" s="238">
        <v>111</v>
      </c>
      <c r="H81" s="237">
        <v>128</v>
      </c>
      <c r="I81" s="237">
        <v>302</v>
      </c>
      <c r="J81" s="238" t="s">
        <v>197</v>
      </c>
    </row>
    <row r="82" spans="1:11" ht="13.5" customHeight="1">
      <c r="B82" s="225" t="s">
        <v>573</v>
      </c>
      <c r="C82" s="222"/>
      <c r="D82" s="237">
        <v>3555</v>
      </c>
      <c r="E82" s="237">
        <v>3025</v>
      </c>
      <c r="F82" s="237">
        <v>50</v>
      </c>
      <c r="G82" s="238">
        <v>75</v>
      </c>
      <c r="H82" s="237">
        <v>227</v>
      </c>
      <c r="I82" s="237">
        <v>169</v>
      </c>
      <c r="J82" s="238">
        <v>3</v>
      </c>
    </row>
    <row r="83" spans="1:11" ht="13.5" customHeight="1">
      <c r="B83" s="225" t="s">
        <v>572</v>
      </c>
      <c r="C83" s="222"/>
      <c r="D83" s="237">
        <v>2619</v>
      </c>
      <c r="E83" s="237">
        <v>2352</v>
      </c>
      <c r="F83" s="237">
        <v>19</v>
      </c>
      <c r="G83" s="238">
        <v>45</v>
      </c>
      <c r="H83" s="237">
        <v>185</v>
      </c>
      <c r="I83" s="237">
        <v>17</v>
      </c>
      <c r="J83" s="238" t="s">
        <v>197</v>
      </c>
    </row>
    <row r="84" spans="1:11" ht="13.5" customHeight="1">
      <c r="B84" s="225" t="s">
        <v>571</v>
      </c>
      <c r="C84" s="222"/>
      <c r="D84" s="237">
        <v>8336</v>
      </c>
      <c r="E84" s="237">
        <v>8081</v>
      </c>
      <c r="F84" s="237">
        <v>73</v>
      </c>
      <c r="G84" s="238">
        <v>28</v>
      </c>
      <c r="H84" s="237">
        <v>39</v>
      </c>
      <c r="I84" s="237">
        <v>109</v>
      </c>
      <c r="J84" s="238" t="s">
        <v>197</v>
      </c>
    </row>
    <row r="85" spans="1:11" ht="13.5" customHeight="1">
      <c r="B85" s="225" t="s">
        <v>570</v>
      </c>
      <c r="C85" s="222"/>
      <c r="D85" s="237">
        <v>253</v>
      </c>
      <c r="E85" s="237">
        <v>251</v>
      </c>
      <c r="F85" s="238" t="s">
        <v>197</v>
      </c>
      <c r="G85" s="238" t="s">
        <v>197</v>
      </c>
      <c r="H85" s="238" t="s">
        <v>197</v>
      </c>
      <c r="I85" s="237">
        <v>2</v>
      </c>
      <c r="J85" s="238" t="s">
        <v>197</v>
      </c>
    </row>
    <row r="86" spans="1:11" ht="13.5" customHeight="1">
      <c r="B86" s="224" t="s">
        <v>569</v>
      </c>
      <c r="C86" s="222"/>
      <c r="D86" s="237">
        <v>2644</v>
      </c>
      <c r="E86" s="237">
        <v>2373</v>
      </c>
      <c r="F86" s="237">
        <v>95</v>
      </c>
      <c r="G86" s="238">
        <v>11</v>
      </c>
      <c r="H86" s="237">
        <v>94</v>
      </c>
      <c r="I86" s="237">
        <v>52</v>
      </c>
      <c r="J86" s="238">
        <v>18</v>
      </c>
    </row>
    <row r="87" spans="1:11" ht="13.5" customHeight="1">
      <c r="B87" s="224" t="s">
        <v>568</v>
      </c>
      <c r="C87" s="222"/>
      <c r="D87" s="237">
        <v>737</v>
      </c>
      <c r="E87" s="237">
        <v>737</v>
      </c>
      <c r="F87" s="238" t="s">
        <v>197</v>
      </c>
      <c r="G87" s="238" t="s">
        <v>197</v>
      </c>
      <c r="H87" s="238" t="s">
        <v>197</v>
      </c>
      <c r="I87" s="238" t="s">
        <v>197</v>
      </c>
      <c r="J87" s="238" t="s">
        <v>197</v>
      </c>
    </row>
    <row r="88" spans="1:11" ht="13.5" customHeight="1">
      <c r="A88" s="457" t="s">
        <v>567</v>
      </c>
      <c r="B88" s="457"/>
      <c r="C88" s="222"/>
      <c r="D88" s="237">
        <v>4471</v>
      </c>
      <c r="E88" s="236">
        <v>1266</v>
      </c>
      <c r="F88" s="236">
        <v>15</v>
      </c>
      <c r="G88" s="235">
        <v>18</v>
      </c>
      <c r="H88" s="236">
        <v>230</v>
      </c>
      <c r="I88" s="236">
        <v>214</v>
      </c>
      <c r="J88" s="235" t="s">
        <v>197</v>
      </c>
      <c r="K88" s="234"/>
    </row>
    <row r="89" spans="1:11" ht="5.25" customHeight="1">
      <c r="A89" s="216"/>
      <c r="B89" s="217"/>
      <c r="C89" s="218"/>
      <c r="D89" s="217"/>
      <c r="E89" s="217"/>
      <c r="F89" s="217"/>
      <c r="G89" s="217"/>
      <c r="H89" s="217"/>
      <c r="I89" s="217"/>
      <c r="J89" s="217"/>
      <c r="K89" s="216"/>
    </row>
    <row r="90" spans="1:11" ht="15" customHeight="1">
      <c r="A90" s="452" t="s">
        <v>566</v>
      </c>
      <c r="B90" s="452"/>
      <c r="C90" s="452"/>
      <c r="D90" s="452"/>
      <c r="E90" s="452"/>
      <c r="F90" s="215"/>
      <c r="G90" s="215"/>
      <c r="H90" s="215"/>
      <c r="I90" s="215"/>
      <c r="J90" s="215"/>
    </row>
    <row r="91" spans="1:11" ht="15" customHeight="1">
      <c r="A91" s="451" t="s">
        <v>607</v>
      </c>
      <c r="B91" s="451"/>
      <c r="C91" s="451"/>
      <c r="D91" s="451"/>
      <c r="E91" s="451"/>
      <c r="F91" s="215"/>
      <c r="G91" s="215"/>
      <c r="H91" s="215"/>
      <c r="I91" s="215"/>
      <c r="J91" s="215"/>
    </row>
    <row r="92" spans="1:11" ht="15" customHeight="1">
      <c r="A92" s="451" t="s">
        <v>606</v>
      </c>
      <c r="B92" s="451"/>
      <c r="C92" s="215"/>
      <c r="D92" s="215"/>
      <c r="E92" s="215"/>
      <c r="F92" s="215"/>
      <c r="G92" s="215"/>
      <c r="H92" s="215"/>
      <c r="I92" s="215"/>
      <c r="J92" s="215"/>
    </row>
    <row r="93" spans="1:11" ht="15.95" customHeight="1">
      <c r="B93" s="215"/>
      <c r="C93" s="215"/>
      <c r="D93" s="215"/>
      <c r="E93" s="215"/>
      <c r="F93" s="215"/>
      <c r="G93" s="215"/>
      <c r="H93" s="215"/>
      <c r="I93" s="215"/>
      <c r="J93" s="215"/>
    </row>
    <row r="94" spans="1:11" ht="15.95" customHeight="1">
      <c r="B94" s="215"/>
      <c r="C94" s="215"/>
      <c r="D94" s="215"/>
      <c r="E94" s="215"/>
      <c r="F94" s="215"/>
      <c r="G94" s="215"/>
      <c r="H94" s="215"/>
      <c r="I94" s="215"/>
      <c r="J94" s="215"/>
    </row>
    <row r="95" spans="1:11" ht="15.95" customHeight="1">
      <c r="B95" s="215"/>
      <c r="C95" s="215"/>
      <c r="D95" s="215"/>
      <c r="E95" s="215"/>
      <c r="F95" s="215"/>
      <c r="G95" s="215"/>
      <c r="H95" s="215"/>
      <c r="I95" s="215"/>
      <c r="J95" s="215"/>
    </row>
    <row r="96" spans="1:11" ht="15.95" customHeight="1">
      <c r="B96" s="215"/>
      <c r="C96" s="215"/>
      <c r="D96" s="215"/>
      <c r="E96" s="215"/>
      <c r="F96" s="215"/>
      <c r="G96" s="215"/>
      <c r="H96" s="215"/>
      <c r="I96" s="215"/>
      <c r="J96" s="215"/>
    </row>
    <row r="97" spans="2:10" ht="15.95" customHeight="1">
      <c r="B97" s="215"/>
      <c r="C97" s="215"/>
      <c r="D97" s="215"/>
      <c r="E97" s="215"/>
      <c r="F97" s="215"/>
      <c r="G97" s="215"/>
      <c r="H97" s="215"/>
      <c r="I97" s="215"/>
      <c r="J97" s="215"/>
    </row>
    <row r="98" spans="2:10" ht="15.95" customHeight="1">
      <c r="B98" s="215"/>
      <c r="C98" s="215"/>
      <c r="D98" s="215"/>
      <c r="E98" s="215"/>
      <c r="F98" s="215"/>
      <c r="G98" s="215"/>
      <c r="H98" s="215"/>
      <c r="I98" s="215"/>
      <c r="J98" s="215"/>
    </row>
    <row r="99" spans="2:10" ht="15.95" customHeight="1"/>
    <row r="100" spans="2:10" ht="15.95" customHeight="1"/>
    <row r="101" spans="2:10" ht="15.95" customHeight="1"/>
    <row r="102" spans="2:10" ht="15.95" customHeight="1"/>
    <row r="103" spans="2:10" ht="15.95" customHeight="1"/>
    <row r="104" spans="2:10" ht="15.95" customHeight="1"/>
    <row r="105" spans="2:10" ht="15.95" customHeight="1"/>
  </sheetData>
  <mergeCells count="18">
    <mergeCell ref="A68:B68"/>
    <mergeCell ref="A64:B64"/>
    <mergeCell ref="A92:B92"/>
    <mergeCell ref="A90:E90"/>
    <mergeCell ref="A91:E91"/>
    <mergeCell ref="B1:J1"/>
    <mergeCell ref="A6:B6"/>
    <mergeCell ref="A32:B32"/>
    <mergeCell ref="A17:B17"/>
    <mergeCell ref="A12:B12"/>
    <mergeCell ref="A8:B8"/>
    <mergeCell ref="A3:F3"/>
    <mergeCell ref="A60:B60"/>
    <mergeCell ref="A45:B45"/>
    <mergeCell ref="A40:B40"/>
    <mergeCell ref="A36:B36"/>
    <mergeCell ref="A88:B88"/>
    <mergeCell ref="A73:B73"/>
  </mergeCells>
  <phoneticPr fontId="2"/>
  <printOptions horizontalCentered="1"/>
  <pageMargins left="0.55118110236220474" right="0.55118110236220474" top="0.59055118110236227" bottom="0.59055118110236227" header="0.51181102362204722" footer="0.51181102362204722"/>
  <pageSetup paperSize="9" scale="68" firstPageNumber="35" orientation="portrait" useFirstPageNumber="1" r:id="rId1"/>
  <headerFooter scaleWithDoc="0" alignWithMargins="0">
    <evenHeader>&amp;R&amp;12&amp;P</even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zoomScaleNormal="100" workbookViewId="0">
      <selection sqref="B1"/>
    </sheetView>
  </sheetViews>
  <sheetFormatPr defaultRowHeight="13.5"/>
  <cols>
    <col min="1" max="1" width="1.28515625" style="137" customWidth="1"/>
    <col min="2" max="2" width="5.28515625" style="137" customWidth="1"/>
    <col min="3" max="3" width="3.7109375" style="137" customWidth="1"/>
    <col min="4" max="4" width="2.85546875" style="137" customWidth="1"/>
    <col min="5" max="5" width="1.28515625" style="137" customWidth="1"/>
    <col min="6" max="6" width="22.7109375" style="137" customWidth="1"/>
    <col min="7" max="7" width="15.28515625" style="137" customWidth="1"/>
    <col min="8" max="8" width="7.42578125" style="137" customWidth="1"/>
    <col min="9" max="9" width="3" style="137" customWidth="1"/>
    <col min="10" max="10" width="8" style="137" customWidth="1"/>
    <col min="11" max="11" width="15.140625" style="137" customWidth="1"/>
    <col min="12" max="12" width="16.140625" style="137" customWidth="1"/>
    <col min="13" max="13" width="4.85546875" style="137" customWidth="1"/>
    <col min="14" max="14" width="10.140625" style="137" customWidth="1"/>
    <col min="15" max="16384" width="9.140625" style="137"/>
  </cols>
  <sheetData>
    <row r="1" spans="1:14" ht="24" customHeight="1">
      <c r="A1" s="468" t="s">
        <v>664</v>
      </c>
      <c r="B1" s="469"/>
      <c r="C1" s="469"/>
      <c r="D1" s="469"/>
      <c r="E1" s="469"/>
      <c r="F1" s="469"/>
      <c r="G1" s="469"/>
      <c r="H1" s="469"/>
      <c r="I1" s="469"/>
      <c r="J1" s="469"/>
      <c r="K1" s="469"/>
      <c r="L1" s="469"/>
      <c r="M1" s="469"/>
      <c r="N1" s="469"/>
    </row>
    <row r="2" spans="1:14" ht="21" customHeight="1">
      <c r="B2" s="248"/>
      <c r="C2" s="248"/>
      <c r="D2" s="248"/>
      <c r="E2" s="248"/>
      <c r="F2" s="248"/>
      <c r="G2" s="248"/>
      <c r="H2" s="248"/>
      <c r="I2" s="248"/>
      <c r="J2" s="248"/>
      <c r="K2" s="248"/>
    </row>
    <row r="3" spans="1:14" ht="18" customHeight="1" thickBot="1">
      <c r="A3" s="265"/>
      <c r="B3" s="266" t="s">
        <v>642</v>
      </c>
      <c r="C3" s="266"/>
      <c r="D3" s="266"/>
      <c r="E3" s="266"/>
      <c r="F3" s="266"/>
      <c r="G3" s="266"/>
      <c r="H3" s="266"/>
      <c r="I3" s="266"/>
      <c r="J3" s="266"/>
      <c r="K3" s="266"/>
      <c r="L3" s="265"/>
      <c r="M3" s="265"/>
      <c r="N3" s="265"/>
    </row>
    <row r="4" spans="1:14" ht="15" customHeight="1" thickTop="1">
      <c r="A4" s="283"/>
      <c r="B4" s="282"/>
      <c r="C4" s="282"/>
      <c r="D4" s="282"/>
      <c r="E4" s="264"/>
      <c r="F4" s="279" t="s">
        <v>656</v>
      </c>
      <c r="G4" s="279" t="s">
        <v>663</v>
      </c>
      <c r="H4" s="281"/>
      <c r="I4" s="280" t="s">
        <v>663</v>
      </c>
      <c r="J4" s="484" t="s">
        <v>662</v>
      </c>
      <c r="K4" s="279" t="s">
        <v>661</v>
      </c>
      <c r="L4" s="279" t="s">
        <v>660</v>
      </c>
      <c r="M4" s="470" t="s">
        <v>659</v>
      </c>
      <c r="N4" s="471"/>
    </row>
    <row r="5" spans="1:14" ht="12.75" customHeight="1">
      <c r="A5" s="168"/>
      <c r="B5" s="483" t="s">
        <v>626</v>
      </c>
      <c r="C5" s="483"/>
      <c r="D5" s="483"/>
      <c r="E5" s="269"/>
      <c r="F5" s="486" t="s">
        <v>658</v>
      </c>
      <c r="G5" s="486" t="s">
        <v>657</v>
      </c>
      <c r="H5" s="278"/>
      <c r="I5" s="278" t="s">
        <v>656</v>
      </c>
      <c r="J5" s="485"/>
      <c r="K5" s="277" t="s">
        <v>655</v>
      </c>
      <c r="L5" s="275" t="s">
        <v>654</v>
      </c>
      <c r="M5" s="472" t="s">
        <v>653</v>
      </c>
      <c r="N5" s="473"/>
    </row>
    <row r="6" spans="1:14" ht="15.95" customHeight="1">
      <c r="A6" s="168"/>
      <c r="B6" s="483"/>
      <c r="C6" s="483"/>
      <c r="D6" s="483"/>
      <c r="E6" s="269"/>
      <c r="F6" s="487"/>
      <c r="G6" s="487"/>
      <c r="H6" s="477" t="s">
        <v>652</v>
      </c>
      <c r="I6" s="478"/>
      <c r="J6" s="479"/>
      <c r="K6" s="276" t="s">
        <v>651</v>
      </c>
      <c r="L6" s="275" t="s">
        <v>650</v>
      </c>
      <c r="M6" s="474"/>
      <c r="N6" s="473"/>
    </row>
    <row r="7" spans="1:14" ht="15.95" customHeight="1">
      <c r="A7" s="249"/>
      <c r="B7" s="250"/>
      <c r="C7" s="250"/>
      <c r="D7" s="250"/>
      <c r="E7" s="262"/>
      <c r="F7" s="261" t="s">
        <v>649</v>
      </c>
      <c r="G7" s="488"/>
      <c r="H7" s="480" t="s">
        <v>648</v>
      </c>
      <c r="I7" s="481"/>
      <c r="J7" s="482"/>
      <c r="K7" s="274" t="s">
        <v>647</v>
      </c>
      <c r="L7" s="261" t="s">
        <v>647</v>
      </c>
      <c r="M7" s="475" t="s">
        <v>646</v>
      </c>
      <c r="N7" s="476"/>
    </row>
    <row r="8" spans="1:14" ht="15.95" customHeight="1">
      <c r="B8" s="248"/>
      <c r="C8" s="248"/>
      <c r="D8" s="273"/>
      <c r="E8" s="272"/>
      <c r="F8" s="248"/>
      <c r="G8" s="248"/>
      <c r="H8" s="248"/>
      <c r="I8" s="248"/>
      <c r="J8" s="248"/>
      <c r="K8" s="248"/>
      <c r="L8" s="248"/>
      <c r="M8" s="248"/>
    </row>
    <row r="9" spans="1:14" ht="24" customHeight="1">
      <c r="B9" s="257" t="s">
        <v>457</v>
      </c>
      <c r="C9" s="248">
        <v>60</v>
      </c>
      <c r="D9" s="270" t="s">
        <v>626</v>
      </c>
      <c r="E9" s="269"/>
      <c r="F9" s="138">
        <v>237593</v>
      </c>
      <c r="G9" s="138">
        <v>225174</v>
      </c>
      <c r="H9" s="467">
        <v>94.8</v>
      </c>
      <c r="I9" s="467"/>
      <c r="J9" s="467"/>
      <c r="K9" s="138">
        <v>26014</v>
      </c>
      <c r="L9" s="138">
        <v>38433</v>
      </c>
      <c r="M9" s="271" t="s">
        <v>645</v>
      </c>
      <c r="N9" s="138">
        <v>12419</v>
      </c>
    </row>
    <row r="10" spans="1:14" ht="24" customHeight="1">
      <c r="B10" s="257" t="s">
        <v>439</v>
      </c>
      <c r="C10" s="248">
        <v>2</v>
      </c>
      <c r="D10" s="270"/>
      <c r="E10" s="269"/>
      <c r="F10" s="138">
        <v>257350</v>
      </c>
      <c r="G10" s="138">
        <v>239442</v>
      </c>
      <c r="H10" s="467">
        <v>93</v>
      </c>
      <c r="I10" s="467"/>
      <c r="J10" s="467"/>
      <c r="K10" s="138">
        <v>31799</v>
      </c>
      <c r="L10" s="138">
        <v>49707</v>
      </c>
      <c r="M10" s="271" t="s">
        <v>645</v>
      </c>
      <c r="N10" s="138">
        <v>17908</v>
      </c>
    </row>
    <row r="11" spans="1:14" ht="24" customHeight="1">
      <c r="B11" s="248"/>
      <c r="C11" s="248">
        <v>7</v>
      </c>
      <c r="D11" s="270"/>
      <c r="E11" s="269"/>
      <c r="F11" s="138">
        <v>276805</v>
      </c>
      <c r="G11" s="138">
        <v>257224</v>
      </c>
      <c r="H11" s="467">
        <v>92.9</v>
      </c>
      <c r="I11" s="467"/>
      <c r="J11" s="467"/>
      <c r="K11" s="138">
        <v>36659</v>
      </c>
      <c r="L11" s="138">
        <v>56240</v>
      </c>
      <c r="M11" s="271" t="s">
        <v>645</v>
      </c>
      <c r="N11" s="138">
        <v>19581</v>
      </c>
    </row>
    <row r="12" spans="1:14" ht="24" customHeight="1">
      <c r="B12" s="248"/>
      <c r="C12" s="248">
        <v>12</v>
      </c>
      <c r="D12" s="270"/>
      <c r="E12" s="269"/>
      <c r="F12" s="138">
        <v>277978</v>
      </c>
      <c r="G12" s="138">
        <v>260485</v>
      </c>
      <c r="H12" s="467">
        <v>93.7</v>
      </c>
      <c r="I12" s="467"/>
      <c r="J12" s="467"/>
      <c r="K12" s="138">
        <v>35775</v>
      </c>
      <c r="L12" s="138">
        <v>53268</v>
      </c>
      <c r="M12" s="271" t="s">
        <v>645</v>
      </c>
      <c r="N12" s="138">
        <v>17493</v>
      </c>
    </row>
    <row r="13" spans="1:14" ht="24" customHeight="1">
      <c r="B13" s="248"/>
      <c r="C13" s="248">
        <v>17</v>
      </c>
      <c r="D13" s="270"/>
      <c r="E13" s="269"/>
      <c r="F13" s="138">
        <v>279536</v>
      </c>
      <c r="G13" s="138">
        <v>260218</v>
      </c>
      <c r="H13" s="467">
        <v>93.089262205941267</v>
      </c>
      <c r="I13" s="467"/>
      <c r="J13" s="467"/>
      <c r="K13" s="138">
        <v>36138</v>
      </c>
      <c r="L13" s="138">
        <v>55456</v>
      </c>
      <c r="M13" s="271" t="s">
        <v>645</v>
      </c>
      <c r="N13" s="138">
        <v>19318</v>
      </c>
    </row>
    <row r="14" spans="1:14" ht="24" customHeight="1">
      <c r="B14" s="248"/>
      <c r="C14" s="248">
        <v>22</v>
      </c>
      <c r="D14" s="270"/>
      <c r="E14" s="269"/>
      <c r="F14" s="167">
        <v>280416</v>
      </c>
      <c r="G14" s="167">
        <v>265874</v>
      </c>
      <c r="H14" s="466">
        <f>SUM(G14/F14*100)</f>
        <v>94.814133287686857</v>
      </c>
      <c r="I14" s="466"/>
      <c r="J14" s="466"/>
      <c r="K14" s="167">
        <v>35299</v>
      </c>
      <c r="L14" s="167">
        <v>56278</v>
      </c>
      <c r="M14" s="268" t="s">
        <v>644</v>
      </c>
      <c r="N14" s="167">
        <f>SUM(L14-K14)</f>
        <v>20979</v>
      </c>
    </row>
    <row r="15" spans="1:14" ht="7.5" customHeight="1">
      <c r="A15" s="249"/>
      <c r="B15" s="250"/>
      <c r="C15" s="250"/>
      <c r="D15" s="250"/>
      <c r="E15" s="262"/>
      <c r="F15" s="139"/>
      <c r="G15" s="139"/>
      <c r="H15" s="139"/>
      <c r="I15" s="139"/>
      <c r="J15" s="139"/>
      <c r="K15" s="139"/>
      <c r="L15" s="139"/>
      <c r="M15" s="139"/>
      <c r="N15" s="267"/>
    </row>
    <row r="16" spans="1:14" ht="15.95" customHeight="1">
      <c r="B16" s="248" t="s">
        <v>618</v>
      </c>
      <c r="C16" s="248"/>
      <c r="D16" s="248"/>
      <c r="E16" s="248"/>
      <c r="F16" s="248"/>
      <c r="G16" s="248"/>
      <c r="H16" s="248"/>
      <c r="I16" s="248"/>
      <c r="J16" s="248"/>
      <c r="K16" s="248"/>
      <c r="L16" s="248"/>
      <c r="M16" s="248"/>
    </row>
    <row r="17" spans="2:13" ht="39.75" customHeight="1">
      <c r="B17" s="248"/>
      <c r="C17" s="248"/>
      <c r="D17" s="248"/>
      <c r="E17" s="248"/>
      <c r="F17" s="248"/>
      <c r="G17" s="248"/>
      <c r="H17" s="248"/>
      <c r="I17" s="248"/>
      <c r="J17" s="248"/>
      <c r="K17" s="248"/>
      <c r="L17" s="248"/>
      <c r="M17" s="248"/>
    </row>
    <row r="18" spans="2:13" ht="15.95" customHeight="1">
      <c r="B18" s="248"/>
      <c r="C18" s="248"/>
      <c r="D18" s="248"/>
      <c r="E18" s="248"/>
      <c r="F18" s="248"/>
      <c r="G18" s="248"/>
      <c r="H18" s="248"/>
      <c r="I18" s="248"/>
      <c r="J18" s="248"/>
      <c r="K18" s="248"/>
      <c r="L18" s="248"/>
      <c r="M18" s="248"/>
    </row>
    <row r="19" spans="2:13" ht="15.95" customHeight="1">
      <c r="B19" s="248"/>
      <c r="C19" s="248"/>
      <c r="D19" s="248"/>
      <c r="E19" s="248"/>
      <c r="F19" s="248"/>
      <c r="G19" s="248"/>
      <c r="H19" s="248"/>
      <c r="I19" s="248"/>
      <c r="J19" s="248"/>
      <c r="K19" s="248"/>
      <c r="L19" s="248"/>
      <c r="M19" s="248"/>
    </row>
    <row r="20" spans="2:13" ht="15.95" customHeight="1">
      <c r="B20" s="248"/>
      <c r="C20" s="248"/>
      <c r="D20" s="248"/>
      <c r="E20" s="248"/>
      <c r="F20" s="248"/>
      <c r="G20" s="248"/>
      <c r="H20" s="248"/>
      <c r="I20" s="248"/>
      <c r="J20" s="248"/>
      <c r="K20" s="248"/>
      <c r="L20" s="248"/>
      <c r="M20" s="248"/>
    </row>
    <row r="21" spans="2:13" ht="15.95" customHeight="1">
      <c r="B21" s="248"/>
      <c r="C21" s="248"/>
      <c r="D21" s="248"/>
      <c r="E21" s="248"/>
      <c r="F21" s="248"/>
      <c r="G21" s="248"/>
      <c r="H21" s="248"/>
      <c r="I21" s="248"/>
      <c r="J21" s="248"/>
      <c r="K21" s="248"/>
      <c r="L21" s="248"/>
      <c r="M21" s="248"/>
    </row>
    <row r="22" spans="2:13">
      <c r="B22" s="248"/>
      <c r="C22" s="248"/>
      <c r="D22" s="248"/>
      <c r="E22" s="248"/>
      <c r="F22" s="248"/>
      <c r="G22" s="248"/>
      <c r="H22" s="248"/>
      <c r="I22" s="248"/>
      <c r="J22" s="248"/>
      <c r="K22" s="248"/>
      <c r="L22" s="248"/>
      <c r="M22" s="248"/>
    </row>
    <row r="23" spans="2:13">
      <c r="B23" s="248"/>
      <c r="C23" s="248"/>
      <c r="D23" s="248"/>
      <c r="E23" s="248"/>
      <c r="F23" s="248"/>
      <c r="G23" s="248"/>
      <c r="H23" s="248"/>
      <c r="I23" s="248"/>
      <c r="J23" s="248"/>
      <c r="K23" s="248"/>
      <c r="L23" s="248"/>
      <c r="M23" s="248"/>
    </row>
    <row r="24" spans="2:13">
      <c r="B24" s="248"/>
      <c r="C24" s="248"/>
      <c r="D24" s="248"/>
      <c r="E24" s="248"/>
      <c r="F24" s="248"/>
      <c r="G24" s="248"/>
      <c r="H24" s="248"/>
      <c r="I24" s="248"/>
      <c r="J24" s="248"/>
      <c r="K24" s="248"/>
      <c r="L24" s="248"/>
      <c r="M24" s="248"/>
    </row>
    <row r="25" spans="2:13">
      <c r="B25" s="248"/>
      <c r="C25" s="248"/>
      <c r="D25" s="248"/>
      <c r="E25" s="248"/>
      <c r="F25" s="248"/>
      <c r="G25" s="248"/>
      <c r="H25" s="248"/>
      <c r="I25" s="248"/>
      <c r="J25" s="248"/>
      <c r="K25" s="248"/>
      <c r="L25" s="248"/>
      <c r="M25" s="248"/>
    </row>
    <row r="26" spans="2:13">
      <c r="B26" s="248"/>
      <c r="C26" s="248"/>
      <c r="D26" s="248"/>
      <c r="E26" s="248"/>
      <c r="F26" s="248"/>
      <c r="G26" s="248"/>
      <c r="H26" s="248"/>
      <c r="I26" s="248"/>
      <c r="J26" s="248"/>
      <c r="K26" s="248"/>
      <c r="L26" s="248"/>
      <c r="M26" s="248"/>
    </row>
    <row r="27" spans="2:13">
      <c r="B27" s="248"/>
      <c r="C27" s="248"/>
      <c r="D27" s="248"/>
      <c r="E27" s="248"/>
      <c r="F27" s="248"/>
      <c r="G27" s="248"/>
      <c r="H27" s="248"/>
      <c r="I27" s="248"/>
      <c r="J27" s="248"/>
      <c r="K27" s="248"/>
      <c r="L27" s="248"/>
      <c r="M27" s="248"/>
    </row>
    <row r="28" spans="2:13">
      <c r="B28" s="248"/>
      <c r="C28" s="248"/>
      <c r="D28" s="248"/>
      <c r="E28" s="248"/>
      <c r="F28" s="248"/>
      <c r="G28" s="248"/>
      <c r="H28" s="248"/>
      <c r="I28" s="248"/>
      <c r="J28" s="248"/>
      <c r="K28" s="248"/>
      <c r="L28" s="248"/>
      <c r="M28" s="248"/>
    </row>
    <row r="29" spans="2:13">
      <c r="B29" s="248"/>
      <c r="C29" s="248"/>
      <c r="D29" s="248"/>
      <c r="E29" s="248"/>
      <c r="F29" s="248"/>
      <c r="G29" s="248"/>
      <c r="H29" s="248"/>
      <c r="I29" s="248"/>
      <c r="J29" s="248"/>
      <c r="K29" s="248"/>
      <c r="L29" s="248"/>
      <c r="M29" s="248"/>
    </row>
    <row r="30" spans="2:13">
      <c r="B30" s="248"/>
      <c r="C30" s="248"/>
      <c r="D30" s="248"/>
      <c r="E30" s="248"/>
      <c r="F30" s="248"/>
      <c r="G30" s="248"/>
      <c r="H30" s="248"/>
      <c r="I30" s="248"/>
      <c r="J30" s="248"/>
      <c r="K30" s="248"/>
      <c r="L30" s="248"/>
      <c r="M30" s="248"/>
    </row>
    <row r="31" spans="2:13">
      <c r="B31" s="248"/>
      <c r="C31" s="248"/>
      <c r="D31" s="248"/>
      <c r="E31" s="248"/>
      <c r="F31" s="248"/>
      <c r="G31" s="248"/>
      <c r="H31" s="248"/>
      <c r="I31" s="248"/>
      <c r="J31" s="248"/>
      <c r="K31" s="248"/>
      <c r="L31" s="248"/>
      <c r="M31" s="248"/>
    </row>
    <row r="32" spans="2:13">
      <c r="B32" s="248"/>
      <c r="C32" s="248"/>
      <c r="D32" s="248"/>
      <c r="E32" s="248"/>
      <c r="F32" s="248"/>
      <c r="G32" s="248"/>
      <c r="H32" s="248"/>
      <c r="I32" s="248"/>
      <c r="J32" s="248"/>
      <c r="K32" s="248"/>
      <c r="L32" s="248"/>
      <c r="M32" s="248"/>
    </row>
    <row r="33" spans="2:13">
      <c r="B33" s="248"/>
      <c r="C33" s="248"/>
      <c r="D33" s="248"/>
      <c r="E33" s="248"/>
      <c r="F33" s="248"/>
      <c r="G33" s="248"/>
      <c r="H33" s="248"/>
      <c r="I33" s="248"/>
      <c r="J33" s="248"/>
      <c r="K33" s="248"/>
      <c r="L33" s="248"/>
      <c r="M33" s="248"/>
    </row>
    <row r="34" spans="2:13">
      <c r="B34" s="248"/>
      <c r="C34" s="248"/>
      <c r="D34" s="248"/>
      <c r="E34" s="248"/>
      <c r="F34" s="248"/>
      <c r="G34" s="248"/>
      <c r="H34" s="248"/>
      <c r="I34" s="248"/>
      <c r="J34" s="248"/>
      <c r="K34" s="248"/>
      <c r="L34" s="248"/>
      <c r="M34" s="248"/>
    </row>
    <row r="35" spans="2:13">
      <c r="B35" s="248"/>
      <c r="C35" s="248"/>
      <c r="D35" s="248"/>
      <c r="E35" s="248"/>
      <c r="F35" s="248"/>
      <c r="G35" s="248"/>
      <c r="H35" s="248"/>
      <c r="I35" s="248"/>
      <c r="J35" s="248"/>
      <c r="K35" s="248"/>
      <c r="L35" s="248"/>
      <c r="M35" s="248"/>
    </row>
    <row r="36" spans="2:13">
      <c r="B36" s="248"/>
      <c r="C36" s="248"/>
      <c r="D36" s="248"/>
      <c r="E36" s="248"/>
      <c r="F36" s="248"/>
      <c r="G36" s="248"/>
      <c r="H36" s="248"/>
      <c r="I36" s="248"/>
      <c r="J36" s="248"/>
      <c r="K36" s="248"/>
      <c r="L36" s="248"/>
      <c r="M36" s="248"/>
    </row>
    <row r="37" spans="2:13">
      <c r="B37" s="248"/>
      <c r="C37" s="248"/>
      <c r="D37" s="248"/>
      <c r="E37" s="248"/>
      <c r="F37" s="248"/>
      <c r="G37" s="248"/>
      <c r="H37" s="248"/>
      <c r="I37" s="248"/>
      <c r="J37" s="248"/>
      <c r="K37" s="248"/>
    </row>
  </sheetData>
  <mergeCells count="16">
    <mergeCell ref="H14:J14"/>
    <mergeCell ref="H11:J11"/>
    <mergeCell ref="H12:J12"/>
    <mergeCell ref="H13:J13"/>
    <mergeCell ref="A1:N1"/>
    <mergeCell ref="M4:N4"/>
    <mergeCell ref="M5:N6"/>
    <mergeCell ref="M7:N7"/>
    <mergeCell ref="H6:J6"/>
    <mergeCell ref="H7:J7"/>
    <mergeCell ref="B5:D6"/>
    <mergeCell ref="H9:J9"/>
    <mergeCell ref="H10:J10"/>
    <mergeCell ref="J4:J5"/>
    <mergeCell ref="F5:F6"/>
    <mergeCell ref="G5:G7"/>
  </mergeCells>
  <phoneticPr fontId="2"/>
  <printOptions horizontalCentered="1"/>
  <pageMargins left="0.55118110236220474" right="0.55118110236220474" top="0.59055118110236227" bottom="0.59055118110236227" header="0.51181102362204722" footer="0.51181102362204722"/>
  <pageSetup paperSize="9" scale="79" firstPageNumber="36" orientation="portrait" useFirstPageNumber="1" r:id="rId1"/>
  <headerFooter scaleWithDoc="0" alignWithMargins="0">
    <evenHeader>&amp;R&amp;12&amp;P</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zoomScaleNormal="100" workbookViewId="0">
      <selection sqref="B1"/>
    </sheetView>
  </sheetViews>
  <sheetFormatPr defaultRowHeight="13.5"/>
  <cols>
    <col min="1" max="1" width="1.28515625" style="137" customWidth="1"/>
    <col min="2" max="2" width="5.28515625" style="137" customWidth="1"/>
    <col min="3" max="3" width="3.7109375" style="137" customWidth="1"/>
    <col min="4" max="4" width="2.85546875" style="137" customWidth="1"/>
    <col min="5" max="5" width="1.28515625" style="137" customWidth="1"/>
    <col min="6" max="6" width="22.7109375" style="137" customWidth="1"/>
    <col min="7" max="7" width="15.28515625" style="137" customWidth="1"/>
    <col min="8" max="8" width="7.42578125" style="137" customWidth="1"/>
    <col min="9" max="9" width="3" style="137" customWidth="1"/>
    <col min="10" max="10" width="8" style="137" customWidth="1"/>
    <col min="11" max="11" width="15.140625" style="137" customWidth="1"/>
    <col min="12" max="12" width="16.140625" style="137" customWidth="1"/>
    <col min="13" max="13" width="4.85546875" style="137" customWidth="1"/>
    <col min="14" max="14" width="10.140625" style="137" customWidth="1"/>
    <col min="15" max="16384" width="9.140625" style="137"/>
  </cols>
  <sheetData>
    <row r="1" spans="1:14" ht="16.5" customHeight="1">
      <c r="A1" s="468" t="s">
        <v>643</v>
      </c>
      <c r="B1" s="469"/>
      <c r="C1" s="469"/>
      <c r="D1" s="469"/>
      <c r="E1" s="469"/>
      <c r="F1" s="469"/>
      <c r="G1" s="469"/>
      <c r="H1" s="469"/>
      <c r="I1" s="469"/>
      <c r="J1" s="469"/>
      <c r="K1" s="469"/>
      <c r="L1" s="469"/>
      <c r="M1" s="469"/>
      <c r="N1" s="469"/>
    </row>
    <row r="2" spans="1:14" ht="15.75" customHeight="1">
      <c r="B2" s="248"/>
      <c r="C2" s="248"/>
      <c r="D2" s="248"/>
      <c r="E2" s="248"/>
      <c r="F2" s="248"/>
      <c r="G2" s="248"/>
      <c r="H2" s="248"/>
      <c r="I2" s="248"/>
      <c r="J2" s="248"/>
      <c r="K2" s="248"/>
      <c r="L2" s="248"/>
      <c r="M2" s="248"/>
    </row>
    <row r="3" spans="1:14" ht="18.75" customHeight="1" thickBot="1">
      <c r="A3" s="265"/>
      <c r="B3" s="266" t="s">
        <v>642</v>
      </c>
      <c r="C3" s="266"/>
      <c r="D3" s="266"/>
      <c r="E3" s="266"/>
      <c r="F3" s="266"/>
      <c r="G3" s="266"/>
      <c r="H3" s="266"/>
      <c r="I3" s="266"/>
      <c r="J3" s="266"/>
      <c r="K3" s="266"/>
      <c r="L3" s="266"/>
      <c r="M3" s="266"/>
      <c r="N3" s="265"/>
    </row>
    <row r="4" spans="1:14" ht="15" customHeight="1" thickTop="1">
      <c r="B4" s="489" t="s">
        <v>626</v>
      </c>
      <c r="C4" s="471"/>
      <c r="D4" s="471"/>
      <c r="E4" s="264"/>
      <c r="F4" s="490" t="s">
        <v>641</v>
      </c>
      <c r="G4" s="491" t="s">
        <v>472</v>
      </c>
      <c r="H4" s="492" t="s">
        <v>640</v>
      </c>
      <c r="I4" s="493"/>
      <c r="J4" s="490"/>
      <c r="K4" s="263" t="s">
        <v>639</v>
      </c>
      <c r="L4" s="263" t="s">
        <v>638</v>
      </c>
      <c r="M4" s="493" t="s">
        <v>470</v>
      </c>
      <c r="N4" s="389"/>
    </row>
    <row r="5" spans="1:14" ht="16.5" customHeight="1">
      <c r="A5" s="249"/>
      <c r="B5" s="476"/>
      <c r="C5" s="476"/>
      <c r="D5" s="476"/>
      <c r="E5" s="262"/>
      <c r="F5" s="392"/>
      <c r="G5" s="488"/>
      <c r="H5" s="480" t="s">
        <v>637</v>
      </c>
      <c r="I5" s="481"/>
      <c r="J5" s="482"/>
      <c r="K5" s="261" t="s">
        <v>636</v>
      </c>
      <c r="L5" s="261" t="s">
        <v>635</v>
      </c>
      <c r="M5" s="481" t="s">
        <v>634</v>
      </c>
      <c r="N5" s="391"/>
    </row>
    <row r="6" spans="1:14" ht="15.95" customHeight="1">
      <c r="B6" s="248"/>
      <c r="C6" s="248"/>
      <c r="D6" s="248"/>
      <c r="E6" s="248"/>
      <c r="F6" s="260"/>
      <c r="G6" s="248"/>
      <c r="H6" s="248"/>
      <c r="I6" s="248"/>
      <c r="J6" s="248"/>
      <c r="K6" s="248"/>
      <c r="L6" s="248"/>
      <c r="M6" s="248"/>
    </row>
    <row r="7" spans="1:14" ht="21.75" customHeight="1">
      <c r="B7" s="257" t="s">
        <v>439</v>
      </c>
      <c r="C7" s="248">
        <v>12</v>
      </c>
      <c r="D7" s="248" t="s">
        <v>626</v>
      </c>
      <c r="E7" s="248"/>
      <c r="F7" s="256" t="s">
        <v>625</v>
      </c>
      <c r="G7" s="167">
        <v>164330</v>
      </c>
      <c r="H7" s="494">
        <v>59.1</v>
      </c>
      <c r="I7" s="494"/>
      <c r="J7" s="494"/>
      <c r="K7" s="254">
        <v>51.5</v>
      </c>
      <c r="L7" s="254">
        <v>14</v>
      </c>
      <c r="M7" s="494">
        <v>3190.3</v>
      </c>
      <c r="N7" s="495"/>
    </row>
    <row r="8" spans="1:14" ht="21.75" customHeight="1">
      <c r="B8" s="257"/>
      <c r="C8" s="248"/>
      <c r="D8" s="248"/>
      <c r="E8" s="248"/>
      <c r="F8" s="253" t="s">
        <v>624</v>
      </c>
      <c r="G8" s="138">
        <v>84146</v>
      </c>
      <c r="H8" s="467">
        <v>30.2</v>
      </c>
      <c r="I8" s="467"/>
      <c r="J8" s="467"/>
      <c r="K8" s="150">
        <v>40.700000000000003</v>
      </c>
      <c r="L8" s="150">
        <v>11.1</v>
      </c>
      <c r="M8" s="467">
        <v>2066.5</v>
      </c>
      <c r="N8" s="496"/>
    </row>
    <row r="9" spans="1:14" ht="21.75" customHeight="1">
      <c r="B9" s="257"/>
      <c r="C9" s="248"/>
      <c r="D9" s="248"/>
      <c r="E9" s="248"/>
      <c r="F9" s="253" t="s">
        <v>633</v>
      </c>
      <c r="G9" s="138">
        <v>35619</v>
      </c>
      <c r="H9" s="467">
        <v>12.8</v>
      </c>
      <c r="I9" s="467"/>
      <c r="J9" s="467"/>
      <c r="K9" s="150">
        <v>5.3</v>
      </c>
      <c r="L9" s="150">
        <v>1.4</v>
      </c>
      <c r="M9" s="467">
        <v>6707.9</v>
      </c>
      <c r="N9" s="496"/>
    </row>
    <row r="10" spans="1:14" ht="21.75" customHeight="1">
      <c r="B10" s="257"/>
      <c r="C10" s="248"/>
      <c r="D10" s="248"/>
      <c r="E10" s="248"/>
      <c r="F10" s="253" t="s">
        <v>629</v>
      </c>
      <c r="G10" s="138">
        <v>17390</v>
      </c>
      <c r="H10" s="467">
        <v>6.3</v>
      </c>
      <c r="I10" s="467"/>
      <c r="J10" s="467"/>
      <c r="K10" s="150">
        <v>2.2000000000000002</v>
      </c>
      <c r="L10" s="150">
        <v>0.6</v>
      </c>
      <c r="M10" s="467">
        <v>7868.8</v>
      </c>
      <c r="N10" s="496"/>
    </row>
    <row r="11" spans="1:14" ht="21.75" customHeight="1">
      <c r="B11" s="257"/>
      <c r="C11" s="248"/>
      <c r="D11" s="248"/>
      <c r="E11" s="248"/>
      <c r="F11" s="253" t="s">
        <v>632</v>
      </c>
      <c r="G11" s="138">
        <v>11774</v>
      </c>
      <c r="H11" s="467">
        <v>4.2</v>
      </c>
      <c r="I11" s="467"/>
      <c r="J11" s="467"/>
      <c r="K11" s="150">
        <v>1.2</v>
      </c>
      <c r="L11" s="150">
        <v>0.3</v>
      </c>
      <c r="M11" s="467">
        <v>10150</v>
      </c>
      <c r="N11" s="496"/>
    </row>
    <row r="12" spans="1:14" ht="21.75" customHeight="1">
      <c r="B12" s="257"/>
      <c r="C12" s="248"/>
      <c r="D12" s="248"/>
      <c r="E12" s="248"/>
      <c r="F12" s="253" t="s">
        <v>631</v>
      </c>
      <c r="G12" s="138">
        <v>9802</v>
      </c>
      <c r="H12" s="467">
        <v>3.5</v>
      </c>
      <c r="I12" s="467"/>
      <c r="J12" s="467"/>
      <c r="K12" s="150">
        <v>1.4</v>
      </c>
      <c r="L12" s="150">
        <v>0.4</v>
      </c>
      <c r="M12" s="467">
        <v>7102.9</v>
      </c>
      <c r="N12" s="496"/>
    </row>
    <row r="13" spans="1:14" ht="21.75" customHeight="1">
      <c r="B13" s="257"/>
      <c r="C13" s="248"/>
      <c r="D13" s="248"/>
      <c r="E13" s="248"/>
      <c r="F13" s="253" t="s">
        <v>630</v>
      </c>
      <c r="G13" s="138">
        <v>5599</v>
      </c>
      <c r="H13" s="467">
        <v>2</v>
      </c>
      <c r="I13" s="467"/>
      <c r="J13" s="467"/>
      <c r="K13" s="150">
        <v>0.7</v>
      </c>
      <c r="L13" s="150">
        <v>0.2</v>
      </c>
      <c r="M13" s="467">
        <v>7669.9</v>
      </c>
      <c r="N13" s="496"/>
    </row>
    <row r="14" spans="1:14" ht="15.95" customHeight="1">
      <c r="B14" s="257"/>
      <c r="C14" s="248"/>
      <c r="D14" s="248"/>
      <c r="E14" s="248"/>
      <c r="F14" s="253"/>
      <c r="G14" s="138"/>
      <c r="H14" s="150"/>
      <c r="I14" s="150"/>
      <c r="J14" s="150"/>
      <c r="K14" s="150"/>
      <c r="L14" s="150"/>
      <c r="M14" s="150"/>
      <c r="N14" s="259"/>
    </row>
    <row r="15" spans="1:14" ht="21.75" customHeight="1">
      <c r="B15" s="257" t="s">
        <v>439</v>
      </c>
      <c r="C15" s="248">
        <v>17</v>
      </c>
      <c r="D15" s="248" t="s">
        <v>626</v>
      </c>
      <c r="E15" s="248"/>
      <c r="F15" s="256" t="s">
        <v>625</v>
      </c>
      <c r="G15" s="167">
        <v>170244</v>
      </c>
      <c r="H15" s="494">
        <v>60.746106224688234</v>
      </c>
      <c r="I15" s="494"/>
      <c r="J15" s="494"/>
      <c r="K15" s="254">
        <v>52.429999999999993</v>
      </c>
      <c r="L15" s="254">
        <v>14.239543726235739</v>
      </c>
      <c r="M15" s="494">
        <v>3248.3</v>
      </c>
      <c r="N15" s="494"/>
    </row>
    <row r="16" spans="1:14" ht="21.75" customHeight="1">
      <c r="B16" s="257"/>
      <c r="C16" s="248"/>
      <c r="D16" s="248"/>
      <c r="E16" s="248"/>
      <c r="F16" s="253" t="s">
        <v>624</v>
      </c>
      <c r="G16" s="138">
        <v>88556</v>
      </c>
      <c r="H16" s="467">
        <v>31.598365774027226</v>
      </c>
      <c r="I16" s="467"/>
      <c r="J16" s="467"/>
      <c r="K16" s="150">
        <v>41.28</v>
      </c>
      <c r="L16" s="150">
        <v>11.211298207495926</v>
      </c>
      <c r="M16" s="467">
        <v>2145.3000000000002</v>
      </c>
      <c r="N16" s="467"/>
    </row>
    <row r="17" spans="1:14" ht="21.75" customHeight="1">
      <c r="B17" s="257"/>
      <c r="C17" s="248"/>
      <c r="D17" s="248"/>
      <c r="E17" s="248"/>
      <c r="F17" s="253" t="s">
        <v>623</v>
      </c>
      <c r="G17" s="138">
        <v>26284</v>
      </c>
      <c r="H17" s="467">
        <v>9.3786016306577942</v>
      </c>
      <c r="I17" s="467"/>
      <c r="J17" s="467"/>
      <c r="K17" s="150">
        <v>3.76</v>
      </c>
      <c r="L17" s="150">
        <v>1.0211841390548615</v>
      </c>
      <c r="M17" s="467">
        <v>6990.4</v>
      </c>
      <c r="N17" s="467"/>
    </row>
    <row r="18" spans="1:14" ht="21.75" customHeight="1">
      <c r="B18" s="257"/>
      <c r="C18" s="248"/>
      <c r="D18" s="248"/>
      <c r="E18" s="248"/>
      <c r="F18" s="253" t="s">
        <v>629</v>
      </c>
      <c r="G18" s="138">
        <v>17571</v>
      </c>
      <c r="H18" s="467">
        <v>6.2696472855078413</v>
      </c>
      <c r="I18" s="467"/>
      <c r="J18" s="467"/>
      <c r="K18" s="150">
        <v>2.2200000000000002</v>
      </c>
      <c r="L18" s="150">
        <v>0.60293318848451938</v>
      </c>
      <c r="M18" s="467">
        <v>7914.9</v>
      </c>
      <c r="N18" s="467"/>
    </row>
    <row r="19" spans="1:14" ht="21.75" customHeight="1">
      <c r="B19" s="257"/>
      <c r="C19" s="248"/>
      <c r="D19" s="248"/>
      <c r="E19" s="248"/>
      <c r="F19" s="253" t="s">
        <v>628</v>
      </c>
      <c r="G19" s="138">
        <v>12811</v>
      </c>
      <c r="H19" s="467">
        <v>4.5711940910956095</v>
      </c>
      <c r="I19" s="467"/>
      <c r="J19" s="467"/>
      <c r="K19" s="150">
        <v>1.3</v>
      </c>
      <c r="L19" s="150">
        <v>0.35306898424769151</v>
      </c>
      <c r="M19" s="467">
        <v>9854.6</v>
      </c>
      <c r="N19" s="467"/>
    </row>
    <row r="20" spans="1:14" ht="21.75" customHeight="1">
      <c r="B20" s="257"/>
      <c r="C20" s="248"/>
      <c r="D20" s="248"/>
      <c r="E20" s="248"/>
      <c r="F20" s="253" t="s">
        <v>620</v>
      </c>
      <c r="G20" s="138">
        <v>10608</v>
      </c>
      <c r="H20" s="467">
        <v>3.7851242618329737</v>
      </c>
      <c r="I20" s="467"/>
      <c r="J20" s="467"/>
      <c r="K20" s="150">
        <v>1.76</v>
      </c>
      <c r="L20" s="150">
        <v>0.47800108636610539</v>
      </c>
      <c r="M20" s="467">
        <v>6027.3</v>
      </c>
      <c r="N20" s="467"/>
    </row>
    <row r="21" spans="1:14" ht="21.75" customHeight="1">
      <c r="B21" s="257"/>
      <c r="C21" s="248"/>
      <c r="D21" s="248"/>
      <c r="E21" s="248"/>
      <c r="F21" s="253" t="s">
        <v>619</v>
      </c>
      <c r="G21" s="138">
        <v>9145</v>
      </c>
      <c r="H21" s="467">
        <v>3.2630996770798024</v>
      </c>
      <c r="I21" s="467"/>
      <c r="J21" s="467"/>
      <c r="K21" s="150">
        <v>1.39</v>
      </c>
      <c r="L21" s="150">
        <v>0.37751222161868547</v>
      </c>
      <c r="M21" s="467">
        <v>6579.1</v>
      </c>
      <c r="N21" s="467"/>
    </row>
    <row r="22" spans="1:14" ht="21.75" customHeight="1">
      <c r="B22" s="257"/>
      <c r="C22" s="248"/>
      <c r="D22" s="248"/>
      <c r="E22" s="248"/>
      <c r="F22" s="253" t="s">
        <v>627</v>
      </c>
      <c r="G22" s="138">
        <v>5269</v>
      </c>
      <c r="H22" s="467">
        <v>1.880073504486985</v>
      </c>
      <c r="I22" s="467"/>
      <c r="J22" s="467"/>
      <c r="K22" s="150">
        <v>0.72</v>
      </c>
      <c r="L22" s="150">
        <v>0.19554589896795221</v>
      </c>
      <c r="M22" s="467">
        <v>7318.1</v>
      </c>
      <c r="N22" s="467"/>
    </row>
    <row r="23" spans="1:14" ht="15.95" customHeight="1">
      <c r="B23" s="257"/>
      <c r="C23" s="248"/>
      <c r="D23" s="248"/>
      <c r="E23" s="248"/>
      <c r="F23" s="253"/>
      <c r="G23" s="138"/>
      <c r="H23" s="138"/>
      <c r="I23" s="138"/>
      <c r="J23" s="138"/>
      <c r="K23" s="138"/>
      <c r="L23" s="150"/>
      <c r="M23" s="138"/>
      <c r="N23" s="258"/>
    </row>
    <row r="24" spans="1:14" ht="21.75" customHeight="1">
      <c r="B24" s="257" t="s">
        <v>439</v>
      </c>
      <c r="C24" s="248">
        <v>22</v>
      </c>
      <c r="D24" s="248" t="s">
        <v>626</v>
      </c>
      <c r="E24" s="248"/>
      <c r="F24" s="256" t="s">
        <v>625</v>
      </c>
      <c r="G24" s="167">
        <f>SUM(G25:G30)</f>
        <v>176117</v>
      </c>
      <c r="H24" s="494">
        <f>SUM(G24/280255*100)</f>
        <v>62.841697739558612</v>
      </c>
      <c r="I24" s="494"/>
      <c r="J24" s="494"/>
      <c r="K24" s="254">
        <f>SUM(K25:K30)</f>
        <v>53.430000000000007</v>
      </c>
      <c r="L24" s="254">
        <f t="shared" ref="L24:L30" si="0">SUM(K24/368.2*100)</f>
        <v>14.511135252580122</v>
      </c>
      <c r="M24" s="255"/>
      <c r="N24" s="254">
        <v>3296.2</v>
      </c>
    </row>
    <row r="25" spans="1:14" ht="21.75" customHeight="1">
      <c r="B25" s="248"/>
      <c r="C25" s="248"/>
      <c r="D25" s="248"/>
      <c r="E25" s="248"/>
      <c r="F25" s="253" t="s">
        <v>624</v>
      </c>
      <c r="G25" s="138">
        <v>96183</v>
      </c>
      <c r="H25" s="467">
        <f>SUM(G25/280255*100)</f>
        <v>34.319815881964637</v>
      </c>
      <c r="I25" s="467"/>
      <c r="J25" s="467"/>
      <c r="K25" s="150">
        <v>42.09</v>
      </c>
      <c r="L25" s="150">
        <f t="shared" si="0"/>
        <v>11.431287343834875</v>
      </c>
      <c r="M25" s="252"/>
      <c r="N25" s="150">
        <v>2285.1999999999998</v>
      </c>
    </row>
    <row r="26" spans="1:14" ht="21.75" customHeight="1">
      <c r="B26" s="248"/>
      <c r="C26" s="248"/>
      <c r="D26" s="248"/>
      <c r="E26" s="248"/>
      <c r="F26" s="253" t="s">
        <v>623</v>
      </c>
      <c r="G26" s="138">
        <v>25925</v>
      </c>
      <c r="H26" s="467">
        <v>9.1999999999999993</v>
      </c>
      <c r="I26" s="467"/>
      <c r="J26" s="467"/>
      <c r="K26" s="150">
        <v>3.76</v>
      </c>
      <c r="L26" s="150">
        <f t="shared" si="0"/>
        <v>1.0211841390548615</v>
      </c>
      <c r="M26" s="252"/>
      <c r="N26" s="150">
        <v>6894.9</v>
      </c>
    </row>
    <row r="27" spans="1:14" ht="21.75" customHeight="1">
      <c r="B27" s="248"/>
      <c r="C27" s="248"/>
      <c r="D27" s="248"/>
      <c r="E27" s="248"/>
      <c r="F27" s="253" t="s">
        <v>622</v>
      </c>
      <c r="G27" s="138">
        <v>18449</v>
      </c>
      <c r="H27" s="467">
        <f>SUM(G27/280255*100)</f>
        <v>6.5829333999393409</v>
      </c>
      <c r="I27" s="467"/>
      <c r="J27" s="467"/>
      <c r="K27" s="150">
        <v>2.27</v>
      </c>
      <c r="L27" s="150">
        <f t="shared" si="0"/>
        <v>0.61651276480173822</v>
      </c>
      <c r="M27" s="252"/>
      <c r="N27" s="150">
        <v>8127.3</v>
      </c>
    </row>
    <row r="28" spans="1:14" ht="21.75" customHeight="1">
      <c r="B28" s="248"/>
      <c r="C28" s="248"/>
      <c r="D28" s="248"/>
      <c r="E28" s="248"/>
      <c r="F28" s="253" t="s">
        <v>621</v>
      </c>
      <c r="G28" s="138">
        <v>16898</v>
      </c>
      <c r="H28" s="467">
        <f>SUM(G28/280255*100)</f>
        <v>6.0295088401634223</v>
      </c>
      <c r="I28" s="467"/>
      <c r="J28" s="467"/>
      <c r="K28" s="150">
        <v>2.14</v>
      </c>
      <c r="L28" s="150">
        <f t="shared" si="0"/>
        <v>0.58120586637696914</v>
      </c>
      <c r="M28" s="252"/>
      <c r="N28" s="150">
        <v>7896.3</v>
      </c>
    </row>
    <row r="29" spans="1:14" ht="21.75" customHeight="1">
      <c r="B29" s="248"/>
      <c r="C29" s="248"/>
      <c r="D29" s="248"/>
      <c r="E29" s="248"/>
      <c r="F29" s="253" t="s">
        <v>620</v>
      </c>
      <c r="G29" s="138">
        <v>10004</v>
      </c>
      <c r="H29" s="467">
        <f>SUM(G29/280255*100)</f>
        <v>3.5696062514495726</v>
      </c>
      <c r="I29" s="467"/>
      <c r="J29" s="467"/>
      <c r="K29" s="150">
        <v>1.78</v>
      </c>
      <c r="L29" s="150">
        <f t="shared" si="0"/>
        <v>0.483432916892993</v>
      </c>
      <c r="M29" s="252"/>
      <c r="N29" s="150">
        <v>5620.2</v>
      </c>
    </row>
    <row r="30" spans="1:14" ht="21.75" customHeight="1">
      <c r="B30" s="248"/>
      <c r="C30" s="248"/>
      <c r="D30" s="248"/>
      <c r="E30" s="248"/>
      <c r="F30" s="253" t="s">
        <v>619</v>
      </c>
      <c r="G30" s="138">
        <v>8658</v>
      </c>
      <c r="H30" s="467">
        <f>SUM(G30/280255*100)</f>
        <v>3.0893293607607357</v>
      </c>
      <c r="I30" s="467"/>
      <c r="J30" s="467"/>
      <c r="K30" s="150">
        <v>1.39</v>
      </c>
      <c r="L30" s="150">
        <f t="shared" si="0"/>
        <v>0.37751222161868547</v>
      </c>
      <c r="M30" s="252"/>
      <c r="N30" s="150">
        <v>6228.8</v>
      </c>
    </row>
    <row r="31" spans="1:14" ht="9.75" customHeight="1">
      <c r="A31" s="249"/>
      <c r="B31" s="250"/>
      <c r="C31" s="250"/>
      <c r="D31" s="250"/>
      <c r="E31" s="250"/>
      <c r="F31" s="251"/>
      <c r="G31" s="250"/>
      <c r="H31" s="250"/>
      <c r="I31" s="250"/>
      <c r="J31" s="250"/>
      <c r="K31" s="250"/>
      <c r="L31" s="250"/>
      <c r="M31" s="250"/>
      <c r="N31" s="249"/>
    </row>
    <row r="32" spans="1:14" ht="21.75" customHeight="1">
      <c r="B32" s="248" t="s">
        <v>618</v>
      </c>
      <c r="C32" s="248"/>
      <c r="D32" s="248"/>
      <c r="E32" s="248"/>
      <c r="F32" s="248"/>
      <c r="G32" s="248"/>
      <c r="H32" s="248"/>
      <c r="I32" s="248"/>
      <c r="J32" s="248"/>
      <c r="K32" s="248"/>
      <c r="L32" s="248"/>
      <c r="M32" s="248"/>
    </row>
    <row r="33" spans="2:13" ht="15.95" customHeight="1">
      <c r="B33" s="248"/>
      <c r="C33" s="248"/>
      <c r="D33" s="248"/>
      <c r="E33" s="248"/>
      <c r="F33" s="248"/>
      <c r="G33" s="248"/>
      <c r="H33" s="248"/>
      <c r="I33" s="248"/>
      <c r="J33" s="248"/>
      <c r="K33" s="248"/>
      <c r="L33" s="248"/>
      <c r="M33" s="248"/>
    </row>
    <row r="34" spans="2:13" ht="15.95" customHeight="1">
      <c r="B34" s="248"/>
      <c r="C34" s="248"/>
      <c r="D34" s="248"/>
      <c r="E34" s="248"/>
      <c r="F34" s="248"/>
      <c r="G34" s="248"/>
      <c r="H34" s="248"/>
      <c r="I34" s="248"/>
      <c r="J34" s="248"/>
      <c r="K34" s="248"/>
      <c r="L34" s="248"/>
      <c r="M34" s="248"/>
    </row>
    <row r="35" spans="2:13" ht="15.95" customHeight="1">
      <c r="B35" s="248"/>
      <c r="C35" s="248"/>
      <c r="D35" s="248"/>
      <c r="E35" s="248"/>
      <c r="F35" s="248"/>
      <c r="G35" s="248"/>
      <c r="H35" s="248"/>
      <c r="I35" s="248"/>
      <c r="J35" s="248"/>
      <c r="K35" s="248"/>
      <c r="L35" s="248"/>
      <c r="M35" s="248"/>
    </row>
    <row r="36" spans="2:13" ht="15.95" customHeight="1">
      <c r="B36" s="248"/>
      <c r="C36" s="248"/>
      <c r="D36" s="248"/>
      <c r="E36" s="248"/>
      <c r="F36" s="248"/>
      <c r="G36" s="248"/>
      <c r="H36" s="248"/>
      <c r="I36" s="248"/>
      <c r="J36" s="248"/>
      <c r="K36" s="248"/>
      <c r="L36" s="248"/>
      <c r="M36" s="248"/>
    </row>
    <row r="37" spans="2:13" ht="15.95" customHeight="1">
      <c r="B37" s="248"/>
      <c r="C37" s="248"/>
      <c r="D37" s="248"/>
      <c r="E37" s="248"/>
      <c r="F37" s="248"/>
      <c r="G37" s="248"/>
      <c r="H37" s="248"/>
      <c r="I37" s="248"/>
      <c r="J37" s="248"/>
      <c r="K37" s="248"/>
      <c r="L37" s="248"/>
      <c r="M37" s="248"/>
    </row>
    <row r="38" spans="2:13" ht="15.95" customHeight="1">
      <c r="B38" s="248"/>
      <c r="C38" s="248"/>
      <c r="D38" s="248"/>
      <c r="E38" s="248"/>
      <c r="F38" s="248"/>
      <c r="G38" s="248"/>
      <c r="H38" s="248"/>
      <c r="I38" s="248"/>
      <c r="J38" s="248"/>
      <c r="K38" s="248"/>
      <c r="L38" s="248"/>
      <c r="M38" s="248"/>
    </row>
    <row r="39" spans="2:13" ht="15.95" customHeight="1">
      <c r="B39" s="248"/>
      <c r="C39" s="248"/>
      <c r="D39" s="248"/>
      <c r="E39" s="248"/>
      <c r="F39" s="248"/>
      <c r="G39" s="248"/>
      <c r="H39" s="248"/>
      <c r="I39" s="248"/>
      <c r="J39" s="248"/>
      <c r="K39" s="248"/>
      <c r="L39" s="248"/>
      <c r="M39" s="248"/>
    </row>
    <row r="40" spans="2:13" ht="15.95" customHeight="1">
      <c r="B40" s="248"/>
      <c r="C40" s="248"/>
      <c r="D40" s="248"/>
      <c r="E40" s="248"/>
      <c r="F40" s="248"/>
      <c r="G40" s="248"/>
      <c r="H40" s="248"/>
      <c r="I40" s="248"/>
      <c r="J40" s="248"/>
      <c r="K40" s="248"/>
      <c r="L40" s="248"/>
      <c r="M40" s="248"/>
    </row>
    <row r="41" spans="2:13" ht="15.95" customHeight="1">
      <c r="B41" s="248"/>
      <c r="C41" s="248"/>
      <c r="D41" s="248"/>
      <c r="E41" s="248"/>
      <c r="F41" s="248"/>
      <c r="G41" s="248"/>
      <c r="H41" s="248"/>
      <c r="I41" s="248"/>
      <c r="J41" s="248"/>
      <c r="K41" s="248"/>
      <c r="L41" s="248"/>
      <c r="M41" s="248"/>
    </row>
    <row r="42" spans="2:13" ht="15.95" customHeight="1">
      <c r="B42" s="248"/>
      <c r="C42" s="248"/>
      <c r="D42" s="248"/>
      <c r="E42" s="248"/>
      <c r="F42" s="248"/>
      <c r="G42" s="248"/>
      <c r="H42" s="248"/>
      <c r="I42" s="248"/>
      <c r="J42" s="248"/>
      <c r="K42" s="248"/>
      <c r="L42" s="248"/>
      <c r="M42" s="248"/>
    </row>
    <row r="43" spans="2:13">
      <c r="B43" s="248"/>
      <c r="C43" s="248"/>
      <c r="D43" s="248"/>
      <c r="E43" s="248"/>
      <c r="F43" s="248"/>
      <c r="G43" s="248"/>
      <c r="H43" s="248"/>
      <c r="I43" s="248"/>
      <c r="J43" s="248"/>
      <c r="K43" s="248"/>
      <c r="L43" s="248"/>
      <c r="M43" s="248"/>
    </row>
    <row r="44" spans="2:13">
      <c r="B44" s="248"/>
      <c r="C44" s="248"/>
      <c r="D44" s="248"/>
      <c r="E44" s="248"/>
      <c r="F44" s="248"/>
      <c r="G44" s="248"/>
      <c r="H44" s="248"/>
      <c r="I44" s="248"/>
      <c r="J44" s="248"/>
      <c r="K44" s="248"/>
      <c r="L44" s="248"/>
      <c r="M44" s="248"/>
    </row>
    <row r="45" spans="2:13">
      <c r="B45" s="248"/>
      <c r="C45" s="248"/>
      <c r="D45" s="248"/>
      <c r="E45" s="248"/>
      <c r="F45" s="248"/>
      <c r="G45" s="248"/>
      <c r="H45" s="248"/>
      <c r="I45" s="248"/>
      <c r="J45" s="248"/>
      <c r="K45" s="248"/>
      <c r="L45" s="248"/>
      <c r="M45" s="248"/>
    </row>
    <row r="46" spans="2:13">
      <c r="B46" s="248"/>
      <c r="C46" s="248"/>
      <c r="D46" s="248"/>
      <c r="E46" s="248"/>
      <c r="F46" s="248"/>
      <c r="G46" s="248"/>
      <c r="H46" s="248"/>
      <c r="I46" s="248"/>
      <c r="J46" s="248"/>
      <c r="K46" s="248"/>
      <c r="L46" s="248"/>
      <c r="M46" s="248"/>
    </row>
    <row r="47" spans="2:13">
      <c r="B47" s="248"/>
      <c r="C47" s="248"/>
      <c r="D47" s="248"/>
      <c r="E47" s="248"/>
      <c r="F47" s="248"/>
      <c r="G47" s="248"/>
      <c r="H47" s="248"/>
      <c r="I47" s="248"/>
      <c r="J47" s="248"/>
      <c r="K47" s="248"/>
      <c r="L47" s="248"/>
      <c r="M47" s="248"/>
    </row>
    <row r="48" spans="2:13">
      <c r="B48" s="248"/>
      <c r="C48" s="248"/>
      <c r="D48" s="248"/>
      <c r="E48" s="248"/>
      <c r="F48" s="248"/>
      <c r="G48" s="248"/>
      <c r="H48" s="248"/>
      <c r="I48" s="248"/>
      <c r="J48" s="248"/>
      <c r="K48" s="248"/>
      <c r="L48" s="248"/>
      <c r="M48" s="248"/>
    </row>
    <row r="49" spans="2:13">
      <c r="B49" s="248"/>
      <c r="C49" s="248"/>
      <c r="D49" s="248"/>
      <c r="E49" s="248"/>
      <c r="F49" s="248"/>
      <c r="G49" s="248"/>
      <c r="H49" s="248"/>
      <c r="I49" s="248"/>
      <c r="J49" s="248"/>
      <c r="K49" s="248"/>
      <c r="L49" s="248"/>
      <c r="M49" s="248"/>
    </row>
    <row r="50" spans="2:13">
      <c r="B50" s="248"/>
      <c r="C50" s="248"/>
      <c r="D50" s="248"/>
      <c r="E50" s="248"/>
      <c r="F50" s="248"/>
      <c r="G50" s="248"/>
      <c r="H50" s="248"/>
      <c r="I50" s="248"/>
      <c r="J50" s="248"/>
      <c r="K50" s="248"/>
      <c r="L50" s="248"/>
      <c r="M50" s="248"/>
    </row>
    <row r="51" spans="2:13">
      <c r="B51" s="248"/>
      <c r="C51" s="248"/>
      <c r="D51" s="248"/>
      <c r="E51" s="248"/>
      <c r="F51" s="248"/>
      <c r="G51" s="248"/>
      <c r="H51" s="248"/>
      <c r="I51" s="248"/>
      <c r="J51" s="248"/>
      <c r="K51" s="248"/>
      <c r="L51" s="248"/>
      <c r="M51" s="248"/>
    </row>
    <row r="52" spans="2:13">
      <c r="B52" s="248"/>
      <c r="C52" s="248"/>
      <c r="D52" s="248"/>
      <c r="E52" s="248"/>
      <c r="F52" s="248"/>
      <c r="G52" s="248"/>
      <c r="H52" s="248"/>
      <c r="I52" s="248"/>
      <c r="J52" s="248"/>
      <c r="K52" s="248"/>
      <c r="L52" s="248"/>
      <c r="M52" s="248"/>
    </row>
    <row r="53" spans="2:13">
      <c r="B53" s="248"/>
      <c r="C53" s="248"/>
      <c r="D53" s="248"/>
      <c r="E53" s="248"/>
      <c r="F53" s="248"/>
      <c r="G53" s="248"/>
      <c r="H53" s="248"/>
      <c r="I53" s="248"/>
      <c r="J53" s="248"/>
      <c r="K53" s="248"/>
      <c r="L53" s="248"/>
      <c r="M53" s="248"/>
    </row>
    <row r="54" spans="2:13">
      <c r="B54" s="248"/>
      <c r="C54" s="248"/>
      <c r="D54" s="248"/>
      <c r="E54" s="248"/>
      <c r="F54" s="248"/>
      <c r="G54" s="248"/>
      <c r="H54" s="248"/>
      <c r="I54" s="248"/>
      <c r="J54" s="248"/>
      <c r="K54" s="248"/>
      <c r="L54" s="248"/>
      <c r="M54" s="248"/>
    </row>
    <row r="55" spans="2:13">
      <c r="B55" s="248"/>
      <c r="C55" s="248"/>
      <c r="D55" s="248"/>
      <c r="E55" s="248"/>
      <c r="F55" s="248"/>
      <c r="G55" s="248"/>
      <c r="H55" s="248"/>
      <c r="I55" s="248"/>
      <c r="J55" s="248"/>
      <c r="K55" s="248"/>
      <c r="L55" s="248"/>
      <c r="M55" s="248"/>
    </row>
    <row r="56" spans="2:13">
      <c r="B56" s="248"/>
      <c r="C56" s="248"/>
      <c r="D56" s="248"/>
      <c r="E56" s="248"/>
      <c r="F56" s="248"/>
      <c r="G56" s="248"/>
      <c r="H56" s="248"/>
      <c r="I56" s="248"/>
      <c r="J56" s="248"/>
      <c r="K56" s="248"/>
      <c r="L56" s="248"/>
      <c r="M56" s="248"/>
    </row>
    <row r="57" spans="2:13">
      <c r="B57" s="248"/>
      <c r="C57" s="248"/>
      <c r="D57" s="248"/>
      <c r="E57" s="248"/>
      <c r="F57" s="248"/>
      <c r="G57" s="248"/>
      <c r="H57" s="248"/>
      <c r="I57" s="248"/>
      <c r="J57" s="248"/>
      <c r="K57" s="248"/>
      <c r="L57" s="248"/>
      <c r="M57" s="248"/>
    </row>
    <row r="58" spans="2:13">
      <c r="B58" s="248"/>
      <c r="C58" s="248"/>
      <c r="D58" s="248"/>
      <c r="E58" s="248"/>
      <c r="F58" s="248"/>
      <c r="G58" s="248"/>
      <c r="H58" s="248"/>
      <c r="I58" s="248"/>
      <c r="J58" s="248"/>
      <c r="K58" s="248"/>
    </row>
  </sheetData>
  <mergeCells count="45">
    <mergeCell ref="H30:J30"/>
    <mergeCell ref="H24:J24"/>
    <mergeCell ref="H25:J25"/>
    <mergeCell ref="H26:J26"/>
    <mergeCell ref="H27:J27"/>
    <mergeCell ref="H28:J28"/>
    <mergeCell ref="H29:J29"/>
    <mergeCell ref="H20:J20"/>
    <mergeCell ref="M20:N20"/>
    <mergeCell ref="H21:J21"/>
    <mergeCell ref="M21:N21"/>
    <mergeCell ref="H22:J22"/>
    <mergeCell ref="M22:N22"/>
    <mergeCell ref="H17:J17"/>
    <mergeCell ref="M17:N17"/>
    <mergeCell ref="H18:J18"/>
    <mergeCell ref="M18:N18"/>
    <mergeCell ref="H19:J19"/>
    <mergeCell ref="M19:N19"/>
    <mergeCell ref="H13:J13"/>
    <mergeCell ref="M13:N13"/>
    <mergeCell ref="H15:J15"/>
    <mergeCell ref="M15:N15"/>
    <mergeCell ref="H16:J16"/>
    <mergeCell ref="M16:N16"/>
    <mergeCell ref="H10:J10"/>
    <mergeCell ref="M10:N10"/>
    <mergeCell ref="H11:J11"/>
    <mergeCell ref="M11:N11"/>
    <mergeCell ref="H12:J12"/>
    <mergeCell ref="M12:N12"/>
    <mergeCell ref="H7:J7"/>
    <mergeCell ref="M7:N7"/>
    <mergeCell ref="H8:J8"/>
    <mergeCell ref="M8:N8"/>
    <mergeCell ref="H9:J9"/>
    <mergeCell ref="M9:N9"/>
    <mergeCell ref="A1:N1"/>
    <mergeCell ref="B4:D5"/>
    <mergeCell ref="F4:F5"/>
    <mergeCell ref="G4:G5"/>
    <mergeCell ref="H4:J4"/>
    <mergeCell ref="M4:N4"/>
    <mergeCell ref="H5:J5"/>
    <mergeCell ref="M5:N5"/>
  </mergeCells>
  <phoneticPr fontId="2"/>
  <printOptions horizontalCentered="1"/>
  <pageMargins left="0.55118110236220474" right="0.55118110236220474" top="0.59055118110236227" bottom="0.59055118110236227" header="0.51181102362204722" footer="0.51181102362204722"/>
  <pageSetup paperSize="9" scale="79" firstPageNumber="36" orientation="portrait" useFirstPageNumber="1" r:id="rId1"/>
  <headerFooter scaleWithDoc="0" alignWithMargins="0">
    <evenHeader>&amp;R&amp;12&amp;P</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zoomScaleNormal="100" workbookViewId="0">
      <selection sqref="B1"/>
    </sheetView>
  </sheetViews>
  <sheetFormatPr defaultRowHeight="13.5"/>
  <cols>
    <col min="1" max="1" width="1.42578125" style="284" customWidth="1"/>
    <col min="2" max="4" width="3.28515625" style="284" customWidth="1"/>
    <col min="5" max="5" width="2" style="284" customWidth="1"/>
    <col min="6" max="6" width="1" style="284" customWidth="1"/>
    <col min="7" max="7" width="11.140625" style="284" customWidth="1"/>
    <col min="8" max="8" width="7.140625" style="284" customWidth="1"/>
    <col min="9" max="9" width="8.5703125" style="284" customWidth="1"/>
    <col min="10" max="12" width="9.85546875" style="284" customWidth="1"/>
    <col min="13" max="13" width="12.140625" style="284" customWidth="1"/>
    <col min="14" max="18" width="9.85546875" style="284" customWidth="1"/>
    <col min="19" max="19" width="1" style="284" customWidth="1"/>
    <col min="20" max="16384" width="9.140625" style="284"/>
  </cols>
  <sheetData>
    <row r="1" spans="1:19" ht="24.75" customHeight="1">
      <c r="A1" s="468" t="s">
        <v>700</v>
      </c>
      <c r="B1" s="468"/>
      <c r="C1" s="468"/>
      <c r="D1" s="468"/>
      <c r="E1" s="469"/>
      <c r="F1" s="469"/>
      <c r="G1" s="469"/>
      <c r="H1" s="469"/>
      <c r="I1" s="469"/>
      <c r="J1" s="469"/>
      <c r="K1" s="469"/>
      <c r="L1" s="469"/>
      <c r="M1" s="469"/>
      <c r="N1" s="469"/>
      <c r="O1" s="469"/>
      <c r="P1" s="469"/>
      <c r="Q1" s="469"/>
      <c r="R1" s="469"/>
      <c r="S1" s="469"/>
    </row>
    <row r="2" spans="1:19" ht="21.75" customHeight="1"/>
    <row r="3" spans="1:19" ht="19.5" customHeight="1" thickBot="1">
      <c r="A3" s="296"/>
      <c r="B3" s="296"/>
      <c r="C3" s="296"/>
      <c r="D3" s="296"/>
      <c r="E3" s="246" t="s">
        <v>683</v>
      </c>
      <c r="F3" s="246"/>
      <c r="G3" s="246"/>
      <c r="H3" s="246"/>
      <c r="I3" s="246"/>
      <c r="J3" s="246"/>
      <c r="K3" s="246"/>
      <c r="L3" s="246"/>
      <c r="M3" s="246"/>
      <c r="N3" s="246"/>
      <c r="O3" s="246"/>
      <c r="P3" s="246"/>
      <c r="Q3" s="246"/>
      <c r="R3" s="246"/>
      <c r="S3" s="296"/>
    </row>
    <row r="4" spans="1:19" ht="18" customHeight="1" thickTop="1">
      <c r="E4" s="215"/>
      <c r="F4" s="303"/>
      <c r="G4" s="499" t="s">
        <v>445</v>
      </c>
      <c r="H4" s="522" t="s">
        <v>699</v>
      </c>
      <c r="I4" s="523"/>
      <c r="J4" s="523"/>
      <c r="K4" s="523"/>
      <c r="L4" s="523"/>
      <c r="M4" s="523"/>
      <c r="N4" s="523"/>
      <c r="O4" s="524"/>
      <c r="P4" s="515" t="s">
        <v>698</v>
      </c>
      <c r="Q4" s="302"/>
      <c r="R4" s="302"/>
      <c r="S4" s="301"/>
    </row>
    <row r="5" spans="1:19" ht="15.95" customHeight="1">
      <c r="E5" s="215"/>
      <c r="F5" s="222"/>
      <c r="G5" s="500"/>
      <c r="H5" s="525" t="s">
        <v>445</v>
      </c>
      <c r="I5" s="526"/>
      <c r="J5" s="503" t="s">
        <v>697</v>
      </c>
      <c r="K5" s="504"/>
      <c r="L5" s="504"/>
      <c r="M5" s="504"/>
      <c r="N5" s="505"/>
      <c r="O5" s="512" t="s">
        <v>696</v>
      </c>
      <c r="P5" s="516"/>
      <c r="Q5" s="512" t="s">
        <v>695</v>
      </c>
      <c r="R5" s="520" t="s">
        <v>694</v>
      </c>
    </row>
    <row r="6" spans="1:19" ht="15.95" customHeight="1">
      <c r="E6" s="215"/>
      <c r="F6" s="222"/>
      <c r="G6" s="501" t="s">
        <v>693</v>
      </c>
      <c r="H6" s="527"/>
      <c r="I6" s="528"/>
      <c r="J6" s="506" t="s">
        <v>445</v>
      </c>
      <c r="K6" s="508" t="s">
        <v>692</v>
      </c>
      <c r="L6" s="300" t="s">
        <v>691</v>
      </c>
      <c r="M6" s="300" t="s">
        <v>690</v>
      </c>
      <c r="N6" s="510" t="s">
        <v>689</v>
      </c>
      <c r="O6" s="513"/>
      <c r="P6" s="516"/>
      <c r="Q6" s="518"/>
      <c r="R6" s="516"/>
    </row>
    <row r="7" spans="1:19" ht="15.95" customHeight="1">
      <c r="A7" s="285"/>
      <c r="B7" s="285"/>
      <c r="C7" s="285"/>
      <c r="D7" s="285"/>
      <c r="E7" s="217"/>
      <c r="F7" s="218"/>
      <c r="G7" s="502"/>
      <c r="H7" s="529"/>
      <c r="I7" s="530"/>
      <c r="J7" s="507"/>
      <c r="K7" s="509"/>
      <c r="L7" s="299" t="s">
        <v>688</v>
      </c>
      <c r="M7" s="299" t="s">
        <v>687</v>
      </c>
      <c r="N7" s="511"/>
      <c r="O7" s="514"/>
      <c r="P7" s="517"/>
      <c r="Q7" s="519"/>
      <c r="R7" s="517"/>
      <c r="S7" s="285"/>
    </row>
    <row r="8" spans="1:19" ht="11.25" customHeight="1">
      <c r="E8" s="241"/>
      <c r="F8" s="240"/>
      <c r="G8" s="215"/>
      <c r="H8" s="215"/>
      <c r="I8" s="215"/>
      <c r="J8" s="215"/>
      <c r="K8" s="215"/>
      <c r="L8" s="215"/>
      <c r="M8" s="215"/>
      <c r="N8" s="215"/>
      <c r="O8" s="215"/>
      <c r="P8" s="215"/>
      <c r="Q8" s="215"/>
      <c r="R8" s="215"/>
    </row>
    <row r="9" spans="1:19" ht="32.25" customHeight="1">
      <c r="B9" s="531" t="s">
        <v>445</v>
      </c>
      <c r="C9" s="531"/>
      <c r="D9" s="531"/>
      <c r="E9" s="531"/>
      <c r="F9" s="222"/>
      <c r="G9" s="239">
        <v>242384</v>
      </c>
      <c r="H9" s="497">
        <v>132795</v>
      </c>
      <c r="I9" s="497"/>
      <c r="J9" s="239">
        <v>125292</v>
      </c>
      <c r="K9" s="239">
        <v>102218</v>
      </c>
      <c r="L9" s="239">
        <v>17983</v>
      </c>
      <c r="M9" s="239">
        <v>2290</v>
      </c>
      <c r="N9" s="239">
        <v>2801</v>
      </c>
      <c r="O9" s="239">
        <v>7503</v>
      </c>
      <c r="P9" s="239">
        <v>77570</v>
      </c>
      <c r="Q9" s="239">
        <v>36956</v>
      </c>
      <c r="R9" s="239">
        <v>13619</v>
      </c>
    </row>
    <row r="10" spans="1:19" ht="24.75" customHeight="1">
      <c r="B10" s="457" t="s">
        <v>686</v>
      </c>
      <c r="C10" s="457"/>
      <c r="D10" s="457"/>
      <c r="E10" s="457"/>
      <c r="F10" s="222"/>
      <c r="G10" s="239">
        <v>183749</v>
      </c>
      <c r="H10" s="497">
        <v>120666</v>
      </c>
      <c r="I10" s="497"/>
      <c r="J10" s="239">
        <v>113930</v>
      </c>
      <c r="K10" s="239">
        <v>94777</v>
      </c>
      <c r="L10" s="239">
        <v>15081</v>
      </c>
      <c r="M10" s="239">
        <v>2285</v>
      </c>
      <c r="N10" s="239">
        <v>1787</v>
      </c>
      <c r="O10" s="239">
        <v>6736</v>
      </c>
      <c r="P10" s="239">
        <v>41889</v>
      </c>
      <c r="Q10" s="239">
        <v>23224</v>
      </c>
      <c r="R10" s="239">
        <v>13602</v>
      </c>
    </row>
    <row r="11" spans="1:19" ht="24.75" customHeight="1">
      <c r="B11" s="457" t="s">
        <v>678</v>
      </c>
      <c r="C11" s="457"/>
      <c r="D11" s="457"/>
      <c r="E11" s="457"/>
      <c r="F11" s="222"/>
      <c r="G11" s="239">
        <v>58635</v>
      </c>
      <c r="H11" s="497">
        <v>12129</v>
      </c>
      <c r="I11" s="497"/>
      <c r="J11" s="239">
        <v>11362</v>
      </c>
      <c r="K11" s="239">
        <v>7441</v>
      </c>
      <c r="L11" s="239">
        <v>2902</v>
      </c>
      <c r="M11" s="221">
        <v>5</v>
      </c>
      <c r="N11" s="239">
        <v>1014</v>
      </c>
      <c r="O11" s="239">
        <v>767</v>
      </c>
      <c r="P11" s="239">
        <v>35681</v>
      </c>
      <c r="Q11" s="239">
        <v>13732</v>
      </c>
      <c r="R11" s="239">
        <v>17</v>
      </c>
    </row>
    <row r="12" spans="1:19" ht="11.25" customHeight="1">
      <c r="B12" s="521"/>
      <c r="C12" s="521"/>
      <c r="D12" s="521"/>
      <c r="E12" s="521"/>
      <c r="F12" s="222"/>
      <c r="G12" s="239"/>
      <c r="H12" s="497"/>
      <c r="I12" s="497"/>
      <c r="J12" s="239"/>
      <c r="K12" s="239"/>
      <c r="L12" s="239"/>
      <c r="M12" s="221"/>
      <c r="N12" s="239"/>
      <c r="O12" s="239"/>
      <c r="P12" s="239"/>
      <c r="Q12" s="239"/>
      <c r="R12" s="239"/>
    </row>
    <row r="13" spans="1:19" ht="32.25" customHeight="1">
      <c r="B13" s="532" t="s">
        <v>467</v>
      </c>
      <c r="C13" s="532"/>
      <c r="D13" s="532"/>
      <c r="E13" s="532"/>
      <c r="F13" s="222"/>
      <c r="G13" s="239">
        <v>123729</v>
      </c>
      <c r="H13" s="497">
        <v>81758</v>
      </c>
      <c r="I13" s="497"/>
      <c r="J13" s="239">
        <v>76559</v>
      </c>
      <c r="K13" s="239">
        <v>72394</v>
      </c>
      <c r="L13" s="239">
        <v>1294</v>
      </c>
      <c r="M13" s="239">
        <v>1172</v>
      </c>
      <c r="N13" s="239">
        <v>1699</v>
      </c>
      <c r="O13" s="239">
        <v>5199</v>
      </c>
      <c r="P13" s="239">
        <v>25378</v>
      </c>
      <c r="Q13" s="239">
        <v>3896</v>
      </c>
      <c r="R13" s="239">
        <v>7054</v>
      </c>
    </row>
    <row r="14" spans="1:19" ht="24.75" customHeight="1">
      <c r="B14" s="457" t="s">
        <v>686</v>
      </c>
      <c r="C14" s="457"/>
      <c r="D14" s="457"/>
      <c r="E14" s="457"/>
      <c r="F14" s="222"/>
      <c r="G14" s="239">
        <v>96443</v>
      </c>
      <c r="H14" s="497">
        <v>73731</v>
      </c>
      <c r="I14" s="497"/>
      <c r="J14" s="239">
        <v>69221</v>
      </c>
      <c r="K14" s="239">
        <v>66551</v>
      </c>
      <c r="L14" s="239">
        <v>541</v>
      </c>
      <c r="M14" s="239">
        <v>1169</v>
      </c>
      <c r="N14" s="239">
        <v>960</v>
      </c>
      <c r="O14" s="239">
        <v>4510</v>
      </c>
      <c r="P14" s="239">
        <v>11197</v>
      </c>
      <c r="Q14" s="239">
        <v>895</v>
      </c>
      <c r="R14" s="239">
        <v>7046</v>
      </c>
    </row>
    <row r="15" spans="1:19" ht="24.75" customHeight="1">
      <c r="B15" s="457" t="s">
        <v>678</v>
      </c>
      <c r="C15" s="457"/>
      <c r="D15" s="457"/>
      <c r="E15" s="457"/>
      <c r="F15" s="222"/>
      <c r="G15" s="239">
        <v>27286</v>
      </c>
      <c r="H15" s="497">
        <v>8027</v>
      </c>
      <c r="I15" s="497"/>
      <c r="J15" s="239">
        <v>7338</v>
      </c>
      <c r="K15" s="239">
        <v>5843</v>
      </c>
      <c r="L15" s="239">
        <v>753</v>
      </c>
      <c r="M15" s="221">
        <v>3</v>
      </c>
      <c r="N15" s="239">
        <v>739</v>
      </c>
      <c r="O15" s="239">
        <v>689</v>
      </c>
      <c r="P15" s="239">
        <v>14181</v>
      </c>
      <c r="Q15" s="239">
        <v>3001</v>
      </c>
      <c r="R15" s="239">
        <v>8</v>
      </c>
    </row>
    <row r="16" spans="1:19" ht="11.25" customHeight="1">
      <c r="B16" s="521"/>
      <c r="C16" s="521"/>
      <c r="D16" s="521"/>
      <c r="E16" s="521"/>
      <c r="F16" s="222"/>
      <c r="G16" s="239"/>
      <c r="H16" s="497"/>
      <c r="I16" s="497"/>
      <c r="J16" s="239"/>
      <c r="K16" s="239"/>
      <c r="L16" s="239"/>
      <c r="M16" s="221"/>
      <c r="N16" s="239"/>
      <c r="O16" s="239"/>
      <c r="P16" s="239"/>
      <c r="Q16" s="239"/>
      <c r="R16" s="239"/>
    </row>
    <row r="17" spans="1:19" ht="33" customHeight="1">
      <c r="B17" s="532" t="s">
        <v>466</v>
      </c>
      <c r="C17" s="532"/>
      <c r="D17" s="532"/>
      <c r="E17" s="532"/>
      <c r="F17" s="222"/>
      <c r="G17" s="239">
        <v>118655</v>
      </c>
      <c r="H17" s="497">
        <v>51037</v>
      </c>
      <c r="I17" s="497"/>
      <c r="J17" s="239">
        <v>48733</v>
      </c>
      <c r="K17" s="239">
        <v>29824</v>
      </c>
      <c r="L17" s="239">
        <v>16689</v>
      </c>
      <c r="M17" s="239">
        <v>1118</v>
      </c>
      <c r="N17" s="239">
        <v>1102</v>
      </c>
      <c r="O17" s="239">
        <v>2304</v>
      </c>
      <c r="P17" s="239">
        <v>52192</v>
      </c>
      <c r="Q17" s="239">
        <v>33060</v>
      </c>
      <c r="R17" s="239">
        <v>6565</v>
      </c>
    </row>
    <row r="18" spans="1:19" ht="24.75" customHeight="1">
      <c r="B18" s="457" t="s">
        <v>686</v>
      </c>
      <c r="C18" s="457"/>
      <c r="D18" s="457"/>
      <c r="E18" s="457"/>
      <c r="F18" s="222"/>
      <c r="G18" s="239">
        <v>87306</v>
      </c>
      <c r="H18" s="497">
        <v>46935</v>
      </c>
      <c r="I18" s="497"/>
      <c r="J18" s="239">
        <v>44709</v>
      </c>
      <c r="K18" s="239">
        <v>28226</v>
      </c>
      <c r="L18" s="239">
        <v>14540</v>
      </c>
      <c r="M18" s="239">
        <v>1116</v>
      </c>
      <c r="N18" s="239">
        <v>827</v>
      </c>
      <c r="O18" s="239">
        <v>2226</v>
      </c>
      <c r="P18" s="239">
        <v>30692</v>
      </c>
      <c r="Q18" s="239">
        <v>22329</v>
      </c>
      <c r="R18" s="239">
        <v>6556</v>
      </c>
    </row>
    <row r="19" spans="1:19" ht="24.75" customHeight="1">
      <c r="B19" s="457" t="s">
        <v>678</v>
      </c>
      <c r="C19" s="457"/>
      <c r="D19" s="457"/>
      <c r="E19" s="457"/>
      <c r="F19" s="222"/>
      <c r="G19" s="298">
        <v>31349</v>
      </c>
      <c r="H19" s="498">
        <v>4102</v>
      </c>
      <c r="I19" s="498"/>
      <c r="J19" s="286">
        <v>4024</v>
      </c>
      <c r="K19" s="286">
        <v>1598</v>
      </c>
      <c r="L19" s="286">
        <v>2149</v>
      </c>
      <c r="M19" s="220">
        <v>2</v>
      </c>
      <c r="N19" s="286">
        <v>275</v>
      </c>
      <c r="O19" s="286">
        <v>78</v>
      </c>
      <c r="P19" s="286">
        <v>21500</v>
      </c>
      <c r="Q19" s="286">
        <v>10731</v>
      </c>
      <c r="R19" s="286">
        <v>9</v>
      </c>
    </row>
    <row r="20" spans="1:19" ht="10.5" customHeight="1">
      <c r="A20" s="285"/>
      <c r="B20" s="285"/>
      <c r="C20" s="285"/>
      <c r="D20" s="285"/>
      <c r="E20" s="217"/>
      <c r="F20" s="218"/>
      <c r="G20" s="297"/>
      <c r="H20" s="217"/>
      <c r="I20" s="217"/>
      <c r="J20" s="217"/>
      <c r="K20" s="217"/>
      <c r="L20" s="217"/>
      <c r="M20" s="217"/>
      <c r="N20" s="217"/>
      <c r="O20" s="217"/>
      <c r="P20" s="217"/>
      <c r="Q20" s="217"/>
      <c r="R20" s="217"/>
      <c r="S20" s="285"/>
    </row>
    <row r="21" spans="1:19" ht="16.5" customHeight="1">
      <c r="B21" s="215" t="s">
        <v>685</v>
      </c>
      <c r="E21" s="215"/>
      <c r="F21" s="215"/>
      <c r="G21" s="215"/>
      <c r="H21" s="215"/>
      <c r="I21" s="215"/>
      <c r="J21" s="215"/>
      <c r="K21" s="215"/>
      <c r="L21" s="215"/>
      <c r="M21" s="215"/>
      <c r="N21" s="215"/>
      <c r="O21" s="215"/>
      <c r="P21" s="215"/>
      <c r="Q21" s="215"/>
      <c r="R21" s="215"/>
    </row>
    <row r="22" spans="1:19" ht="16.5" customHeight="1">
      <c r="B22" s="215" t="s">
        <v>665</v>
      </c>
      <c r="E22" s="215"/>
      <c r="F22" s="215"/>
      <c r="G22" s="215"/>
      <c r="H22" s="215"/>
      <c r="I22" s="215"/>
      <c r="J22" s="215"/>
      <c r="K22" s="215"/>
      <c r="L22" s="215"/>
      <c r="M22" s="215"/>
      <c r="N22" s="215"/>
      <c r="O22" s="215"/>
      <c r="P22" s="215"/>
      <c r="Q22" s="215"/>
      <c r="R22" s="215"/>
    </row>
    <row r="23" spans="1:19" ht="15.95" customHeight="1">
      <c r="E23" s="215"/>
      <c r="F23" s="215"/>
      <c r="G23" s="215"/>
      <c r="H23" s="215"/>
      <c r="I23" s="215"/>
      <c r="J23" s="215"/>
      <c r="K23" s="215"/>
      <c r="L23" s="215"/>
      <c r="M23" s="215"/>
      <c r="N23" s="215"/>
      <c r="O23" s="215"/>
      <c r="P23" s="215"/>
      <c r="Q23" s="215"/>
      <c r="R23" s="215"/>
      <c r="S23" s="215"/>
    </row>
    <row r="24" spans="1:19" ht="15.95" customHeight="1">
      <c r="E24" s="215"/>
      <c r="F24" s="215"/>
      <c r="G24" s="215"/>
      <c r="H24" s="215"/>
      <c r="I24" s="215"/>
      <c r="J24" s="215"/>
      <c r="K24" s="215"/>
      <c r="L24" s="215"/>
      <c r="M24" s="215"/>
      <c r="N24" s="215"/>
      <c r="O24" s="215"/>
      <c r="P24" s="215"/>
      <c r="Q24" s="215"/>
      <c r="R24" s="215"/>
      <c r="S24" s="215"/>
    </row>
  </sheetData>
  <mergeCells count="35">
    <mergeCell ref="B17:E17"/>
    <mergeCell ref="B15:E15"/>
    <mergeCell ref="H13:I13"/>
    <mergeCell ref="H14:I14"/>
    <mergeCell ref="H15:I15"/>
    <mergeCell ref="H16:I16"/>
    <mergeCell ref="B16:E16"/>
    <mergeCell ref="H4:O4"/>
    <mergeCell ref="H5:I7"/>
    <mergeCell ref="H9:I9"/>
    <mergeCell ref="H10:I10"/>
    <mergeCell ref="H11:I11"/>
    <mergeCell ref="H12:I12"/>
    <mergeCell ref="B9:E9"/>
    <mergeCell ref="B10:E10"/>
    <mergeCell ref="B11:E11"/>
    <mergeCell ref="B12:E12"/>
    <mergeCell ref="B13:E13"/>
    <mergeCell ref="B14:E14"/>
    <mergeCell ref="B18:E18"/>
    <mergeCell ref="B19:E19"/>
    <mergeCell ref="H18:I18"/>
    <mergeCell ref="H19:I19"/>
    <mergeCell ref="A1:S1"/>
    <mergeCell ref="G4:G5"/>
    <mergeCell ref="G6:G7"/>
    <mergeCell ref="J5:N5"/>
    <mergeCell ref="J6:J7"/>
    <mergeCell ref="K6:K7"/>
    <mergeCell ref="N6:N7"/>
    <mergeCell ref="O5:O7"/>
    <mergeCell ref="P4:P7"/>
    <mergeCell ref="Q5:Q7"/>
    <mergeCell ref="R5:R7"/>
    <mergeCell ref="H17:I17"/>
  </mergeCells>
  <phoneticPr fontId="2"/>
  <printOptions horizontalCentered="1"/>
  <pageMargins left="0.55118110236220474" right="0.55118110236220474" top="0.59055118110236227" bottom="0.59055118110236227" header="0.51181102362204722" footer="0.51181102362204722"/>
  <pageSetup paperSize="9" scale="71" firstPageNumber="37" orientation="portrait" useFirstPageNumber="1" r:id="rId1"/>
  <headerFooter scaleWithDoc="0" alignWithMargins="0">
    <evenHeader>&amp;R&amp;12&amp;P</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zoomScaleNormal="100" workbookViewId="0">
      <selection sqref="B1"/>
    </sheetView>
  </sheetViews>
  <sheetFormatPr defaultRowHeight="13.5"/>
  <cols>
    <col min="1" max="1" width="1.42578125" style="284" customWidth="1"/>
    <col min="2" max="4" width="3.28515625" style="284" customWidth="1"/>
    <col min="5" max="5" width="2" style="284" customWidth="1"/>
    <col min="6" max="6" width="1" style="284" customWidth="1"/>
    <col min="7" max="7" width="11.140625" style="284" customWidth="1"/>
    <col min="8" max="8" width="7.140625" style="284" customWidth="1"/>
    <col min="9" max="9" width="8.5703125" style="284" customWidth="1"/>
    <col min="10" max="12" width="9.85546875" style="284" customWidth="1"/>
    <col min="13" max="13" width="12.140625" style="284" customWidth="1"/>
    <col min="14" max="18" width="9.85546875" style="284" customWidth="1"/>
    <col min="19" max="19" width="1" style="284" customWidth="1"/>
    <col min="20" max="16384" width="9.140625" style="284"/>
  </cols>
  <sheetData>
    <row r="1" spans="1:19" ht="21.75" customHeight="1">
      <c r="A1" s="468" t="s">
        <v>684</v>
      </c>
      <c r="B1" s="468"/>
      <c r="C1" s="468"/>
      <c r="D1" s="468"/>
      <c r="E1" s="468"/>
      <c r="F1" s="468"/>
      <c r="G1" s="468"/>
      <c r="H1" s="468"/>
      <c r="I1" s="468"/>
      <c r="J1" s="468"/>
      <c r="K1" s="468"/>
      <c r="L1" s="468"/>
      <c r="M1" s="468"/>
      <c r="N1" s="468"/>
      <c r="O1" s="468"/>
      <c r="P1" s="468"/>
      <c r="Q1" s="468"/>
      <c r="R1" s="468"/>
      <c r="S1" s="468"/>
    </row>
    <row r="2" spans="1:19" ht="16.5" customHeight="1">
      <c r="E2" s="215"/>
      <c r="F2" s="215"/>
      <c r="G2" s="215"/>
      <c r="H2" s="215"/>
      <c r="I2" s="215"/>
      <c r="J2" s="215"/>
      <c r="K2" s="215"/>
      <c r="L2" s="215"/>
      <c r="M2" s="215"/>
      <c r="N2" s="215"/>
      <c r="O2" s="215"/>
      <c r="P2" s="215"/>
      <c r="Q2" s="215"/>
      <c r="R2" s="215"/>
      <c r="S2" s="215"/>
    </row>
    <row r="3" spans="1:19" ht="19.5" customHeight="1" thickBot="1">
      <c r="A3" s="296"/>
      <c r="B3" s="246" t="s">
        <v>683</v>
      </c>
      <c r="C3" s="296"/>
      <c r="D3" s="296"/>
      <c r="E3" s="246"/>
      <c r="F3" s="246"/>
      <c r="G3" s="246"/>
      <c r="H3" s="246"/>
      <c r="I3" s="246"/>
      <c r="J3" s="246"/>
      <c r="K3" s="246"/>
      <c r="L3" s="246"/>
      <c r="M3" s="246"/>
      <c r="N3" s="246"/>
      <c r="O3" s="246"/>
      <c r="P3" s="246"/>
      <c r="Q3" s="246"/>
      <c r="R3" s="246"/>
      <c r="S3" s="246"/>
    </row>
    <row r="4" spans="1:19" ht="21" customHeight="1" thickTop="1">
      <c r="A4" s="535"/>
      <c r="B4" s="523" t="s">
        <v>682</v>
      </c>
      <c r="C4" s="523"/>
      <c r="D4" s="523"/>
      <c r="E4" s="523"/>
      <c r="F4" s="523"/>
      <c r="G4" s="523"/>
      <c r="H4" s="524"/>
      <c r="I4" s="538" t="s">
        <v>472</v>
      </c>
      <c r="J4" s="539"/>
      <c r="K4" s="539"/>
      <c r="L4" s="540"/>
      <c r="M4" s="523" t="s">
        <v>447</v>
      </c>
      <c r="N4" s="524"/>
      <c r="O4" s="538" t="s">
        <v>681</v>
      </c>
      <c r="P4" s="540"/>
      <c r="Q4" s="538" t="s">
        <v>453</v>
      </c>
      <c r="R4" s="539"/>
      <c r="S4" s="295"/>
    </row>
    <row r="5" spans="1:19" ht="21" customHeight="1">
      <c r="A5" s="536"/>
      <c r="B5" s="537"/>
      <c r="C5" s="537"/>
      <c r="D5" s="537"/>
      <c r="E5" s="537"/>
      <c r="F5" s="537"/>
      <c r="G5" s="537"/>
      <c r="H5" s="530"/>
      <c r="I5" s="503" t="s">
        <v>680</v>
      </c>
      <c r="J5" s="541"/>
      <c r="K5" s="294" t="s">
        <v>679</v>
      </c>
      <c r="L5" s="293" t="s">
        <v>678</v>
      </c>
      <c r="M5" s="537"/>
      <c r="N5" s="530"/>
      <c r="O5" s="292" t="s">
        <v>447</v>
      </c>
      <c r="P5" s="290" t="s">
        <v>446</v>
      </c>
      <c r="Q5" s="291" t="s">
        <v>447</v>
      </c>
      <c r="R5" s="290" t="s">
        <v>446</v>
      </c>
      <c r="S5" s="217"/>
    </row>
    <row r="6" spans="1:19" ht="10.5" customHeight="1">
      <c r="E6" s="215"/>
      <c r="F6" s="215"/>
      <c r="G6" s="215"/>
      <c r="H6" s="222"/>
      <c r="I6" s="215"/>
      <c r="J6" s="241"/>
      <c r="K6" s="215"/>
      <c r="L6" s="215"/>
      <c r="M6" s="215"/>
      <c r="N6" s="215"/>
      <c r="O6" s="215"/>
      <c r="P6" s="215"/>
      <c r="Q6" s="215"/>
      <c r="R6" s="215"/>
      <c r="S6" s="215"/>
    </row>
    <row r="7" spans="1:19" ht="24" customHeight="1">
      <c r="B7" s="533" t="s">
        <v>445</v>
      </c>
      <c r="C7" s="533"/>
      <c r="D7" s="533"/>
      <c r="E7" s="533"/>
      <c r="F7" s="533"/>
      <c r="G7" s="533"/>
      <c r="H7" s="528"/>
      <c r="I7" s="534">
        <v>280416</v>
      </c>
      <c r="J7" s="497"/>
      <c r="K7" s="286">
        <v>35751</v>
      </c>
      <c r="L7" s="286">
        <v>58635</v>
      </c>
      <c r="M7" s="498">
        <v>111973</v>
      </c>
      <c r="N7" s="498"/>
      <c r="O7" s="286">
        <v>111854</v>
      </c>
      <c r="P7" s="286">
        <v>276922</v>
      </c>
      <c r="Q7" s="286">
        <v>119</v>
      </c>
      <c r="R7" s="286">
        <v>3494</v>
      </c>
      <c r="S7" s="215"/>
    </row>
    <row r="8" spans="1:19" ht="15" customHeight="1">
      <c r="E8" s="215"/>
      <c r="F8" s="215"/>
      <c r="G8" s="215"/>
      <c r="H8" s="222"/>
      <c r="I8" s="534"/>
      <c r="J8" s="497"/>
      <c r="K8" s="239"/>
      <c r="L8" s="239"/>
      <c r="M8" s="497"/>
      <c r="N8" s="497"/>
      <c r="O8" s="239"/>
      <c r="P8" s="239"/>
      <c r="Q8" s="239"/>
      <c r="R8" s="239"/>
      <c r="S8" s="215"/>
    </row>
    <row r="9" spans="1:19" ht="26.25" customHeight="1">
      <c r="B9" s="533" t="s">
        <v>677</v>
      </c>
      <c r="C9" s="533"/>
      <c r="D9" s="533"/>
      <c r="E9" s="533"/>
      <c r="F9" s="533"/>
      <c r="G9" s="533"/>
      <c r="H9" s="528"/>
      <c r="I9" s="534">
        <v>272698</v>
      </c>
      <c r="J9" s="497">
        <v>272698</v>
      </c>
      <c r="K9" s="286">
        <v>35246</v>
      </c>
      <c r="L9" s="286">
        <v>55698</v>
      </c>
      <c r="M9" s="498">
        <v>109380</v>
      </c>
      <c r="N9" s="498">
        <v>109380</v>
      </c>
      <c r="O9" s="286">
        <v>109271</v>
      </c>
      <c r="P9" s="286">
        <v>269482</v>
      </c>
      <c r="Q9" s="286">
        <v>109</v>
      </c>
      <c r="R9" s="286">
        <v>3216</v>
      </c>
      <c r="S9" s="215"/>
    </row>
    <row r="10" spans="1:19" ht="26.25" customHeight="1">
      <c r="B10" s="289"/>
      <c r="C10" s="533" t="s">
        <v>676</v>
      </c>
      <c r="D10" s="533"/>
      <c r="E10" s="533"/>
      <c r="F10" s="533"/>
      <c r="G10" s="533"/>
      <c r="H10" s="528"/>
      <c r="I10" s="534">
        <v>215669</v>
      </c>
      <c r="J10" s="497">
        <v>215669</v>
      </c>
      <c r="K10" s="286">
        <v>29837</v>
      </c>
      <c r="L10" s="286">
        <v>38919</v>
      </c>
      <c r="M10" s="498">
        <v>89385</v>
      </c>
      <c r="N10" s="498">
        <v>89385</v>
      </c>
      <c r="O10" s="286">
        <v>89329</v>
      </c>
      <c r="P10" s="286">
        <v>214787</v>
      </c>
      <c r="Q10" s="286">
        <v>56</v>
      </c>
      <c r="R10" s="286">
        <v>882</v>
      </c>
      <c r="S10" s="215"/>
    </row>
    <row r="11" spans="1:19" ht="26.25" customHeight="1">
      <c r="B11" s="289"/>
      <c r="C11" s="289"/>
      <c r="D11" s="533" t="s">
        <v>675</v>
      </c>
      <c r="E11" s="533"/>
      <c r="F11" s="533"/>
      <c r="G11" s="533"/>
      <c r="H11" s="528"/>
      <c r="I11" s="534">
        <v>15021</v>
      </c>
      <c r="J11" s="497">
        <v>15021</v>
      </c>
      <c r="K11" s="286">
        <v>1657</v>
      </c>
      <c r="L11" s="286">
        <v>2762</v>
      </c>
      <c r="M11" s="498">
        <v>7432</v>
      </c>
      <c r="N11" s="498">
        <v>7432</v>
      </c>
      <c r="O11" s="286">
        <v>7417</v>
      </c>
      <c r="P11" s="286">
        <v>14933</v>
      </c>
      <c r="Q11" s="286">
        <v>15</v>
      </c>
      <c r="R11" s="286">
        <v>88</v>
      </c>
      <c r="S11" s="215"/>
    </row>
    <row r="12" spans="1:19" ht="26.25" customHeight="1">
      <c r="B12" s="289"/>
      <c r="C12" s="289"/>
      <c r="D12" s="533" t="s">
        <v>674</v>
      </c>
      <c r="E12" s="533"/>
      <c r="F12" s="533"/>
      <c r="G12" s="533"/>
      <c r="H12" s="528"/>
      <c r="I12" s="534">
        <v>13970</v>
      </c>
      <c r="J12" s="497">
        <v>13970</v>
      </c>
      <c r="K12" s="286">
        <v>1816</v>
      </c>
      <c r="L12" s="286">
        <v>2339</v>
      </c>
      <c r="M12" s="498">
        <v>6394</v>
      </c>
      <c r="N12" s="498">
        <v>6394</v>
      </c>
      <c r="O12" s="286">
        <v>6388</v>
      </c>
      <c r="P12" s="286">
        <v>13906</v>
      </c>
      <c r="Q12" s="286">
        <v>6</v>
      </c>
      <c r="R12" s="286">
        <v>64</v>
      </c>
      <c r="S12" s="215"/>
    </row>
    <row r="13" spans="1:19" ht="26.25" customHeight="1">
      <c r="B13" s="289"/>
      <c r="C13" s="289"/>
      <c r="D13" s="533" t="s">
        <v>673</v>
      </c>
      <c r="E13" s="533"/>
      <c r="F13" s="533"/>
      <c r="G13" s="533"/>
      <c r="H13" s="528"/>
      <c r="I13" s="534">
        <v>186678</v>
      </c>
      <c r="J13" s="497">
        <v>186678</v>
      </c>
      <c r="K13" s="286">
        <v>26364</v>
      </c>
      <c r="L13" s="286">
        <v>33818</v>
      </c>
      <c r="M13" s="498">
        <v>75559</v>
      </c>
      <c r="N13" s="498">
        <v>75559</v>
      </c>
      <c r="O13" s="286">
        <v>75524</v>
      </c>
      <c r="P13" s="286">
        <v>185948</v>
      </c>
      <c r="Q13" s="286">
        <v>35</v>
      </c>
      <c r="R13" s="286">
        <v>730</v>
      </c>
      <c r="S13" s="215"/>
    </row>
    <row r="14" spans="1:19" ht="26.25" customHeight="1">
      <c r="B14" s="289"/>
      <c r="C14" s="289"/>
      <c r="D14" s="289"/>
      <c r="F14" s="215"/>
      <c r="G14" s="451" t="s">
        <v>672</v>
      </c>
      <c r="H14" s="542"/>
      <c r="I14" s="534">
        <v>77378</v>
      </c>
      <c r="J14" s="497">
        <v>77378</v>
      </c>
      <c r="K14" s="286">
        <v>10613</v>
      </c>
      <c r="L14" s="286">
        <v>14095</v>
      </c>
      <c r="M14" s="498">
        <v>32840</v>
      </c>
      <c r="N14" s="498">
        <v>32840</v>
      </c>
      <c r="O14" s="286">
        <v>32823</v>
      </c>
      <c r="P14" s="286">
        <v>77063</v>
      </c>
      <c r="Q14" s="286">
        <v>17</v>
      </c>
      <c r="R14" s="286">
        <v>315</v>
      </c>
      <c r="S14" s="215"/>
    </row>
    <row r="15" spans="1:19" ht="26.25" customHeight="1">
      <c r="B15" s="289"/>
      <c r="C15" s="289"/>
      <c r="D15" s="289"/>
      <c r="F15" s="215"/>
      <c r="G15" s="543" t="s">
        <v>671</v>
      </c>
      <c r="H15" s="544"/>
      <c r="I15" s="534">
        <v>27955</v>
      </c>
      <c r="J15" s="497">
        <v>27955</v>
      </c>
      <c r="K15" s="286">
        <v>4793</v>
      </c>
      <c r="L15" s="286">
        <v>3546</v>
      </c>
      <c r="M15" s="498">
        <v>11412</v>
      </c>
      <c r="N15" s="498">
        <v>11412</v>
      </c>
      <c r="O15" s="286">
        <v>11405</v>
      </c>
      <c r="P15" s="286">
        <v>27709</v>
      </c>
      <c r="Q15" s="286">
        <v>7</v>
      </c>
      <c r="R15" s="286">
        <v>246</v>
      </c>
      <c r="S15" s="215"/>
    </row>
    <row r="16" spans="1:19" ht="26.25" customHeight="1">
      <c r="B16" s="289"/>
      <c r="C16" s="289"/>
      <c r="D16" s="289"/>
      <c r="F16" s="215"/>
      <c r="G16" s="543" t="s">
        <v>670</v>
      </c>
      <c r="H16" s="544"/>
      <c r="I16" s="534">
        <v>81345</v>
      </c>
      <c r="J16" s="497">
        <v>81345</v>
      </c>
      <c r="K16" s="286">
        <v>10958</v>
      </c>
      <c r="L16" s="286">
        <v>16177</v>
      </c>
      <c r="M16" s="498">
        <v>31307</v>
      </c>
      <c r="N16" s="498">
        <v>31307</v>
      </c>
      <c r="O16" s="286">
        <v>31296</v>
      </c>
      <c r="P16" s="286">
        <v>81176</v>
      </c>
      <c r="Q16" s="286">
        <v>11</v>
      </c>
      <c r="R16" s="286">
        <v>169</v>
      </c>
      <c r="S16" s="215"/>
    </row>
    <row r="17" spans="1:19" ht="15" customHeight="1">
      <c r="B17" s="289"/>
      <c r="C17" s="289"/>
      <c r="D17" s="289"/>
      <c r="E17" s="288"/>
      <c r="F17" s="288"/>
      <c r="G17" s="288"/>
      <c r="H17" s="287"/>
      <c r="I17" s="534"/>
      <c r="J17" s="497"/>
      <c r="K17" s="286"/>
      <c r="L17" s="286"/>
      <c r="M17" s="498"/>
      <c r="N17" s="498"/>
      <c r="O17" s="286"/>
      <c r="P17" s="286"/>
      <c r="Q17" s="286"/>
      <c r="R17" s="286"/>
      <c r="S17" s="215"/>
    </row>
    <row r="18" spans="1:19" ht="26.25" customHeight="1">
      <c r="B18" s="289"/>
      <c r="C18" s="533" t="s">
        <v>669</v>
      </c>
      <c r="D18" s="533"/>
      <c r="E18" s="533"/>
      <c r="F18" s="533"/>
      <c r="G18" s="533"/>
      <c r="H18" s="528"/>
      <c r="I18" s="534">
        <v>57029</v>
      </c>
      <c r="J18" s="497"/>
      <c r="K18" s="286">
        <v>5409</v>
      </c>
      <c r="L18" s="286">
        <v>16779</v>
      </c>
      <c r="M18" s="498">
        <v>19995</v>
      </c>
      <c r="N18" s="498"/>
      <c r="O18" s="286">
        <v>19942</v>
      </c>
      <c r="P18" s="286">
        <v>54695</v>
      </c>
      <c r="Q18" s="286">
        <v>53</v>
      </c>
      <c r="R18" s="286">
        <v>2334</v>
      </c>
      <c r="S18" s="215"/>
    </row>
    <row r="19" spans="1:19" ht="15" customHeight="1">
      <c r="B19" s="289"/>
      <c r="C19" s="289"/>
      <c r="D19" s="289"/>
      <c r="E19" s="288"/>
      <c r="F19" s="288"/>
      <c r="G19" s="288"/>
      <c r="H19" s="287"/>
      <c r="I19" s="534"/>
      <c r="J19" s="497"/>
      <c r="K19" s="286"/>
      <c r="L19" s="286"/>
      <c r="M19" s="498"/>
      <c r="N19" s="498"/>
      <c r="O19" s="286"/>
      <c r="P19" s="286"/>
      <c r="Q19" s="286"/>
      <c r="R19" s="286"/>
      <c r="S19" s="215"/>
    </row>
    <row r="20" spans="1:19" ht="26.25" customHeight="1">
      <c r="B20" s="533" t="s">
        <v>668</v>
      </c>
      <c r="C20" s="533"/>
      <c r="D20" s="533"/>
      <c r="E20" s="533"/>
      <c r="F20" s="533"/>
      <c r="G20" s="533"/>
      <c r="H20" s="528"/>
      <c r="I20" s="534">
        <v>7718</v>
      </c>
      <c r="J20" s="497"/>
      <c r="K20" s="286">
        <v>505</v>
      </c>
      <c r="L20" s="286">
        <v>2937</v>
      </c>
      <c r="M20" s="498">
        <v>2593</v>
      </c>
      <c r="N20" s="498"/>
      <c r="O20" s="286">
        <v>2583</v>
      </c>
      <c r="P20" s="286">
        <v>7440</v>
      </c>
      <c r="Q20" s="286">
        <v>10</v>
      </c>
      <c r="R20" s="286">
        <v>278</v>
      </c>
      <c r="S20" s="215"/>
    </row>
    <row r="21" spans="1:19" ht="10.5" customHeight="1">
      <c r="A21" s="285"/>
      <c r="B21" s="285"/>
      <c r="C21" s="285"/>
      <c r="D21" s="285"/>
      <c r="E21" s="217"/>
      <c r="F21" s="217"/>
      <c r="G21" s="217"/>
      <c r="H21" s="218"/>
      <c r="I21" s="217"/>
      <c r="J21" s="217"/>
      <c r="K21" s="217"/>
      <c r="L21" s="217"/>
      <c r="M21" s="217"/>
      <c r="N21" s="217"/>
      <c r="O21" s="217"/>
      <c r="P21" s="217"/>
      <c r="Q21" s="217"/>
      <c r="R21" s="217"/>
      <c r="S21" s="217"/>
    </row>
    <row r="22" spans="1:19" ht="15.95" customHeight="1">
      <c r="B22" s="215" t="s">
        <v>667</v>
      </c>
      <c r="E22" s="215"/>
      <c r="F22" s="215"/>
      <c r="G22" s="215"/>
      <c r="H22" s="215"/>
      <c r="I22" s="215"/>
      <c r="J22" s="215"/>
      <c r="K22" s="215"/>
      <c r="L22" s="215"/>
      <c r="M22" s="215"/>
      <c r="N22" s="215"/>
      <c r="O22" s="215"/>
      <c r="P22" s="215"/>
      <c r="Q22" s="215"/>
      <c r="R22" s="215"/>
      <c r="S22" s="215"/>
    </row>
    <row r="23" spans="1:19" ht="15.95" customHeight="1">
      <c r="B23" s="215" t="s">
        <v>666</v>
      </c>
      <c r="E23" s="215"/>
      <c r="F23" s="215"/>
      <c r="G23" s="215"/>
      <c r="H23" s="215"/>
      <c r="I23" s="215"/>
      <c r="J23" s="215"/>
      <c r="K23" s="215"/>
      <c r="L23" s="215"/>
      <c r="M23" s="215"/>
      <c r="N23" s="215"/>
      <c r="O23" s="215"/>
      <c r="P23" s="215"/>
      <c r="Q23" s="215"/>
      <c r="R23" s="215"/>
      <c r="S23" s="215"/>
    </row>
    <row r="24" spans="1:19" ht="15.95" customHeight="1">
      <c r="B24" s="215" t="s">
        <v>665</v>
      </c>
      <c r="E24" s="215"/>
      <c r="F24" s="215"/>
      <c r="G24" s="215"/>
      <c r="H24" s="215"/>
      <c r="I24" s="215"/>
      <c r="J24" s="215"/>
      <c r="K24" s="215"/>
      <c r="L24" s="215"/>
      <c r="M24" s="215"/>
      <c r="N24" s="215"/>
      <c r="O24" s="215"/>
      <c r="P24" s="215"/>
      <c r="Q24" s="215"/>
      <c r="R24" s="215"/>
      <c r="S24" s="215"/>
    </row>
    <row r="25" spans="1:19" ht="15.95" customHeight="1">
      <c r="E25" s="215"/>
      <c r="F25" s="215"/>
      <c r="G25" s="215"/>
      <c r="H25" s="215"/>
      <c r="I25" s="215"/>
      <c r="J25" s="215"/>
      <c r="K25" s="215"/>
      <c r="L25" s="215"/>
      <c r="M25" s="215"/>
      <c r="N25" s="215"/>
      <c r="O25" s="215"/>
      <c r="P25" s="215"/>
      <c r="Q25" s="215"/>
      <c r="R25" s="215"/>
      <c r="S25" s="215"/>
    </row>
    <row r="26" spans="1:19" ht="15.95" customHeight="1">
      <c r="E26" s="215"/>
      <c r="F26" s="215"/>
      <c r="G26" s="215"/>
      <c r="H26" s="215"/>
      <c r="I26" s="215"/>
      <c r="J26" s="215"/>
      <c r="K26" s="215"/>
      <c r="L26" s="215"/>
      <c r="M26" s="215"/>
      <c r="N26" s="215"/>
      <c r="O26" s="215"/>
      <c r="P26" s="215"/>
      <c r="Q26" s="215"/>
      <c r="R26" s="215"/>
      <c r="S26" s="215"/>
    </row>
    <row r="27" spans="1:19" ht="15.95" customHeight="1">
      <c r="E27" s="215"/>
      <c r="F27" s="215"/>
      <c r="G27" s="215"/>
      <c r="H27" s="215"/>
      <c r="I27" s="215"/>
      <c r="J27" s="215"/>
      <c r="K27" s="215"/>
      <c r="L27" s="215"/>
      <c r="M27" s="215"/>
      <c r="N27" s="215"/>
      <c r="O27" s="215"/>
      <c r="P27" s="215"/>
      <c r="Q27" s="215"/>
      <c r="R27" s="215"/>
      <c r="S27" s="215"/>
    </row>
    <row r="28" spans="1:19" ht="15.95" customHeight="1">
      <c r="E28" s="215"/>
      <c r="F28" s="215"/>
      <c r="G28" s="215"/>
      <c r="H28" s="215"/>
      <c r="I28" s="215"/>
      <c r="J28" s="215"/>
      <c r="K28" s="215"/>
      <c r="L28" s="215"/>
      <c r="M28" s="215"/>
      <c r="N28" s="215"/>
      <c r="O28" s="215"/>
      <c r="P28" s="215"/>
      <c r="Q28" s="215"/>
      <c r="R28" s="215"/>
      <c r="S28" s="215"/>
    </row>
    <row r="29" spans="1:19" ht="15.95" customHeight="1">
      <c r="E29" s="215"/>
      <c r="F29" s="215"/>
      <c r="G29" s="215"/>
      <c r="H29" s="215"/>
      <c r="I29" s="215"/>
      <c r="J29" s="215"/>
      <c r="K29" s="215"/>
      <c r="L29" s="215"/>
      <c r="M29" s="215"/>
      <c r="N29" s="215"/>
      <c r="O29" s="215"/>
      <c r="P29" s="215"/>
      <c r="Q29" s="215"/>
      <c r="R29" s="215"/>
      <c r="S29" s="215"/>
    </row>
    <row r="30" spans="1:19" ht="15.95" customHeight="1">
      <c r="E30" s="215"/>
      <c r="F30" s="215"/>
      <c r="G30" s="215"/>
      <c r="H30" s="215"/>
      <c r="I30" s="215"/>
      <c r="J30" s="215"/>
      <c r="K30" s="215"/>
      <c r="L30" s="215"/>
      <c r="M30" s="215"/>
      <c r="N30" s="215"/>
      <c r="O30" s="215"/>
      <c r="P30" s="215"/>
      <c r="Q30" s="215"/>
      <c r="R30" s="215"/>
      <c r="S30" s="215"/>
    </row>
    <row r="31" spans="1:19" ht="15.95" customHeight="1">
      <c r="E31" s="215"/>
      <c r="F31" s="215"/>
      <c r="G31" s="215"/>
      <c r="H31" s="215"/>
      <c r="I31" s="215"/>
      <c r="J31" s="215"/>
      <c r="K31" s="215"/>
      <c r="L31" s="215"/>
      <c r="M31" s="215"/>
      <c r="N31" s="215"/>
      <c r="O31" s="215"/>
      <c r="P31" s="215"/>
      <c r="Q31" s="215"/>
      <c r="R31" s="215"/>
      <c r="S31" s="215"/>
    </row>
    <row r="32" spans="1:19" ht="15.95" customHeight="1">
      <c r="E32" s="215"/>
      <c r="F32" s="215"/>
      <c r="G32" s="215"/>
      <c r="H32" s="215"/>
      <c r="I32" s="215"/>
      <c r="J32" s="215"/>
      <c r="K32" s="215"/>
      <c r="L32" s="215"/>
      <c r="M32" s="215"/>
      <c r="N32" s="215"/>
      <c r="O32" s="215"/>
      <c r="P32" s="215"/>
      <c r="Q32" s="215"/>
      <c r="R32" s="215"/>
      <c r="S32" s="215"/>
    </row>
    <row r="33" spans="5:19" ht="15.95" customHeight="1">
      <c r="E33" s="215"/>
      <c r="F33" s="215"/>
      <c r="G33" s="215"/>
      <c r="H33" s="215"/>
      <c r="I33" s="215"/>
      <c r="J33" s="215"/>
      <c r="K33" s="215"/>
      <c r="L33" s="215"/>
      <c r="M33" s="215"/>
      <c r="N33" s="215"/>
      <c r="O33" s="215"/>
      <c r="P33" s="215"/>
      <c r="Q33" s="215"/>
      <c r="R33" s="215"/>
      <c r="S33" s="215"/>
    </row>
    <row r="34" spans="5:19" ht="15.95" customHeight="1">
      <c r="E34" s="215"/>
      <c r="F34" s="215"/>
      <c r="G34" s="215"/>
      <c r="H34" s="215"/>
      <c r="I34" s="215"/>
      <c r="J34" s="215"/>
      <c r="K34" s="215"/>
      <c r="L34" s="215"/>
      <c r="M34" s="215"/>
      <c r="N34" s="215"/>
      <c r="O34" s="215"/>
      <c r="P34" s="215"/>
      <c r="Q34" s="215"/>
      <c r="R34" s="215"/>
      <c r="S34" s="215"/>
    </row>
    <row r="35" spans="5:19" ht="15.95" customHeight="1">
      <c r="E35" s="215"/>
      <c r="F35" s="215"/>
      <c r="G35" s="215"/>
      <c r="H35" s="215"/>
      <c r="I35" s="215"/>
      <c r="J35" s="215"/>
      <c r="K35" s="215"/>
      <c r="L35" s="215"/>
      <c r="M35" s="215"/>
      <c r="N35" s="215"/>
      <c r="O35" s="215"/>
      <c r="P35" s="215"/>
      <c r="Q35" s="215"/>
      <c r="R35" s="215"/>
      <c r="S35" s="215"/>
    </row>
    <row r="36" spans="5:19" ht="15.95" customHeight="1">
      <c r="E36" s="215"/>
      <c r="F36" s="215"/>
      <c r="G36" s="215"/>
      <c r="H36" s="215"/>
      <c r="I36" s="215"/>
      <c r="J36" s="215"/>
      <c r="K36" s="215"/>
      <c r="L36" s="215"/>
      <c r="M36" s="215"/>
      <c r="N36" s="215"/>
      <c r="O36" s="215"/>
      <c r="P36" s="215"/>
      <c r="Q36" s="215"/>
      <c r="R36" s="215"/>
      <c r="S36" s="215"/>
    </row>
  </sheetData>
  <mergeCells count="47">
    <mergeCell ref="I19:J19"/>
    <mergeCell ref="M19:N19"/>
    <mergeCell ref="B20:H20"/>
    <mergeCell ref="I20:J20"/>
    <mergeCell ref="M20:N20"/>
    <mergeCell ref="C18:H18"/>
    <mergeCell ref="I18:J18"/>
    <mergeCell ref="M18:N18"/>
    <mergeCell ref="G14:H14"/>
    <mergeCell ref="I14:J14"/>
    <mergeCell ref="M14:N14"/>
    <mergeCell ref="G15:H15"/>
    <mergeCell ref="I15:J15"/>
    <mergeCell ref="M15:N15"/>
    <mergeCell ref="G16:H16"/>
    <mergeCell ref="I16:J16"/>
    <mergeCell ref="M16:N16"/>
    <mergeCell ref="I17:J17"/>
    <mergeCell ref="M17:N17"/>
    <mergeCell ref="D12:H12"/>
    <mergeCell ref="I12:J12"/>
    <mergeCell ref="M12:N12"/>
    <mergeCell ref="D13:H13"/>
    <mergeCell ref="I13:J13"/>
    <mergeCell ref="M13:N13"/>
    <mergeCell ref="C10:H10"/>
    <mergeCell ref="I10:J10"/>
    <mergeCell ref="M10:N10"/>
    <mergeCell ref="D11:H11"/>
    <mergeCell ref="I11:J11"/>
    <mergeCell ref="M11:N11"/>
    <mergeCell ref="B9:H9"/>
    <mergeCell ref="I9:J9"/>
    <mergeCell ref="M9:N9"/>
    <mergeCell ref="A1:S1"/>
    <mergeCell ref="A4:A5"/>
    <mergeCell ref="B4:H5"/>
    <mergeCell ref="I4:L4"/>
    <mergeCell ref="M4:N5"/>
    <mergeCell ref="O4:P4"/>
    <mergeCell ref="Q4:R4"/>
    <mergeCell ref="I5:J5"/>
    <mergeCell ref="B7:H7"/>
    <mergeCell ref="I7:J7"/>
    <mergeCell ref="M7:N7"/>
    <mergeCell ref="I8:J8"/>
    <mergeCell ref="M8:N8"/>
  </mergeCells>
  <phoneticPr fontId="2"/>
  <printOptions horizontalCentered="1"/>
  <pageMargins left="0.55118110236220474" right="0.55118110236220474" top="0.59055118110236227" bottom="0.59055118110236227" header="0.51181102362204722" footer="0.51181102362204722"/>
  <pageSetup paperSize="9" scale="71" firstPageNumber="37" orientation="portrait" useFirstPageNumber="1" r:id="rId1"/>
  <headerFooter scaleWithDoc="0" alignWithMargins="0">
    <evenHeader>&amp;R&amp;12&amp;P</even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K39"/>
  <sheetViews>
    <sheetView zoomScaleNormal="100" zoomScaleSheetLayoutView="55" workbookViewId="0">
      <selection sqref="B1"/>
    </sheetView>
  </sheetViews>
  <sheetFormatPr defaultRowHeight="13.5"/>
  <cols>
    <col min="1" max="1" width="1.28515625" style="239" customWidth="1"/>
    <col min="2" max="2" width="3" style="239" customWidth="1"/>
    <col min="3" max="3" width="26.5703125" style="239" customWidth="1"/>
    <col min="4" max="4" width="1.28515625" style="239" customWidth="1"/>
    <col min="5" max="5" width="12.28515625" style="239" customWidth="1"/>
    <col min="6" max="6" width="4.28515625" style="239" customWidth="1"/>
    <col min="7" max="7" width="8" style="239" customWidth="1"/>
    <col min="8" max="21" width="5.28515625" style="239" customWidth="1"/>
    <col min="22" max="22" width="1" style="239" customWidth="1"/>
    <col min="23" max="23" width="2.85546875" style="239" customWidth="1"/>
    <col min="24" max="24" width="2.140625" style="239" customWidth="1"/>
    <col min="25" max="25" width="1.85546875" style="239" customWidth="1"/>
    <col min="26" max="26" width="2.140625" style="239" customWidth="1"/>
    <col min="27" max="27" width="3" style="239" customWidth="1"/>
    <col min="28" max="28" width="5.5703125" style="239" customWidth="1"/>
    <col min="29" max="29" width="6.42578125" style="239" customWidth="1"/>
    <col min="30" max="31" width="5.5703125" style="239" customWidth="1"/>
    <col min="32" max="36" width="5.28515625" style="239" customWidth="1"/>
    <col min="37" max="37" width="6.140625" style="239" customWidth="1"/>
    <col min="38" max="41" width="5.28515625" style="239" customWidth="1"/>
    <col min="42" max="43" width="5.42578125" style="239" customWidth="1"/>
    <col min="44" max="45" width="4.7109375" style="239" customWidth="1"/>
    <col min="46" max="47" width="9.42578125" style="239" customWidth="1"/>
    <col min="48" max="16384" width="9.140625" style="239"/>
  </cols>
  <sheetData>
    <row r="1" spans="1:115" ht="23.25" customHeight="1">
      <c r="B1" s="584" t="s">
        <v>784</v>
      </c>
      <c r="C1" s="584"/>
      <c r="D1" s="584"/>
      <c r="E1" s="584"/>
      <c r="F1" s="584"/>
      <c r="G1" s="584"/>
      <c r="H1" s="584"/>
      <c r="I1" s="584"/>
      <c r="J1" s="584"/>
      <c r="K1" s="584"/>
      <c r="L1" s="584"/>
      <c r="M1" s="584"/>
      <c r="N1" s="584"/>
      <c r="O1" s="584"/>
      <c r="P1" s="584"/>
      <c r="Q1" s="584"/>
      <c r="R1" s="584"/>
      <c r="S1" s="584"/>
      <c r="T1" s="584"/>
      <c r="U1" s="584"/>
      <c r="W1" s="585" t="s">
        <v>783</v>
      </c>
      <c r="X1" s="585"/>
      <c r="Y1" s="585"/>
      <c r="Z1" s="585"/>
      <c r="AA1" s="585"/>
      <c r="AB1" s="585"/>
      <c r="AC1" s="585"/>
      <c r="AD1" s="585"/>
      <c r="AE1" s="585"/>
      <c r="AF1" s="585"/>
      <c r="AG1" s="585"/>
      <c r="AH1" s="585"/>
      <c r="AI1" s="585"/>
      <c r="AJ1" s="585"/>
      <c r="AK1" s="585"/>
      <c r="AL1" s="585"/>
    </row>
    <row r="2" spans="1:115" ht="19.5" customHeight="1"/>
    <row r="3" spans="1:115" ht="18" customHeight="1" thickBot="1">
      <c r="A3" s="320"/>
      <c r="B3" s="158" t="s">
        <v>476</v>
      </c>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58"/>
      <c r="AR3" s="158"/>
      <c r="AS3" s="158"/>
      <c r="AT3" s="158"/>
      <c r="AU3" s="15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row>
    <row r="4" spans="1:115" ht="18.75" customHeight="1" thickTop="1">
      <c r="B4" s="138"/>
      <c r="C4" s="147"/>
      <c r="D4" s="145"/>
      <c r="E4" s="566" t="s">
        <v>445</v>
      </c>
      <c r="F4" s="162"/>
      <c r="G4" s="156"/>
      <c r="H4" s="156"/>
      <c r="I4" s="156"/>
      <c r="J4" s="156"/>
      <c r="L4" s="338"/>
      <c r="M4" s="422" t="s">
        <v>782</v>
      </c>
      <c r="N4" s="547"/>
      <c r="O4" s="422"/>
      <c r="P4" s="422"/>
      <c r="Q4" s="422"/>
      <c r="R4" s="338"/>
      <c r="S4" s="338"/>
      <c r="T4" s="156"/>
      <c r="U4" s="156"/>
      <c r="V4" s="337"/>
      <c r="W4" s="592" t="s">
        <v>781</v>
      </c>
      <c r="X4" s="592"/>
      <c r="Y4" s="592"/>
      <c r="Z4" s="592"/>
      <c r="AA4" s="592"/>
      <c r="AB4" s="592"/>
      <c r="AC4" s="592"/>
      <c r="AD4" s="592"/>
      <c r="AE4" s="592"/>
      <c r="AF4" s="592"/>
      <c r="AG4" s="592"/>
      <c r="AH4" s="592"/>
      <c r="AI4" s="592"/>
      <c r="AJ4" s="592"/>
      <c r="AK4" s="592"/>
      <c r="AL4" s="592"/>
      <c r="AM4" s="592"/>
      <c r="AN4" s="592"/>
      <c r="AO4" s="592"/>
      <c r="AP4" s="592"/>
      <c r="AQ4" s="593"/>
      <c r="AR4" s="588" t="s">
        <v>780</v>
      </c>
      <c r="AS4" s="591"/>
      <c r="AT4" s="589" t="s">
        <v>779</v>
      </c>
      <c r="AU4" s="588" t="s">
        <v>778</v>
      </c>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row>
    <row r="5" spans="1:115" ht="18.75" customHeight="1">
      <c r="B5" s="138"/>
      <c r="C5" s="147"/>
      <c r="D5" s="145"/>
      <c r="E5" s="567"/>
      <c r="F5" s="138"/>
      <c r="G5" s="145"/>
      <c r="H5" s="393" t="s">
        <v>777</v>
      </c>
      <c r="I5" s="403"/>
      <c r="J5" s="403"/>
      <c r="K5" s="403"/>
      <c r="L5" s="403"/>
      <c r="M5" s="403"/>
      <c r="N5" s="403"/>
      <c r="O5" s="403"/>
      <c r="P5" s="403"/>
      <c r="Q5" s="439"/>
      <c r="R5" s="139"/>
      <c r="S5" s="139"/>
      <c r="T5" s="139"/>
      <c r="U5" s="139"/>
      <c r="V5" s="147"/>
      <c r="W5" s="403" t="s">
        <v>776</v>
      </c>
      <c r="X5" s="403"/>
      <c r="Y5" s="403"/>
      <c r="Z5" s="403"/>
      <c r="AA5" s="403"/>
      <c r="AB5" s="403"/>
      <c r="AC5" s="403"/>
      <c r="AD5" s="403"/>
      <c r="AE5" s="403"/>
      <c r="AF5" s="403"/>
      <c r="AG5" s="403"/>
      <c r="AH5" s="403"/>
      <c r="AI5" s="403"/>
      <c r="AJ5" s="403"/>
      <c r="AK5" s="403"/>
      <c r="AL5" s="403"/>
      <c r="AM5" s="403"/>
      <c r="AN5" s="403"/>
      <c r="AO5" s="403"/>
      <c r="AP5" s="403"/>
      <c r="AQ5" s="439"/>
      <c r="AR5" s="429"/>
      <c r="AS5" s="431"/>
      <c r="AT5" s="589"/>
      <c r="AU5" s="552"/>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c r="CN5" s="138"/>
      <c r="CO5" s="138"/>
      <c r="CP5" s="138"/>
      <c r="CQ5" s="138"/>
      <c r="CR5" s="138"/>
      <c r="CS5" s="138"/>
      <c r="CT5" s="138"/>
      <c r="CU5" s="138"/>
      <c r="CV5" s="138"/>
      <c r="CW5" s="138"/>
      <c r="CX5" s="138"/>
      <c r="CY5" s="138"/>
      <c r="CZ5" s="138"/>
      <c r="DA5" s="138"/>
      <c r="DB5" s="138"/>
      <c r="DC5" s="138"/>
      <c r="DD5" s="138"/>
      <c r="DE5" s="138"/>
      <c r="DF5" s="138"/>
      <c r="DG5" s="138"/>
      <c r="DH5" s="138"/>
      <c r="DI5" s="138"/>
      <c r="DJ5" s="138"/>
      <c r="DK5" s="138"/>
    </row>
    <row r="6" spans="1:115" ht="15.95" customHeight="1">
      <c r="B6" s="138"/>
      <c r="C6" s="147"/>
      <c r="D6" s="145"/>
      <c r="E6" s="567"/>
      <c r="F6" s="410" t="s">
        <v>445</v>
      </c>
      <c r="G6" s="564"/>
      <c r="H6" s="138"/>
      <c r="I6" s="145"/>
      <c r="J6" s="572" t="s">
        <v>775</v>
      </c>
      <c r="K6" s="573"/>
      <c r="L6" s="138"/>
      <c r="M6" s="145"/>
      <c r="N6" s="138"/>
      <c r="O6" s="145"/>
      <c r="P6" s="138"/>
      <c r="Q6" s="145"/>
      <c r="R6" s="138"/>
      <c r="S6" s="145"/>
      <c r="T6" s="138"/>
      <c r="U6" s="147"/>
      <c r="V6" s="147"/>
      <c r="W6" s="569" t="s">
        <v>774</v>
      </c>
      <c r="X6" s="569"/>
      <c r="Y6" s="569"/>
      <c r="Z6" s="569"/>
      <c r="AA6" s="551"/>
      <c r="AB6" s="336" t="s">
        <v>773</v>
      </c>
      <c r="AC6" s="335"/>
      <c r="AD6" s="550" t="s">
        <v>772</v>
      </c>
      <c r="AE6" s="551"/>
      <c r="AF6" s="558" t="s">
        <v>771</v>
      </c>
      <c r="AG6" s="559"/>
      <c r="AH6" s="558" t="s">
        <v>769</v>
      </c>
      <c r="AI6" s="559"/>
      <c r="AJ6" s="558" t="s">
        <v>770</v>
      </c>
      <c r="AK6" s="559"/>
      <c r="AL6" s="562" t="s">
        <v>769</v>
      </c>
      <c r="AM6" s="563"/>
      <c r="AN6" s="550" t="s">
        <v>768</v>
      </c>
      <c r="AO6" s="551"/>
      <c r="AP6" s="550" t="s">
        <v>767</v>
      </c>
      <c r="AQ6" s="551"/>
      <c r="AR6" s="429"/>
      <c r="AS6" s="431"/>
      <c r="AT6" s="589"/>
      <c r="AU6" s="552"/>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row>
    <row r="7" spans="1:115" ht="15.95" customHeight="1">
      <c r="B7" s="138"/>
      <c r="C7" s="147"/>
      <c r="D7" s="145"/>
      <c r="E7" s="567"/>
      <c r="F7" s="565"/>
      <c r="G7" s="564"/>
      <c r="H7" s="410" t="s">
        <v>445</v>
      </c>
      <c r="I7" s="564"/>
      <c r="J7" s="574"/>
      <c r="K7" s="575"/>
      <c r="L7" s="429" t="s">
        <v>766</v>
      </c>
      <c r="M7" s="556"/>
      <c r="N7" s="429" t="s">
        <v>765</v>
      </c>
      <c r="O7" s="556"/>
      <c r="P7" s="429" t="s">
        <v>764</v>
      </c>
      <c r="Q7" s="556"/>
      <c r="R7" s="410" t="s">
        <v>445</v>
      </c>
      <c r="S7" s="564"/>
      <c r="T7" s="429" t="s">
        <v>763</v>
      </c>
      <c r="U7" s="579"/>
      <c r="V7" s="147"/>
      <c r="W7" s="570"/>
      <c r="X7" s="570"/>
      <c r="Y7" s="570"/>
      <c r="Z7" s="570"/>
      <c r="AA7" s="553"/>
      <c r="AB7" s="552" t="s">
        <v>762</v>
      </c>
      <c r="AC7" s="553"/>
      <c r="AD7" s="552"/>
      <c r="AE7" s="553"/>
      <c r="AF7" s="545" t="s">
        <v>761</v>
      </c>
      <c r="AG7" s="546"/>
      <c r="AH7" s="545" t="s">
        <v>760</v>
      </c>
      <c r="AI7" s="546"/>
      <c r="AJ7" s="545" t="s">
        <v>759</v>
      </c>
      <c r="AK7" s="546"/>
      <c r="AL7" s="586" t="s">
        <v>758</v>
      </c>
      <c r="AM7" s="587"/>
      <c r="AN7" s="552"/>
      <c r="AO7" s="553"/>
      <c r="AP7" s="552"/>
      <c r="AQ7" s="553"/>
      <c r="AR7" s="429"/>
      <c r="AS7" s="431"/>
      <c r="AT7" s="589"/>
      <c r="AU7" s="552"/>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c r="CN7" s="138"/>
      <c r="CO7" s="138"/>
      <c r="CP7" s="138"/>
      <c r="CQ7" s="138"/>
      <c r="CR7" s="138"/>
      <c r="CS7" s="138"/>
      <c r="CT7" s="138"/>
      <c r="CU7" s="138"/>
      <c r="CV7" s="138"/>
      <c r="CW7" s="138"/>
      <c r="CX7" s="138"/>
      <c r="CY7" s="138"/>
      <c r="CZ7" s="138"/>
      <c r="DA7" s="138"/>
      <c r="DB7" s="138"/>
      <c r="DC7" s="138"/>
      <c r="DD7" s="138"/>
      <c r="DE7" s="138"/>
      <c r="DF7" s="138"/>
      <c r="DG7" s="138"/>
      <c r="DH7" s="138"/>
      <c r="DI7" s="138"/>
      <c r="DJ7" s="138"/>
      <c r="DK7" s="138"/>
    </row>
    <row r="8" spans="1:115" ht="15.95" customHeight="1">
      <c r="B8" s="138"/>
      <c r="C8" s="147"/>
      <c r="D8" s="145"/>
      <c r="E8" s="567"/>
      <c r="F8" s="565"/>
      <c r="G8" s="564"/>
      <c r="H8" s="565"/>
      <c r="I8" s="564"/>
      <c r="J8" s="574"/>
      <c r="K8" s="575"/>
      <c r="L8" s="429" t="s">
        <v>757</v>
      </c>
      <c r="M8" s="556"/>
      <c r="N8" s="429" t="s">
        <v>757</v>
      </c>
      <c r="O8" s="556"/>
      <c r="P8" s="429" t="s">
        <v>757</v>
      </c>
      <c r="Q8" s="556"/>
      <c r="R8" s="565"/>
      <c r="S8" s="564"/>
      <c r="T8" s="429" t="s">
        <v>756</v>
      </c>
      <c r="U8" s="579"/>
      <c r="V8" s="147"/>
      <c r="W8" s="570"/>
      <c r="X8" s="570"/>
      <c r="Y8" s="570"/>
      <c r="Z8" s="570"/>
      <c r="AA8" s="553"/>
      <c r="AB8" s="552" t="s">
        <v>755</v>
      </c>
      <c r="AC8" s="553"/>
      <c r="AD8" s="552"/>
      <c r="AE8" s="553"/>
      <c r="AF8" s="545" t="s">
        <v>754</v>
      </c>
      <c r="AG8" s="546"/>
      <c r="AH8" s="545" t="s">
        <v>753</v>
      </c>
      <c r="AI8" s="546"/>
      <c r="AJ8" s="545" t="s">
        <v>752</v>
      </c>
      <c r="AK8" s="546"/>
      <c r="AL8" s="586" t="s">
        <v>751</v>
      </c>
      <c r="AM8" s="587"/>
      <c r="AN8" s="552"/>
      <c r="AO8" s="553"/>
      <c r="AP8" s="552"/>
      <c r="AQ8" s="553"/>
      <c r="AR8" s="429"/>
      <c r="AS8" s="431"/>
      <c r="AT8" s="589"/>
      <c r="AU8" s="552"/>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row>
    <row r="9" spans="1:115" ht="15.95" customHeight="1">
      <c r="B9" s="138"/>
      <c r="C9" s="147"/>
      <c r="D9" s="145"/>
      <c r="E9" s="567"/>
      <c r="F9" s="565"/>
      <c r="G9" s="564"/>
      <c r="H9" s="565"/>
      <c r="I9" s="564"/>
      <c r="J9" s="574"/>
      <c r="K9" s="575"/>
      <c r="L9" s="429" t="s">
        <v>750</v>
      </c>
      <c r="M9" s="556"/>
      <c r="N9" s="429" t="s">
        <v>750</v>
      </c>
      <c r="O9" s="556"/>
      <c r="P9" s="429" t="s">
        <v>750</v>
      </c>
      <c r="Q9" s="556"/>
      <c r="R9" s="565"/>
      <c r="S9" s="564"/>
      <c r="T9" s="429" t="s">
        <v>749</v>
      </c>
      <c r="U9" s="579"/>
      <c r="V9" s="147"/>
      <c r="W9" s="570"/>
      <c r="X9" s="570"/>
      <c r="Y9" s="570"/>
      <c r="Z9" s="570"/>
      <c r="AA9" s="553"/>
      <c r="AB9" s="552" t="s">
        <v>746</v>
      </c>
      <c r="AC9" s="553"/>
      <c r="AD9" s="552"/>
      <c r="AE9" s="553"/>
      <c r="AF9" s="545" t="s">
        <v>748</v>
      </c>
      <c r="AG9" s="546"/>
      <c r="AH9" s="545" t="s">
        <v>748</v>
      </c>
      <c r="AI9" s="546"/>
      <c r="AJ9" s="545" t="s">
        <v>747</v>
      </c>
      <c r="AK9" s="546"/>
      <c r="AL9" s="586" t="s">
        <v>746</v>
      </c>
      <c r="AM9" s="587"/>
      <c r="AN9" s="552"/>
      <c r="AO9" s="553"/>
      <c r="AP9" s="552"/>
      <c r="AQ9" s="553"/>
      <c r="AR9" s="429"/>
      <c r="AS9" s="431"/>
      <c r="AT9" s="589"/>
      <c r="AU9" s="552"/>
      <c r="AV9" s="138"/>
      <c r="AW9" s="138"/>
      <c r="AX9" s="138"/>
      <c r="AY9" s="138"/>
      <c r="AZ9" s="138"/>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c r="CN9" s="138"/>
      <c r="CO9" s="138"/>
      <c r="CP9" s="138"/>
      <c r="CQ9" s="138"/>
      <c r="CR9" s="138"/>
      <c r="CS9" s="138"/>
      <c r="CT9" s="138"/>
      <c r="CU9" s="138"/>
      <c r="CV9" s="138"/>
      <c r="CW9" s="138"/>
      <c r="CX9" s="138"/>
      <c r="CY9" s="138"/>
      <c r="CZ9" s="138"/>
      <c r="DA9" s="138"/>
      <c r="DB9" s="138"/>
      <c r="DC9" s="138"/>
      <c r="DD9" s="138"/>
      <c r="DE9" s="138"/>
      <c r="DF9" s="138"/>
      <c r="DG9" s="138"/>
      <c r="DH9" s="138"/>
      <c r="DI9" s="138"/>
      <c r="DJ9" s="138"/>
      <c r="DK9" s="138"/>
    </row>
    <row r="10" spans="1:115" ht="15.95" customHeight="1">
      <c r="B10" s="138"/>
      <c r="C10" s="147"/>
      <c r="D10" s="145"/>
      <c r="E10" s="567"/>
      <c r="F10" s="333"/>
      <c r="G10" s="332"/>
      <c r="H10" s="333"/>
      <c r="I10" s="332"/>
      <c r="J10" s="574"/>
      <c r="K10" s="575"/>
      <c r="L10" s="312"/>
      <c r="M10" s="334"/>
      <c r="N10" s="312"/>
      <c r="O10" s="334"/>
      <c r="P10" s="312"/>
      <c r="Q10" s="334"/>
      <c r="R10" s="333"/>
      <c r="S10" s="332"/>
      <c r="T10" s="312"/>
      <c r="U10" s="331"/>
      <c r="V10" s="147"/>
      <c r="W10" s="570"/>
      <c r="X10" s="570"/>
      <c r="Y10" s="570"/>
      <c r="Z10" s="570"/>
      <c r="AA10" s="553"/>
      <c r="AB10" s="330"/>
      <c r="AC10" s="329"/>
      <c r="AD10" s="552"/>
      <c r="AE10" s="553"/>
      <c r="AF10" s="545" t="s">
        <v>745</v>
      </c>
      <c r="AG10" s="546"/>
      <c r="AH10" s="545" t="s">
        <v>745</v>
      </c>
      <c r="AI10" s="546"/>
      <c r="AJ10" s="545" t="s">
        <v>744</v>
      </c>
      <c r="AK10" s="546"/>
      <c r="AL10" s="328"/>
      <c r="AM10" s="327" t="s">
        <v>743</v>
      </c>
      <c r="AN10" s="552"/>
      <c r="AO10" s="553"/>
      <c r="AP10" s="552"/>
      <c r="AQ10" s="553"/>
      <c r="AR10" s="429"/>
      <c r="AS10" s="431"/>
      <c r="AT10" s="589"/>
      <c r="AU10" s="552"/>
      <c r="AV10" s="138"/>
      <c r="AW10" s="138"/>
      <c r="AX10" s="138"/>
      <c r="AY10" s="138"/>
      <c r="AZ10" s="138"/>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c r="CN10" s="138"/>
      <c r="CO10" s="138"/>
      <c r="CP10" s="138"/>
      <c r="CQ10" s="138"/>
      <c r="CR10" s="138"/>
      <c r="CS10" s="138"/>
      <c r="CT10" s="138"/>
      <c r="CU10" s="138"/>
      <c r="CV10" s="138"/>
      <c r="CW10" s="138"/>
      <c r="CX10" s="138"/>
      <c r="CY10" s="138"/>
      <c r="CZ10" s="138"/>
      <c r="DA10" s="138"/>
      <c r="DB10" s="138"/>
      <c r="DC10" s="138"/>
      <c r="DD10" s="138"/>
      <c r="DE10" s="138"/>
      <c r="DF10" s="138"/>
      <c r="DG10" s="138"/>
      <c r="DH10" s="138"/>
      <c r="DI10" s="138"/>
      <c r="DJ10" s="138"/>
      <c r="DK10" s="138"/>
    </row>
    <row r="11" spans="1:115" ht="15.75" customHeight="1">
      <c r="A11" s="306"/>
      <c r="B11" s="139"/>
      <c r="C11" s="139"/>
      <c r="D11" s="140"/>
      <c r="E11" s="568"/>
      <c r="F11" s="139"/>
      <c r="G11" s="140"/>
      <c r="H11" s="139"/>
      <c r="I11" s="140"/>
      <c r="J11" s="576"/>
      <c r="K11" s="577"/>
      <c r="L11" s="139"/>
      <c r="M11" s="140"/>
      <c r="N11" s="139"/>
      <c r="O11" s="140"/>
      <c r="P11" s="139"/>
      <c r="Q11" s="140"/>
      <c r="R11" s="139"/>
      <c r="S11" s="140"/>
      <c r="T11" s="139"/>
      <c r="U11" s="139"/>
      <c r="V11" s="147"/>
      <c r="W11" s="571"/>
      <c r="X11" s="571"/>
      <c r="Y11" s="571"/>
      <c r="Z11" s="571"/>
      <c r="AA11" s="555"/>
      <c r="AB11" s="326"/>
      <c r="AC11" s="325" t="s">
        <v>743</v>
      </c>
      <c r="AD11" s="554"/>
      <c r="AE11" s="555"/>
      <c r="AF11" s="560"/>
      <c r="AG11" s="561"/>
      <c r="AH11" s="560"/>
      <c r="AI11" s="561"/>
      <c r="AJ11" s="324"/>
      <c r="AK11" s="322" t="s">
        <v>743</v>
      </c>
      <c r="AL11" s="323"/>
      <c r="AM11" s="322"/>
      <c r="AN11" s="554"/>
      <c r="AO11" s="555"/>
      <c r="AP11" s="554"/>
      <c r="AQ11" s="555"/>
      <c r="AR11" s="420"/>
      <c r="AS11" s="421"/>
      <c r="AT11" s="590"/>
      <c r="AU11" s="554"/>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c r="CH11" s="138"/>
      <c r="CI11" s="138"/>
      <c r="CJ11" s="138"/>
      <c r="CK11" s="138"/>
      <c r="CL11" s="138"/>
      <c r="CM11" s="138"/>
      <c r="CN11" s="138"/>
      <c r="CO11" s="138"/>
      <c r="CP11" s="138"/>
      <c r="CQ11" s="138"/>
      <c r="CR11" s="138"/>
      <c r="CS11" s="138"/>
      <c r="CT11" s="138"/>
      <c r="CU11" s="138"/>
      <c r="CV11" s="138"/>
      <c r="CW11" s="138"/>
      <c r="CX11" s="138"/>
      <c r="CY11" s="138"/>
      <c r="CZ11" s="138"/>
      <c r="DA11" s="138"/>
      <c r="DB11" s="138"/>
      <c r="DC11" s="138"/>
      <c r="DD11" s="138"/>
      <c r="DE11" s="138"/>
      <c r="DF11" s="138"/>
      <c r="DG11" s="138"/>
      <c r="DH11" s="138"/>
      <c r="DI11" s="138"/>
      <c r="DJ11" s="138"/>
      <c r="DK11" s="138"/>
    </row>
    <row r="12" spans="1:115" ht="24" customHeight="1">
      <c r="B12" s="432" t="s">
        <v>742</v>
      </c>
      <c r="C12" s="432"/>
      <c r="D12" s="154"/>
      <c r="E12" s="138">
        <f>F12+AR12+AT12+AU12</f>
        <v>113284</v>
      </c>
      <c r="F12" s="557">
        <f>H12+R12</f>
        <v>75737</v>
      </c>
      <c r="G12" s="557"/>
      <c r="H12" s="557">
        <f>SUM(J12:Q12)</f>
        <v>66332</v>
      </c>
      <c r="I12" s="557"/>
      <c r="J12" s="583">
        <v>23623</v>
      </c>
      <c r="K12" s="583"/>
      <c r="L12" s="557">
        <v>32638</v>
      </c>
      <c r="M12" s="557"/>
      <c r="N12" s="557">
        <v>1825</v>
      </c>
      <c r="O12" s="557"/>
      <c r="P12" s="557">
        <v>8246</v>
      </c>
      <c r="Q12" s="557"/>
      <c r="R12" s="557">
        <f>SUM(T12:AQ12)</f>
        <v>9405</v>
      </c>
      <c r="S12" s="557"/>
      <c r="T12" s="557">
        <v>371</v>
      </c>
      <c r="U12" s="557"/>
      <c r="V12" s="138"/>
      <c r="W12" s="435">
        <v>1295</v>
      </c>
      <c r="X12" s="435"/>
      <c r="Y12" s="435"/>
      <c r="Z12" s="435"/>
      <c r="AA12" s="435"/>
      <c r="AB12" s="549">
        <v>1425</v>
      </c>
      <c r="AC12" s="549"/>
      <c r="AD12" s="549">
        <v>2724</v>
      </c>
      <c r="AE12" s="549"/>
      <c r="AF12" s="557">
        <v>235</v>
      </c>
      <c r="AG12" s="557"/>
      <c r="AH12" s="549">
        <v>1016</v>
      </c>
      <c r="AI12" s="549"/>
      <c r="AJ12" s="549">
        <v>157</v>
      </c>
      <c r="AK12" s="549"/>
      <c r="AL12" s="549">
        <v>517</v>
      </c>
      <c r="AM12" s="549"/>
      <c r="AN12" s="549">
        <v>502</v>
      </c>
      <c r="AO12" s="549"/>
      <c r="AP12" s="549">
        <v>1163</v>
      </c>
      <c r="AQ12" s="549"/>
      <c r="AR12" s="549">
        <v>1076</v>
      </c>
      <c r="AS12" s="549"/>
      <c r="AT12" s="152">
        <v>36152</v>
      </c>
      <c r="AU12" s="239">
        <v>319</v>
      </c>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8"/>
      <c r="CK12" s="138"/>
      <c r="CL12" s="138"/>
      <c r="CM12" s="138"/>
      <c r="CN12" s="138"/>
      <c r="CO12" s="138"/>
      <c r="CP12" s="138"/>
      <c r="CQ12" s="138"/>
      <c r="CR12" s="138"/>
      <c r="CS12" s="138"/>
      <c r="CT12" s="138"/>
      <c r="CU12" s="138"/>
      <c r="CV12" s="138"/>
      <c r="CW12" s="138"/>
      <c r="CX12" s="138"/>
      <c r="CY12" s="138"/>
      <c r="CZ12" s="138"/>
      <c r="DA12" s="138"/>
      <c r="DB12" s="138"/>
      <c r="DC12" s="138"/>
      <c r="DD12" s="138"/>
      <c r="DE12" s="138"/>
      <c r="DF12" s="138"/>
      <c r="DG12" s="138"/>
      <c r="DH12" s="138"/>
      <c r="DI12" s="138"/>
      <c r="DJ12" s="138"/>
      <c r="DK12" s="138"/>
    </row>
    <row r="13" spans="1:115" ht="24" customHeight="1">
      <c r="B13" s="580" t="s">
        <v>741</v>
      </c>
      <c r="C13" s="580"/>
      <c r="D13" s="145"/>
      <c r="E13" s="138">
        <f>F13+AR13+AT13+AU13</f>
        <v>270739</v>
      </c>
      <c r="F13" s="424">
        <f>H13+R13</f>
        <v>230745</v>
      </c>
      <c r="G13" s="424"/>
      <c r="H13" s="385">
        <f>SUM(J13:Q13)</f>
        <v>189470</v>
      </c>
      <c r="I13" s="385"/>
      <c r="J13" s="581">
        <v>47246</v>
      </c>
      <c r="K13" s="581"/>
      <c r="L13" s="385">
        <v>118455</v>
      </c>
      <c r="M13" s="385"/>
      <c r="N13" s="385">
        <v>4197</v>
      </c>
      <c r="O13" s="385"/>
      <c r="P13" s="385">
        <v>19572</v>
      </c>
      <c r="Q13" s="385"/>
      <c r="R13" s="385">
        <f>SUM(T13:AQ13)</f>
        <v>41275</v>
      </c>
      <c r="S13" s="385"/>
      <c r="T13" s="385">
        <v>1484</v>
      </c>
      <c r="U13" s="385"/>
      <c r="W13" s="417">
        <v>3885</v>
      </c>
      <c r="X13" s="417"/>
      <c r="Y13" s="417"/>
      <c r="Z13" s="417"/>
      <c r="AA13" s="417"/>
      <c r="AB13" s="417">
        <v>8368</v>
      </c>
      <c r="AC13" s="417"/>
      <c r="AD13" s="417">
        <v>12720</v>
      </c>
      <c r="AE13" s="417"/>
      <c r="AF13" s="385">
        <v>751</v>
      </c>
      <c r="AG13" s="385"/>
      <c r="AH13" s="417">
        <v>4813</v>
      </c>
      <c r="AI13" s="417"/>
      <c r="AJ13" s="417">
        <v>788</v>
      </c>
      <c r="AK13" s="417"/>
      <c r="AL13" s="417">
        <v>3412</v>
      </c>
      <c r="AM13" s="417"/>
      <c r="AN13" s="417">
        <v>1051</v>
      </c>
      <c r="AO13" s="417"/>
      <c r="AP13" s="417">
        <v>4003</v>
      </c>
      <c r="AQ13" s="417"/>
      <c r="AR13" s="417">
        <v>2867</v>
      </c>
      <c r="AS13" s="417"/>
      <c r="AT13" s="138">
        <v>36152</v>
      </c>
      <c r="AU13" s="239">
        <v>975</v>
      </c>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c r="CN13" s="138"/>
      <c r="CO13" s="138"/>
      <c r="CP13" s="138"/>
      <c r="CQ13" s="138"/>
      <c r="CR13" s="138"/>
      <c r="CS13" s="138"/>
      <c r="CT13" s="138"/>
      <c r="CU13" s="138"/>
      <c r="CV13" s="138"/>
      <c r="CW13" s="138"/>
      <c r="CX13" s="138"/>
      <c r="CY13" s="138"/>
      <c r="CZ13" s="138"/>
      <c r="DA13" s="138"/>
      <c r="DB13" s="138"/>
      <c r="DC13" s="138"/>
      <c r="DD13" s="138"/>
      <c r="DE13" s="138"/>
      <c r="DF13" s="138"/>
      <c r="DG13" s="138"/>
      <c r="DH13" s="138"/>
      <c r="DI13" s="138"/>
      <c r="DJ13" s="138"/>
      <c r="DK13" s="138"/>
    </row>
    <row r="14" spans="1:115" ht="18" customHeight="1">
      <c r="B14" s="580"/>
      <c r="C14" s="580"/>
      <c r="D14" s="145"/>
      <c r="E14" s="309"/>
      <c r="F14" s="582"/>
      <c r="G14" s="582"/>
      <c r="H14" s="582"/>
      <c r="I14" s="582"/>
      <c r="J14" s="578"/>
      <c r="K14" s="578"/>
      <c r="L14" s="578"/>
      <c r="M14" s="578"/>
      <c r="N14" s="578"/>
      <c r="O14" s="578"/>
      <c r="P14" s="578"/>
      <c r="Q14" s="578"/>
      <c r="R14" s="578"/>
      <c r="S14" s="578"/>
      <c r="T14" s="578"/>
      <c r="U14" s="578"/>
      <c r="V14" s="138"/>
      <c r="W14" s="548"/>
      <c r="X14" s="548"/>
      <c r="Y14" s="548"/>
      <c r="Z14" s="548"/>
      <c r="AA14" s="548"/>
      <c r="AB14" s="548"/>
      <c r="AC14" s="548"/>
      <c r="AD14" s="548"/>
      <c r="AE14" s="548"/>
      <c r="AF14" s="582"/>
      <c r="AG14" s="582"/>
      <c r="AH14" s="548"/>
      <c r="AI14" s="548"/>
      <c r="AJ14" s="548"/>
      <c r="AK14" s="548"/>
      <c r="AL14" s="548"/>
      <c r="AM14" s="548"/>
      <c r="AN14" s="548"/>
      <c r="AO14" s="548"/>
      <c r="AP14" s="548"/>
      <c r="AQ14" s="548"/>
      <c r="AR14" s="548"/>
      <c r="AS14" s="548"/>
      <c r="AT14" s="309"/>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c r="CH14" s="138"/>
      <c r="CI14" s="138"/>
      <c r="CJ14" s="138"/>
      <c r="CK14" s="138"/>
      <c r="CL14" s="138"/>
      <c r="CM14" s="138"/>
      <c r="CN14" s="138"/>
      <c r="CO14" s="138"/>
      <c r="CP14" s="138"/>
      <c r="CQ14" s="138"/>
      <c r="CR14" s="138"/>
      <c r="CS14" s="138"/>
      <c r="CT14" s="138"/>
      <c r="CU14" s="138"/>
      <c r="CV14" s="138"/>
      <c r="CW14" s="138"/>
      <c r="CX14" s="138"/>
      <c r="CY14" s="138"/>
      <c r="CZ14" s="138"/>
      <c r="DA14" s="138"/>
      <c r="DB14" s="138"/>
      <c r="DC14" s="138"/>
      <c r="DD14" s="138"/>
      <c r="DE14" s="138"/>
      <c r="DF14" s="138"/>
      <c r="DG14" s="138"/>
      <c r="DH14" s="138"/>
      <c r="DI14" s="138"/>
      <c r="DJ14" s="138"/>
      <c r="DK14" s="138"/>
    </row>
    <row r="15" spans="1:115" ht="18" customHeight="1">
      <c r="B15" s="138" t="s">
        <v>740</v>
      </c>
      <c r="C15" s="138"/>
      <c r="D15" s="145"/>
      <c r="E15" s="138"/>
      <c r="F15" s="138"/>
      <c r="G15" s="138"/>
      <c r="H15" s="138"/>
      <c r="I15" s="138"/>
      <c r="J15" s="138"/>
      <c r="K15" s="138"/>
      <c r="L15" s="138"/>
      <c r="M15" s="138"/>
      <c r="N15" s="138"/>
      <c r="O15" s="138"/>
      <c r="P15" s="138"/>
      <c r="Q15" s="138"/>
      <c r="R15" s="138"/>
      <c r="S15" s="138"/>
      <c r="T15" s="138"/>
      <c r="U15" s="138"/>
      <c r="V15" s="138"/>
      <c r="W15" s="138"/>
      <c r="X15" s="138"/>
      <c r="AB15" s="138"/>
      <c r="AC15" s="138"/>
      <c r="AD15" s="138"/>
      <c r="AE15" s="138"/>
      <c r="AG15" s="138"/>
      <c r="AI15" s="138"/>
      <c r="AJ15" s="138"/>
      <c r="AK15" s="138"/>
      <c r="AL15" s="138"/>
      <c r="AM15" s="138"/>
      <c r="AN15" s="138"/>
      <c r="AO15" s="138"/>
      <c r="AP15" s="138"/>
      <c r="AQ15" s="138"/>
      <c r="AR15" s="138"/>
      <c r="AS15" s="138"/>
      <c r="AT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c r="CH15" s="138"/>
      <c r="CI15" s="138"/>
      <c r="CJ15" s="138"/>
      <c r="CK15" s="138"/>
      <c r="CL15" s="138"/>
      <c r="CM15" s="138"/>
      <c r="CN15" s="138"/>
      <c r="CO15" s="138"/>
      <c r="CP15" s="138"/>
      <c r="CQ15" s="138"/>
      <c r="CR15" s="138"/>
      <c r="CS15" s="138"/>
      <c r="CT15" s="138"/>
      <c r="CU15" s="138"/>
      <c r="CV15" s="138"/>
      <c r="CW15" s="138"/>
      <c r="CX15" s="138"/>
      <c r="CY15" s="138"/>
      <c r="CZ15" s="138"/>
      <c r="DA15" s="138"/>
      <c r="DB15" s="138"/>
      <c r="DC15" s="138"/>
      <c r="DD15" s="138"/>
      <c r="DE15" s="138"/>
      <c r="DF15" s="138"/>
      <c r="DG15" s="138"/>
      <c r="DH15" s="138"/>
      <c r="DI15" s="138"/>
      <c r="DJ15" s="138"/>
      <c r="DK15" s="138"/>
    </row>
    <row r="16" spans="1:115" ht="18" customHeight="1">
      <c r="B16" s="580" t="s">
        <v>739</v>
      </c>
      <c r="C16" s="580"/>
      <c r="D16" s="145"/>
      <c r="E16" s="138"/>
      <c r="F16" s="385"/>
      <c r="G16" s="385"/>
      <c r="H16" s="385"/>
      <c r="I16" s="385"/>
      <c r="J16" s="138"/>
      <c r="K16" s="138"/>
      <c r="L16" s="138"/>
      <c r="M16" s="138"/>
      <c r="N16" s="385"/>
      <c r="O16" s="385"/>
      <c r="P16" s="385"/>
      <c r="Q16" s="385"/>
      <c r="R16" s="385"/>
      <c r="S16" s="385"/>
      <c r="T16" s="385"/>
      <c r="U16" s="385"/>
      <c r="V16" s="138"/>
      <c r="W16" s="138"/>
      <c r="X16" s="138"/>
      <c r="AB16" s="138"/>
      <c r="AC16" s="138"/>
      <c r="AD16" s="138"/>
      <c r="AE16" s="138"/>
      <c r="AG16" s="138"/>
      <c r="AI16" s="138"/>
      <c r="AJ16" s="138"/>
      <c r="AK16" s="138"/>
      <c r="AL16" s="138"/>
      <c r="AM16" s="138"/>
      <c r="AN16" s="138"/>
      <c r="AO16" s="138"/>
      <c r="AP16" s="138"/>
      <c r="AQ16" s="138"/>
      <c r="AR16" s="138"/>
      <c r="AS16" s="138"/>
      <c r="AT16" s="138"/>
      <c r="AV16" s="138"/>
      <c r="AW16" s="138"/>
      <c r="AX16" s="138"/>
      <c r="AY16" s="138"/>
      <c r="AZ16" s="138"/>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c r="CH16" s="138"/>
      <c r="CI16" s="138"/>
      <c r="CJ16" s="138"/>
      <c r="CK16" s="138"/>
      <c r="CL16" s="138"/>
      <c r="CM16" s="138"/>
      <c r="CN16" s="138"/>
      <c r="CO16" s="138"/>
      <c r="CP16" s="138"/>
      <c r="CQ16" s="138"/>
      <c r="CR16" s="138"/>
      <c r="CS16" s="138"/>
      <c r="CT16" s="138"/>
      <c r="CU16" s="138"/>
      <c r="CV16" s="138"/>
      <c r="CW16" s="138"/>
      <c r="CX16" s="138"/>
      <c r="CY16" s="138"/>
      <c r="CZ16" s="138"/>
      <c r="DA16" s="138"/>
      <c r="DB16" s="138"/>
      <c r="DC16" s="138"/>
      <c r="DD16" s="138"/>
      <c r="DE16" s="138"/>
      <c r="DF16" s="138"/>
      <c r="DG16" s="138"/>
      <c r="DH16" s="138"/>
      <c r="DI16" s="138"/>
      <c r="DJ16" s="138"/>
      <c r="DK16" s="138"/>
    </row>
    <row r="17" spans="1:115" ht="18" customHeight="1">
      <c r="B17" s="138"/>
      <c r="C17" s="321" t="s">
        <v>447</v>
      </c>
      <c r="D17" s="145"/>
      <c r="E17" s="138">
        <f>F17+AR17</f>
        <v>9302</v>
      </c>
      <c r="F17" s="385">
        <f>H17+R17</f>
        <v>9238</v>
      </c>
      <c r="G17" s="385"/>
      <c r="H17" s="385">
        <f>SUM(L17,N17,P17)</f>
        <v>8007</v>
      </c>
      <c r="I17" s="385"/>
      <c r="J17" s="417" t="s">
        <v>587</v>
      </c>
      <c r="K17" s="417"/>
      <c r="L17" s="385">
        <v>7560</v>
      </c>
      <c r="M17" s="385"/>
      <c r="N17" s="385">
        <v>27</v>
      </c>
      <c r="O17" s="385"/>
      <c r="P17" s="385">
        <v>420</v>
      </c>
      <c r="Q17" s="385"/>
      <c r="R17" s="385">
        <f>SUM(T17:AP17)</f>
        <v>1231</v>
      </c>
      <c r="S17" s="385"/>
      <c r="T17" s="417" t="s">
        <v>587</v>
      </c>
      <c r="U17" s="417"/>
      <c r="V17" s="138"/>
      <c r="W17" s="417" t="s">
        <v>587</v>
      </c>
      <c r="X17" s="417"/>
      <c r="Y17" s="417"/>
      <c r="Z17" s="417"/>
      <c r="AA17" s="417"/>
      <c r="AB17" s="417">
        <v>306</v>
      </c>
      <c r="AC17" s="417"/>
      <c r="AD17" s="417">
        <v>317</v>
      </c>
      <c r="AE17" s="417"/>
      <c r="AF17" s="385">
        <v>11</v>
      </c>
      <c r="AG17" s="385"/>
      <c r="AH17" s="417">
        <v>219</v>
      </c>
      <c r="AI17" s="417"/>
      <c r="AJ17" s="417">
        <v>16</v>
      </c>
      <c r="AK17" s="417"/>
      <c r="AL17" s="417">
        <v>245</v>
      </c>
      <c r="AM17" s="417"/>
      <c r="AN17" s="417" t="s">
        <v>587</v>
      </c>
      <c r="AO17" s="417"/>
      <c r="AP17" s="385">
        <v>117</v>
      </c>
      <c r="AQ17" s="385"/>
      <c r="AR17" s="417">
        <v>64</v>
      </c>
      <c r="AS17" s="417"/>
      <c r="AT17" s="151" t="s">
        <v>587</v>
      </c>
      <c r="AU17" s="221" t="s">
        <v>587</v>
      </c>
      <c r="AV17" s="138"/>
      <c r="AW17" s="138"/>
      <c r="AX17" s="138"/>
      <c r="AY17" s="138"/>
      <c r="AZ17" s="138"/>
      <c r="BA17" s="138"/>
      <c r="BB17" s="138"/>
      <c r="BC17" s="138"/>
      <c r="BD17" s="138"/>
      <c r="BE17" s="138"/>
      <c r="BF17" s="138"/>
      <c r="BG17" s="138"/>
      <c r="BH17" s="138"/>
      <c r="BI17" s="138"/>
      <c r="BJ17" s="138"/>
      <c r="BK17" s="138"/>
      <c r="BL17" s="138"/>
      <c r="BM17" s="138"/>
      <c r="BN17" s="138"/>
      <c r="BO17" s="138"/>
      <c r="BP17" s="138"/>
      <c r="BQ17" s="138"/>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c r="CN17" s="138"/>
      <c r="CO17" s="138"/>
      <c r="CP17" s="138"/>
      <c r="CQ17" s="138"/>
      <c r="CR17" s="138"/>
      <c r="CS17" s="138"/>
      <c r="CT17" s="138"/>
      <c r="CU17" s="138"/>
      <c r="CV17" s="138"/>
      <c r="CW17" s="138"/>
      <c r="CX17" s="138"/>
      <c r="CY17" s="138"/>
      <c r="CZ17" s="138"/>
      <c r="DA17" s="138"/>
      <c r="DB17" s="138"/>
      <c r="DC17" s="138"/>
      <c r="DD17" s="138"/>
      <c r="DE17" s="138"/>
      <c r="DF17" s="138"/>
      <c r="DG17" s="138"/>
      <c r="DH17" s="138"/>
      <c r="DI17" s="138"/>
      <c r="DJ17" s="138"/>
      <c r="DK17" s="138"/>
    </row>
    <row r="18" spans="1:115" ht="18" customHeight="1">
      <c r="B18" s="138"/>
      <c r="C18" s="321" t="s">
        <v>446</v>
      </c>
      <c r="D18" s="145"/>
      <c r="E18" s="138">
        <f>F18+AR18</f>
        <v>37690</v>
      </c>
      <c r="F18" s="385">
        <f>H18+R18</f>
        <v>37363</v>
      </c>
      <c r="G18" s="385"/>
      <c r="H18" s="385">
        <f>SUM(L18,N18,P18)</f>
        <v>30516</v>
      </c>
      <c r="I18" s="385"/>
      <c r="J18" s="417" t="s">
        <v>587</v>
      </c>
      <c r="K18" s="417"/>
      <c r="L18" s="385">
        <v>29209</v>
      </c>
      <c r="M18" s="385"/>
      <c r="N18" s="385">
        <v>69</v>
      </c>
      <c r="O18" s="385"/>
      <c r="P18" s="385">
        <v>1238</v>
      </c>
      <c r="Q18" s="385"/>
      <c r="R18" s="385">
        <f>SUM(T18:AP18)</f>
        <v>6847</v>
      </c>
      <c r="S18" s="385"/>
      <c r="T18" s="417" t="s">
        <v>587</v>
      </c>
      <c r="U18" s="417"/>
      <c r="V18" s="138"/>
      <c r="W18" s="417" t="s">
        <v>587</v>
      </c>
      <c r="X18" s="417"/>
      <c r="Y18" s="417"/>
      <c r="Z18" s="417"/>
      <c r="AA18" s="417"/>
      <c r="AB18" s="417">
        <v>1844</v>
      </c>
      <c r="AC18" s="417"/>
      <c r="AD18" s="417">
        <v>1586</v>
      </c>
      <c r="AE18" s="417"/>
      <c r="AF18" s="385">
        <v>50</v>
      </c>
      <c r="AG18" s="385"/>
      <c r="AH18" s="417">
        <v>1103</v>
      </c>
      <c r="AI18" s="417"/>
      <c r="AJ18" s="417">
        <v>116</v>
      </c>
      <c r="AK18" s="417"/>
      <c r="AL18" s="417">
        <v>1657</v>
      </c>
      <c r="AM18" s="417"/>
      <c r="AN18" s="417" t="s">
        <v>587</v>
      </c>
      <c r="AO18" s="417"/>
      <c r="AP18" s="385">
        <v>491</v>
      </c>
      <c r="AQ18" s="385"/>
      <c r="AR18" s="417">
        <v>327</v>
      </c>
      <c r="AS18" s="417"/>
      <c r="AT18" s="151" t="s">
        <v>587</v>
      </c>
      <c r="AU18" s="221" t="s">
        <v>587</v>
      </c>
      <c r="AV18" s="138"/>
      <c r="AW18" s="138"/>
      <c r="AX18" s="138"/>
      <c r="AY18" s="138"/>
      <c r="AZ18" s="138"/>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c r="CA18" s="138"/>
      <c r="CB18" s="138"/>
      <c r="CC18" s="138"/>
      <c r="CD18" s="138"/>
      <c r="CE18" s="138"/>
      <c r="CF18" s="138"/>
      <c r="CG18" s="138"/>
      <c r="CH18" s="138"/>
      <c r="CI18" s="138"/>
      <c r="CJ18" s="138"/>
      <c r="CK18" s="138"/>
      <c r="CL18" s="138"/>
      <c r="CM18" s="138"/>
      <c r="CN18" s="138"/>
      <c r="CO18" s="138"/>
      <c r="CP18" s="138"/>
      <c r="CQ18" s="138"/>
      <c r="CR18" s="138"/>
      <c r="CS18" s="138"/>
      <c r="CT18" s="138"/>
      <c r="CU18" s="138"/>
      <c r="CV18" s="138"/>
      <c r="CW18" s="138"/>
      <c r="CX18" s="138"/>
      <c r="CY18" s="138"/>
      <c r="CZ18" s="138"/>
      <c r="DA18" s="138"/>
      <c r="DB18" s="138"/>
      <c r="DC18" s="138"/>
      <c r="DD18" s="138"/>
      <c r="DE18" s="138"/>
      <c r="DF18" s="138"/>
      <c r="DG18" s="138"/>
      <c r="DH18" s="138"/>
      <c r="DI18" s="138"/>
      <c r="DJ18" s="138"/>
      <c r="DK18" s="138"/>
    </row>
    <row r="19" spans="1:115" ht="18" customHeight="1">
      <c r="B19" s="138"/>
      <c r="C19" s="321" t="s">
        <v>738</v>
      </c>
      <c r="D19" s="145"/>
      <c r="E19" s="138">
        <f>F19+AR19</f>
        <v>12152</v>
      </c>
      <c r="F19" s="385">
        <f>H19+R19</f>
        <v>12071</v>
      </c>
      <c r="G19" s="385"/>
      <c r="H19" s="385">
        <f>SUM(L19,N19,P19)</f>
        <v>10496</v>
      </c>
      <c r="I19" s="385"/>
      <c r="J19" s="417" t="s">
        <v>587</v>
      </c>
      <c r="K19" s="417"/>
      <c r="L19" s="385">
        <v>9954</v>
      </c>
      <c r="M19" s="385"/>
      <c r="N19" s="385">
        <v>30</v>
      </c>
      <c r="O19" s="385"/>
      <c r="P19" s="385">
        <v>512</v>
      </c>
      <c r="Q19" s="385"/>
      <c r="R19" s="385">
        <f>SUM(T19:AP19)</f>
        <v>1575</v>
      </c>
      <c r="S19" s="385"/>
      <c r="T19" s="417" t="s">
        <v>587</v>
      </c>
      <c r="U19" s="417"/>
      <c r="V19" s="138"/>
      <c r="W19" s="417" t="s">
        <v>587</v>
      </c>
      <c r="X19" s="417"/>
      <c r="Y19" s="417"/>
      <c r="Z19" s="417"/>
      <c r="AA19" s="417"/>
      <c r="AB19" s="417">
        <v>398</v>
      </c>
      <c r="AC19" s="417"/>
      <c r="AD19" s="417">
        <v>404</v>
      </c>
      <c r="AE19" s="417"/>
      <c r="AF19" s="385">
        <v>15</v>
      </c>
      <c r="AG19" s="385"/>
      <c r="AH19" s="417">
        <v>266</v>
      </c>
      <c r="AI19" s="417"/>
      <c r="AJ19" s="417">
        <v>23</v>
      </c>
      <c r="AK19" s="417"/>
      <c r="AL19" s="417">
        <v>332</v>
      </c>
      <c r="AM19" s="417"/>
      <c r="AN19" s="417" t="s">
        <v>587</v>
      </c>
      <c r="AO19" s="417"/>
      <c r="AP19" s="385">
        <v>137</v>
      </c>
      <c r="AQ19" s="385"/>
      <c r="AR19" s="417">
        <v>81</v>
      </c>
      <c r="AS19" s="417"/>
      <c r="AT19" s="151" t="s">
        <v>587</v>
      </c>
      <c r="AU19" s="221" t="s">
        <v>587</v>
      </c>
      <c r="AV19" s="138"/>
      <c r="AW19" s="138"/>
      <c r="AX19" s="138"/>
      <c r="AY19" s="138"/>
      <c r="AZ19" s="138"/>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c r="CA19" s="138"/>
      <c r="CB19" s="138"/>
      <c r="CC19" s="138"/>
      <c r="CD19" s="138"/>
      <c r="CE19" s="138"/>
      <c r="CF19" s="138"/>
      <c r="CG19" s="138"/>
      <c r="CH19" s="138"/>
      <c r="CI19" s="138"/>
      <c r="CJ19" s="138"/>
      <c r="CK19" s="138"/>
      <c r="CL19" s="138"/>
      <c r="CM19" s="138"/>
      <c r="CN19" s="138"/>
      <c r="CO19" s="138"/>
      <c r="CP19" s="138"/>
      <c r="CQ19" s="138"/>
      <c r="CR19" s="138"/>
      <c r="CS19" s="138"/>
      <c r="CT19" s="138"/>
      <c r="CU19" s="138"/>
      <c r="CV19" s="138"/>
      <c r="CW19" s="138"/>
      <c r="CX19" s="138"/>
      <c r="CY19" s="138"/>
      <c r="CZ19" s="138"/>
      <c r="DA19" s="138"/>
      <c r="DB19" s="138"/>
      <c r="DC19" s="138"/>
      <c r="DD19" s="138"/>
      <c r="DE19" s="138"/>
      <c r="DF19" s="138"/>
      <c r="DG19" s="138"/>
      <c r="DH19" s="138"/>
      <c r="DI19" s="138"/>
      <c r="DJ19" s="138"/>
      <c r="DK19" s="138"/>
    </row>
    <row r="20" spans="1:115" ht="18" customHeight="1">
      <c r="B20" s="580" t="s">
        <v>737</v>
      </c>
      <c r="C20" s="580"/>
      <c r="D20" s="145"/>
      <c r="E20" s="138"/>
      <c r="F20" s="385"/>
      <c r="G20" s="385"/>
      <c r="H20" s="138"/>
      <c r="I20" s="138"/>
      <c r="J20" s="138"/>
      <c r="K20" s="138"/>
      <c r="L20" s="138"/>
      <c r="M20" s="138"/>
      <c r="N20" s="138"/>
      <c r="O20" s="138"/>
      <c r="P20" s="138"/>
      <c r="Q20" s="138"/>
      <c r="R20" s="138"/>
      <c r="S20" s="138"/>
      <c r="T20" s="138"/>
      <c r="U20" s="138"/>
      <c r="V20" s="138"/>
      <c r="W20" s="417"/>
      <c r="X20" s="417"/>
      <c r="Y20" s="417"/>
      <c r="Z20" s="417"/>
      <c r="AA20" s="417"/>
      <c r="AB20" s="138"/>
      <c r="AC20" s="138"/>
      <c r="AD20" s="138"/>
      <c r="AE20" s="138"/>
      <c r="AG20" s="138"/>
      <c r="AI20" s="138"/>
      <c r="AJ20" s="138"/>
      <c r="AK20" s="138"/>
      <c r="AL20" s="138"/>
      <c r="AM20" s="138"/>
      <c r="AN20" s="138"/>
      <c r="AO20" s="138"/>
      <c r="AP20" s="385"/>
      <c r="AQ20" s="385"/>
      <c r="AR20" s="385"/>
      <c r="AS20" s="385"/>
      <c r="AT20" s="138"/>
      <c r="AV20" s="138"/>
      <c r="AW20" s="138"/>
      <c r="AX20" s="138"/>
      <c r="AY20" s="138"/>
      <c r="AZ20" s="138"/>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c r="CA20" s="138"/>
      <c r="CB20" s="138"/>
      <c r="CC20" s="138"/>
      <c r="CD20" s="138"/>
      <c r="CE20" s="138"/>
      <c r="CF20" s="138"/>
      <c r="CG20" s="138"/>
      <c r="CH20" s="138"/>
      <c r="CI20" s="138"/>
      <c r="CJ20" s="138"/>
      <c r="CK20" s="138"/>
      <c r="CL20" s="138"/>
      <c r="CM20" s="138"/>
      <c r="CN20" s="138"/>
      <c r="CO20" s="138"/>
      <c r="CP20" s="138"/>
      <c r="CQ20" s="138"/>
      <c r="CR20" s="138"/>
      <c r="CS20" s="138"/>
      <c r="CT20" s="138"/>
      <c r="CU20" s="138"/>
      <c r="CV20" s="138"/>
      <c r="CW20" s="138"/>
      <c r="CX20" s="138"/>
      <c r="CY20" s="138"/>
      <c r="CZ20" s="138"/>
      <c r="DA20" s="138"/>
      <c r="DB20" s="138"/>
      <c r="DC20" s="138"/>
      <c r="DD20" s="138"/>
      <c r="DE20" s="138"/>
      <c r="DF20" s="138"/>
      <c r="DG20" s="138"/>
      <c r="DH20" s="138"/>
      <c r="DI20" s="138"/>
      <c r="DJ20" s="138"/>
      <c r="DK20" s="138"/>
    </row>
    <row r="21" spans="1:115" ht="18" customHeight="1">
      <c r="B21" s="138"/>
      <c r="C21" s="321" t="s">
        <v>468</v>
      </c>
      <c r="D21" s="145"/>
      <c r="E21" s="138">
        <f>F21+AR21+AT21</f>
        <v>23931</v>
      </c>
      <c r="F21" s="385">
        <f>SUM(H21,R21)</f>
        <v>23678</v>
      </c>
      <c r="G21" s="385"/>
      <c r="H21" s="385">
        <f>SUM(J21,L21,N21,P21)</f>
        <v>19859</v>
      </c>
      <c r="I21" s="385"/>
      <c r="J21" s="417" t="s">
        <v>197</v>
      </c>
      <c r="K21" s="417"/>
      <c r="L21" s="385">
        <v>17408</v>
      </c>
      <c r="M21" s="385"/>
      <c r="N21" s="385">
        <v>298</v>
      </c>
      <c r="O21" s="385"/>
      <c r="P21" s="385">
        <v>2153</v>
      </c>
      <c r="Q21" s="385"/>
      <c r="R21" s="385">
        <f>SUM(T21:AP21)</f>
        <v>3819</v>
      </c>
      <c r="S21" s="385"/>
      <c r="T21" s="417" t="s">
        <v>587</v>
      </c>
      <c r="U21" s="417"/>
      <c r="V21" s="138"/>
      <c r="W21" s="417" t="s">
        <v>587</v>
      </c>
      <c r="X21" s="417"/>
      <c r="Y21" s="417"/>
      <c r="Z21" s="417"/>
      <c r="AA21" s="417"/>
      <c r="AB21" s="417">
        <v>952</v>
      </c>
      <c r="AC21" s="417"/>
      <c r="AD21" s="417">
        <v>1180</v>
      </c>
      <c r="AE21" s="417"/>
      <c r="AF21" s="385">
        <v>42</v>
      </c>
      <c r="AG21" s="385"/>
      <c r="AH21" s="417">
        <v>690</v>
      </c>
      <c r="AI21" s="417"/>
      <c r="AJ21" s="417">
        <v>33</v>
      </c>
      <c r="AK21" s="417"/>
      <c r="AL21" s="417">
        <v>441</v>
      </c>
      <c r="AM21" s="417"/>
      <c r="AN21" s="385">
        <v>3</v>
      </c>
      <c r="AO21" s="385"/>
      <c r="AP21" s="385">
        <v>478</v>
      </c>
      <c r="AQ21" s="385"/>
      <c r="AR21" s="417">
        <v>146</v>
      </c>
      <c r="AS21" s="417"/>
      <c r="AT21" s="138">
        <v>107</v>
      </c>
      <c r="AU21" s="221" t="s">
        <v>587</v>
      </c>
      <c r="AV21" s="138"/>
      <c r="AW21" s="138"/>
      <c r="AX21" s="138"/>
      <c r="AY21" s="138"/>
      <c r="AZ21" s="138"/>
      <c r="BA21" s="138"/>
      <c r="BB21" s="138"/>
      <c r="BC21" s="138"/>
      <c r="BD21" s="138"/>
      <c r="BE21" s="138"/>
      <c r="BF21" s="138"/>
      <c r="BG21" s="138"/>
      <c r="BH21" s="138"/>
      <c r="BI21" s="138"/>
      <c r="BJ21" s="138"/>
      <c r="BK21" s="138"/>
      <c r="BL21" s="138"/>
      <c r="BM21" s="138"/>
      <c r="BN21" s="138"/>
      <c r="BO21" s="138"/>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c r="CN21" s="138"/>
      <c r="CO21" s="138"/>
      <c r="CP21" s="138"/>
      <c r="CQ21" s="138"/>
      <c r="CR21" s="138"/>
      <c r="CS21" s="138"/>
      <c r="CT21" s="138"/>
      <c r="CU21" s="138"/>
      <c r="CV21" s="138"/>
      <c r="CW21" s="138"/>
      <c r="CX21" s="138"/>
      <c r="CY21" s="138"/>
      <c r="CZ21" s="138"/>
      <c r="DA21" s="138"/>
      <c r="DB21" s="138"/>
      <c r="DC21" s="138"/>
      <c r="DD21" s="138"/>
      <c r="DE21" s="138"/>
      <c r="DF21" s="138"/>
      <c r="DG21" s="138"/>
      <c r="DH21" s="138"/>
      <c r="DI21" s="138"/>
      <c r="DJ21" s="138"/>
      <c r="DK21" s="138"/>
    </row>
    <row r="22" spans="1:115" ht="18" customHeight="1">
      <c r="B22" s="138"/>
      <c r="C22" s="321" t="s">
        <v>446</v>
      </c>
      <c r="D22" s="145"/>
      <c r="E22" s="138">
        <f>F22+AR22+AT22</f>
        <v>95610</v>
      </c>
      <c r="F22" s="385">
        <f>SUM(H22,R22)</f>
        <v>94816</v>
      </c>
      <c r="G22" s="385"/>
      <c r="H22" s="385">
        <f>SUM(J22,L22,N22,P22)</f>
        <v>74675</v>
      </c>
      <c r="I22" s="385"/>
      <c r="J22" s="417" t="s">
        <v>197</v>
      </c>
      <c r="K22" s="417"/>
      <c r="L22" s="385">
        <v>67891</v>
      </c>
      <c r="M22" s="385"/>
      <c r="N22" s="385">
        <v>797</v>
      </c>
      <c r="O22" s="385"/>
      <c r="P22" s="385">
        <v>5987</v>
      </c>
      <c r="Q22" s="385"/>
      <c r="R22" s="385">
        <f>SUM(T22:AQ22)</f>
        <v>20141</v>
      </c>
      <c r="S22" s="385"/>
      <c r="T22" s="417" t="s">
        <v>587</v>
      </c>
      <c r="U22" s="417"/>
      <c r="V22" s="138"/>
      <c r="W22" s="417" t="s">
        <v>587</v>
      </c>
      <c r="X22" s="417"/>
      <c r="Y22" s="417"/>
      <c r="Z22" s="417"/>
      <c r="AA22" s="417"/>
      <c r="AB22" s="417">
        <v>5728</v>
      </c>
      <c r="AC22" s="417"/>
      <c r="AD22" s="417">
        <v>5884</v>
      </c>
      <c r="AE22" s="417"/>
      <c r="AF22" s="385">
        <v>156</v>
      </c>
      <c r="AG22" s="385"/>
      <c r="AH22" s="417">
        <v>3354</v>
      </c>
      <c r="AI22" s="417"/>
      <c r="AJ22" s="417">
        <v>214</v>
      </c>
      <c r="AK22" s="417"/>
      <c r="AL22" s="417">
        <v>2951</v>
      </c>
      <c r="AM22" s="417"/>
      <c r="AN22" s="385">
        <v>7</v>
      </c>
      <c r="AO22" s="385"/>
      <c r="AP22" s="417">
        <v>1847</v>
      </c>
      <c r="AQ22" s="417"/>
      <c r="AR22" s="417">
        <v>687</v>
      </c>
      <c r="AS22" s="417"/>
      <c r="AT22" s="138">
        <v>107</v>
      </c>
      <c r="AU22" s="221" t="s">
        <v>587</v>
      </c>
      <c r="AV22" s="138"/>
      <c r="AW22" s="138"/>
      <c r="AX22" s="138"/>
      <c r="AY22" s="138"/>
      <c r="AZ22" s="138"/>
      <c r="BA22" s="138"/>
      <c r="BB22" s="138"/>
      <c r="BC22" s="138"/>
      <c r="BD22" s="138"/>
      <c r="BE22" s="138"/>
      <c r="BF22" s="138"/>
      <c r="BG22" s="138"/>
      <c r="BH22" s="138"/>
      <c r="BI22" s="138"/>
      <c r="BJ22" s="138"/>
      <c r="BK22" s="138"/>
      <c r="BL22" s="138"/>
      <c r="BM22" s="138"/>
      <c r="BN22" s="138"/>
      <c r="BO22" s="138"/>
      <c r="BP22" s="138"/>
      <c r="BQ22" s="138"/>
      <c r="BR22" s="138"/>
      <c r="BS22" s="138"/>
      <c r="BT22" s="138"/>
      <c r="BU22" s="138"/>
      <c r="BV22" s="138"/>
      <c r="BW22" s="138"/>
      <c r="BX22" s="138"/>
      <c r="BY22" s="138"/>
      <c r="BZ22" s="138"/>
      <c r="CA22" s="138"/>
      <c r="CB22" s="138"/>
      <c r="CC22" s="138"/>
      <c r="CD22" s="138"/>
      <c r="CE22" s="138"/>
      <c r="CF22" s="138"/>
      <c r="CG22" s="138"/>
      <c r="CH22" s="138"/>
      <c r="CI22" s="138"/>
      <c r="CJ22" s="138"/>
      <c r="CK22" s="138"/>
      <c r="CL22" s="138"/>
      <c r="CM22" s="138"/>
      <c r="CN22" s="138"/>
      <c r="CO22" s="138"/>
      <c r="CP22" s="138"/>
      <c r="CQ22" s="138"/>
      <c r="CR22" s="138"/>
      <c r="CS22" s="138"/>
      <c r="CT22" s="138"/>
      <c r="CU22" s="138"/>
      <c r="CV22" s="138"/>
      <c r="CW22" s="138"/>
      <c r="CX22" s="138"/>
      <c r="CY22" s="138"/>
      <c r="CZ22" s="138"/>
      <c r="DA22" s="138"/>
      <c r="DB22" s="138"/>
      <c r="DC22" s="138"/>
      <c r="DD22" s="138"/>
      <c r="DE22" s="138"/>
      <c r="DF22" s="138"/>
      <c r="DG22" s="138"/>
      <c r="DH22" s="138"/>
      <c r="DI22" s="138"/>
      <c r="DJ22" s="138"/>
      <c r="DK22" s="138"/>
    </row>
    <row r="23" spans="1:115" ht="18" customHeight="1">
      <c r="B23" s="138"/>
      <c r="C23" s="321" t="s">
        <v>736</v>
      </c>
      <c r="D23" s="145"/>
      <c r="E23" s="138">
        <f>F23+AR23+AT23</f>
        <v>40483</v>
      </c>
      <c r="F23" s="385">
        <f>SUM(H23,R23)</f>
        <v>40128</v>
      </c>
      <c r="G23" s="385"/>
      <c r="H23" s="385">
        <f>SUM(J23,L23,N23,P23)</f>
        <v>33900</v>
      </c>
      <c r="I23" s="385"/>
      <c r="J23" s="417" t="s">
        <v>197</v>
      </c>
      <c r="K23" s="417"/>
      <c r="L23" s="385">
        <v>30163</v>
      </c>
      <c r="M23" s="385"/>
      <c r="N23" s="385">
        <v>413</v>
      </c>
      <c r="O23" s="385"/>
      <c r="P23" s="385">
        <v>3324</v>
      </c>
      <c r="Q23" s="385"/>
      <c r="R23" s="385">
        <f>SUM(T23:AP23)</f>
        <v>6228</v>
      </c>
      <c r="S23" s="385"/>
      <c r="T23" s="417" t="s">
        <v>587</v>
      </c>
      <c r="U23" s="417"/>
      <c r="V23" s="138"/>
      <c r="W23" s="417" t="s">
        <v>587</v>
      </c>
      <c r="X23" s="417"/>
      <c r="Y23" s="417"/>
      <c r="Z23" s="417"/>
      <c r="AA23" s="417"/>
      <c r="AB23" s="417">
        <v>1698</v>
      </c>
      <c r="AC23" s="417"/>
      <c r="AD23" s="417">
        <v>1964</v>
      </c>
      <c r="AE23" s="417"/>
      <c r="AF23" s="385">
        <v>53</v>
      </c>
      <c r="AG23" s="385"/>
      <c r="AH23" s="417">
        <v>980</v>
      </c>
      <c r="AI23" s="417"/>
      <c r="AJ23" s="417">
        <v>52</v>
      </c>
      <c r="AK23" s="417"/>
      <c r="AL23" s="417">
        <v>782</v>
      </c>
      <c r="AM23" s="417"/>
      <c r="AN23" s="385">
        <v>3</v>
      </c>
      <c r="AO23" s="385"/>
      <c r="AP23" s="385">
        <v>696</v>
      </c>
      <c r="AQ23" s="385"/>
      <c r="AR23" s="417">
        <v>248</v>
      </c>
      <c r="AS23" s="417"/>
      <c r="AT23" s="138">
        <v>107</v>
      </c>
      <c r="AU23" s="221" t="s">
        <v>587</v>
      </c>
      <c r="AV23" s="138"/>
      <c r="AW23" s="138"/>
      <c r="AX23" s="138"/>
      <c r="AY23" s="138"/>
      <c r="AZ23" s="138"/>
      <c r="BA23" s="138"/>
      <c r="BB23" s="138"/>
      <c r="BC23" s="138"/>
      <c r="BD23" s="138"/>
      <c r="BE23" s="138"/>
      <c r="BF23" s="138"/>
      <c r="BG23" s="138"/>
      <c r="BH23" s="138"/>
      <c r="BI23" s="138"/>
      <c r="BJ23" s="138"/>
      <c r="BK23" s="138"/>
      <c r="BL23" s="138"/>
      <c r="BM23" s="138"/>
      <c r="BN23" s="138"/>
      <c r="BO23" s="138"/>
      <c r="BP23" s="138"/>
      <c r="BQ23" s="138"/>
      <c r="BR23" s="138"/>
      <c r="BS23" s="138"/>
      <c r="BT23" s="138"/>
      <c r="BU23" s="138"/>
      <c r="BV23" s="138"/>
      <c r="BW23" s="138"/>
      <c r="BX23" s="138"/>
      <c r="BY23" s="138"/>
      <c r="BZ23" s="138"/>
      <c r="CA23" s="138"/>
      <c r="CB23" s="138"/>
      <c r="CC23" s="138"/>
      <c r="CD23" s="138"/>
      <c r="CE23" s="138"/>
      <c r="CF23" s="138"/>
      <c r="CG23" s="138"/>
      <c r="CH23" s="138"/>
      <c r="CI23" s="138"/>
      <c r="CJ23" s="138"/>
      <c r="CK23" s="138"/>
      <c r="CL23" s="138"/>
      <c r="CM23" s="138"/>
      <c r="CN23" s="138"/>
      <c r="CO23" s="138"/>
      <c r="CP23" s="138"/>
      <c r="CQ23" s="138"/>
      <c r="CR23" s="138"/>
      <c r="CS23" s="138"/>
      <c r="CT23" s="138"/>
      <c r="CU23" s="138"/>
      <c r="CV23" s="138"/>
      <c r="CW23" s="138"/>
      <c r="CX23" s="138"/>
      <c r="CY23" s="138"/>
      <c r="CZ23" s="138"/>
      <c r="DA23" s="138"/>
      <c r="DB23" s="138"/>
      <c r="DC23" s="138"/>
      <c r="DD23" s="138"/>
      <c r="DE23" s="138"/>
      <c r="DF23" s="138"/>
      <c r="DG23" s="138"/>
      <c r="DH23" s="138"/>
      <c r="DI23" s="138"/>
      <c r="DJ23" s="138"/>
      <c r="DK23" s="138"/>
    </row>
    <row r="24" spans="1:115" ht="18" customHeight="1">
      <c r="B24" s="580" t="s">
        <v>735</v>
      </c>
      <c r="C24" s="580"/>
      <c r="D24" s="145"/>
      <c r="E24" s="138"/>
      <c r="F24" s="385"/>
      <c r="G24" s="385"/>
      <c r="H24" s="138"/>
      <c r="I24" s="138"/>
      <c r="J24" s="138"/>
      <c r="K24" s="138"/>
      <c r="L24" s="138"/>
      <c r="M24" s="138"/>
      <c r="N24" s="138"/>
      <c r="O24" s="138"/>
      <c r="P24" s="138"/>
      <c r="Q24" s="138"/>
      <c r="R24" s="138"/>
      <c r="S24" s="138"/>
      <c r="T24" s="138"/>
      <c r="U24" s="138"/>
      <c r="V24" s="138"/>
      <c r="W24" s="138"/>
      <c r="X24" s="138"/>
      <c r="AB24" s="138"/>
      <c r="AC24" s="138"/>
      <c r="AD24" s="138"/>
      <c r="AE24" s="138"/>
      <c r="AG24" s="138"/>
      <c r="AI24" s="138"/>
      <c r="AJ24" s="138"/>
      <c r="AK24" s="138"/>
      <c r="AL24" s="138"/>
      <c r="AM24" s="138"/>
      <c r="AN24" s="385"/>
      <c r="AO24" s="385"/>
      <c r="AP24" s="385"/>
      <c r="AQ24" s="385"/>
      <c r="AR24" s="385"/>
      <c r="AS24" s="385"/>
      <c r="AT24" s="138"/>
      <c r="AU24" s="221"/>
      <c r="AV24" s="138"/>
      <c r="AW24" s="138"/>
      <c r="AX24" s="138"/>
      <c r="AY24" s="138"/>
      <c r="AZ24" s="138"/>
      <c r="BA24" s="138"/>
      <c r="BB24" s="138"/>
      <c r="BC24" s="138"/>
      <c r="BD24" s="138"/>
      <c r="BE24" s="138"/>
      <c r="BF24" s="138"/>
      <c r="BG24" s="138"/>
      <c r="BH24" s="138"/>
      <c r="BI24" s="138"/>
      <c r="BJ24" s="138"/>
      <c r="BK24" s="138"/>
      <c r="BL24" s="138"/>
      <c r="BM24" s="138"/>
      <c r="BN24" s="138"/>
      <c r="BO24" s="138"/>
      <c r="BP24" s="138"/>
      <c r="BQ24" s="138"/>
      <c r="BR24" s="138"/>
      <c r="BS24" s="138"/>
      <c r="BT24" s="138"/>
      <c r="BU24" s="138"/>
      <c r="BV24" s="138"/>
      <c r="BW24" s="138"/>
      <c r="BX24" s="138"/>
      <c r="BY24" s="138"/>
      <c r="BZ24" s="138"/>
      <c r="CA24" s="138"/>
      <c r="CB24" s="138"/>
      <c r="CC24" s="138"/>
      <c r="CD24" s="138"/>
      <c r="CE24" s="138"/>
      <c r="CF24" s="138"/>
      <c r="CG24" s="138"/>
      <c r="CH24" s="138"/>
      <c r="CI24" s="138"/>
      <c r="CJ24" s="138"/>
      <c r="CK24" s="138"/>
      <c r="CL24" s="138"/>
      <c r="CM24" s="138"/>
      <c r="CN24" s="138"/>
      <c r="CO24" s="138"/>
      <c r="CP24" s="138"/>
      <c r="CQ24" s="138"/>
      <c r="CR24" s="138"/>
      <c r="CS24" s="138"/>
      <c r="CT24" s="138"/>
      <c r="CU24" s="138"/>
      <c r="CV24" s="138"/>
      <c r="CW24" s="138"/>
      <c r="CX24" s="138"/>
      <c r="CY24" s="138"/>
      <c r="CZ24" s="138"/>
      <c r="DA24" s="138"/>
      <c r="DB24" s="138"/>
      <c r="DC24" s="138"/>
      <c r="DD24" s="138"/>
      <c r="DE24" s="138"/>
      <c r="DF24" s="138"/>
      <c r="DG24" s="138"/>
      <c r="DH24" s="138"/>
      <c r="DI24" s="138"/>
      <c r="DJ24" s="138"/>
      <c r="DK24" s="138"/>
    </row>
    <row r="25" spans="1:115" ht="18" customHeight="1">
      <c r="B25" s="138"/>
      <c r="C25" s="321" t="s">
        <v>468</v>
      </c>
      <c r="D25" s="145"/>
      <c r="E25" s="138">
        <f>F25+AR25</f>
        <v>6493</v>
      </c>
      <c r="F25" s="385">
        <f>SUM(H25,R25)</f>
        <v>6453</v>
      </c>
      <c r="G25" s="385"/>
      <c r="H25" s="417" t="s">
        <v>587</v>
      </c>
      <c r="I25" s="417"/>
      <c r="J25" s="417" t="s">
        <v>197</v>
      </c>
      <c r="K25" s="417"/>
      <c r="L25" s="417" t="s">
        <v>197</v>
      </c>
      <c r="M25" s="417"/>
      <c r="N25" s="417" t="s">
        <v>197</v>
      </c>
      <c r="O25" s="417"/>
      <c r="P25" s="417" t="s">
        <v>197</v>
      </c>
      <c r="Q25" s="417"/>
      <c r="R25" s="385">
        <f>SUM(T25:AQ25)</f>
        <v>6453</v>
      </c>
      <c r="S25" s="385"/>
      <c r="T25" s="417" t="s">
        <v>587</v>
      </c>
      <c r="U25" s="417"/>
      <c r="V25" s="138"/>
      <c r="W25" s="417" t="s">
        <v>587</v>
      </c>
      <c r="X25" s="417"/>
      <c r="Y25" s="417"/>
      <c r="Z25" s="417"/>
      <c r="AA25" s="417"/>
      <c r="AB25" s="417">
        <v>1425</v>
      </c>
      <c r="AC25" s="417"/>
      <c r="AD25" s="417">
        <v>2724</v>
      </c>
      <c r="AE25" s="417"/>
      <c r="AF25" s="417">
        <v>2</v>
      </c>
      <c r="AG25" s="417"/>
      <c r="AH25" s="417">
        <v>877</v>
      </c>
      <c r="AI25" s="417"/>
      <c r="AJ25" s="417">
        <v>49</v>
      </c>
      <c r="AK25" s="417"/>
      <c r="AL25" s="417">
        <v>517</v>
      </c>
      <c r="AM25" s="417"/>
      <c r="AN25" s="417" t="s">
        <v>587</v>
      </c>
      <c r="AO25" s="417"/>
      <c r="AP25" s="417">
        <v>859</v>
      </c>
      <c r="AQ25" s="417"/>
      <c r="AR25" s="417">
        <v>40</v>
      </c>
      <c r="AS25" s="417"/>
      <c r="AT25" s="151" t="s">
        <v>587</v>
      </c>
      <c r="AU25" s="221" t="s">
        <v>587</v>
      </c>
      <c r="AV25" s="138"/>
      <c r="AW25" s="138"/>
      <c r="AX25" s="138"/>
      <c r="AY25" s="138"/>
      <c r="AZ25" s="138"/>
      <c r="BA25" s="138"/>
      <c r="BB25" s="138"/>
      <c r="BC25" s="138"/>
      <c r="BD25" s="138"/>
      <c r="BE25" s="138"/>
      <c r="BF25" s="138"/>
      <c r="BG25" s="138"/>
      <c r="BH25" s="138"/>
      <c r="BI25" s="138"/>
      <c r="BJ25" s="138"/>
      <c r="BK25" s="138"/>
      <c r="BL25" s="138"/>
      <c r="BM25" s="138"/>
      <c r="BN25" s="138"/>
      <c r="BO25" s="138"/>
      <c r="BP25" s="138"/>
      <c r="BQ25" s="138"/>
      <c r="BR25" s="138"/>
      <c r="BS25" s="138"/>
      <c r="BT25" s="138"/>
      <c r="BU25" s="138"/>
      <c r="BV25" s="138"/>
      <c r="BW25" s="138"/>
      <c r="BX25" s="138"/>
      <c r="BY25" s="138"/>
      <c r="BZ25" s="138"/>
      <c r="CA25" s="138"/>
      <c r="CB25" s="138"/>
      <c r="CC25" s="138"/>
      <c r="CD25" s="138"/>
      <c r="CE25" s="138"/>
      <c r="CF25" s="138"/>
      <c r="CG25" s="138"/>
      <c r="CH25" s="138"/>
      <c r="CI25" s="138"/>
      <c r="CJ25" s="138"/>
      <c r="CK25" s="138"/>
      <c r="CL25" s="138"/>
      <c r="CM25" s="138"/>
      <c r="CN25" s="138"/>
      <c r="CO25" s="138"/>
      <c r="CP25" s="138"/>
      <c r="CQ25" s="138"/>
      <c r="CR25" s="138"/>
      <c r="CS25" s="138"/>
      <c r="CT25" s="138"/>
      <c r="CU25" s="138"/>
      <c r="CV25" s="138"/>
      <c r="CW25" s="138"/>
      <c r="CX25" s="138"/>
      <c r="CY25" s="138"/>
      <c r="CZ25" s="138"/>
      <c r="DA25" s="138"/>
      <c r="DB25" s="138"/>
      <c r="DC25" s="138"/>
      <c r="DD25" s="138"/>
      <c r="DE25" s="138"/>
      <c r="DF25" s="138"/>
      <c r="DG25" s="138"/>
      <c r="DH25" s="138"/>
      <c r="DI25" s="138"/>
      <c r="DJ25" s="138"/>
      <c r="DK25" s="138"/>
    </row>
    <row r="26" spans="1:115" ht="18" customHeight="1">
      <c r="B26" s="138"/>
      <c r="C26" s="321" t="s">
        <v>446</v>
      </c>
      <c r="D26" s="145"/>
      <c r="E26" s="310">
        <f>F26+AR26</f>
        <v>32344</v>
      </c>
      <c r="F26" s="385">
        <f>SUM(H26,R26)</f>
        <v>32114</v>
      </c>
      <c r="G26" s="385"/>
      <c r="H26" s="417" t="s">
        <v>587</v>
      </c>
      <c r="I26" s="417"/>
      <c r="J26" s="417" t="s">
        <v>197</v>
      </c>
      <c r="K26" s="417"/>
      <c r="L26" s="417" t="s">
        <v>197</v>
      </c>
      <c r="M26" s="417"/>
      <c r="N26" s="417" t="s">
        <v>197</v>
      </c>
      <c r="O26" s="417"/>
      <c r="P26" s="417" t="s">
        <v>197</v>
      </c>
      <c r="Q26" s="417"/>
      <c r="R26" s="385">
        <f>SUM(T26:AQ26)</f>
        <v>32114</v>
      </c>
      <c r="S26" s="385"/>
      <c r="T26" s="417" t="s">
        <v>587</v>
      </c>
      <c r="U26" s="417"/>
      <c r="V26" s="147"/>
      <c r="W26" s="417" t="s">
        <v>587</v>
      </c>
      <c r="X26" s="417"/>
      <c r="Y26" s="417"/>
      <c r="Z26" s="417"/>
      <c r="AA26" s="417"/>
      <c r="AB26" s="417">
        <v>8368</v>
      </c>
      <c r="AC26" s="417"/>
      <c r="AD26" s="417">
        <v>12720</v>
      </c>
      <c r="AE26" s="417"/>
      <c r="AF26" s="417">
        <v>14</v>
      </c>
      <c r="AG26" s="417"/>
      <c r="AH26" s="417">
        <v>4166</v>
      </c>
      <c r="AI26" s="417"/>
      <c r="AJ26" s="417">
        <v>289</v>
      </c>
      <c r="AK26" s="417"/>
      <c r="AL26" s="417">
        <v>3412</v>
      </c>
      <c r="AM26" s="417"/>
      <c r="AN26" s="417" t="s">
        <v>587</v>
      </c>
      <c r="AO26" s="417"/>
      <c r="AP26" s="417">
        <v>3145</v>
      </c>
      <c r="AQ26" s="417"/>
      <c r="AR26" s="417">
        <v>230</v>
      </c>
      <c r="AS26" s="417"/>
      <c r="AT26" s="151" t="s">
        <v>587</v>
      </c>
      <c r="AU26" s="221" t="s">
        <v>587</v>
      </c>
      <c r="AV26" s="138"/>
      <c r="AW26" s="138"/>
      <c r="AX26" s="138"/>
      <c r="AY26" s="138"/>
      <c r="AZ26" s="138"/>
      <c r="BA26" s="138"/>
      <c r="BB26" s="138"/>
      <c r="BC26" s="138"/>
      <c r="BD26" s="138"/>
      <c r="BE26" s="138"/>
      <c r="BF26" s="138"/>
      <c r="BG26" s="138"/>
      <c r="BH26" s="138"/>
      <c r="BI26" s="138"/>
      <c r="BJ26" s="138"/>
      <c r="BK26" s="138"/>
      <c r="BL26" s="138"/>
      <c r="BM26" s="138"/>
      <c r="BN26" s="138"/>
      <c r="BO26" s="138"/>
      <c r="BP26" s="138"/>
      <c r="BQ26" s="138"/>
      <c r="BR26" s="138"/>
      <c r="BS26" s="138"/>
      <c r="BT26" s="138"/>
      <c r="BU26" s="138"/>
      <c r="BV26" s="138"/>
      <c r="BW26" s="138"/>
      <c r="BX26" s="138"/>
      <c r="BY26" s="138"/>
      <c r="BZ26" s="138"/>
      <c r="CA26" s="138"/>
      <c r="CB26" s="138"/>
      <c r="CC26" s="138"/>
      <c r="CD26" s="138"/>
      <c r="CE26" s="138"/>
      <c r="CF26" s="138"/>
      <c r="CG26" s="138"/>
      <c r="CH26" s="138"/>
      <c r="CI26" s="138"/>
      <c r="CJ26" s="138"/>
      <c r="CK26" s="138"/>
      <c r="CL26" s="138"/>
      <c r="CM26" s="138"/>
      <c r="CN26" s="138"/>
      <c r="CO26" s="138"/>
      <c r="CP26" s="138"/>
      <c r="CQ26" s="138"/>
      <c r="CR26" s="138"/>
      <c r="CS26" s="138"/>
      <c r="CT26" s="138"/>
      <c r="CU26" s="138"/>
      <c r="CV26" s="138"/>
      <c r="CW26" s="138"/>
      <c r="CX26" s="138"/>
      <c r="CY26" s="138"/>
      <c r="CZ26" s="138"/>
      <c r="DA26" s="138"/>
      <c r="DB26" s="138"/>
      <c r="DC26" s="138"/>
      <c r="DD26" s="138"/>
      <c r="DE26" s="138"/>
      <c r="DF26" s="138"/>
      <c r="DG26" s="138"/>
      <c r="DH26" s="138"/>
      <c r="DI26" s="138"/>
      <c r="DJ26" s="138"/>
      <c r="DK26" s="138"/>
    </row>
    <row r="27" spans="1:115" ht="7.5" customHeight="1">
      <c r="A27" s="306"/>
      <c r="B27" s="139"/>
      <c r="C27" s="139"/>
      <c r="D27" s="140"/>
      <c r="E27" s="163"/>
      <c r="F27" s="139"/>
      <c r="G27" s="139"/>
      <c r="H27" s="139"/>
      <c r="I27" s="139"/>
      <c r="J27" s="139"/>
      <c r="K27" s="139"/>
      <c r="L27" s="139"/>
      <c r="M27" s="139"/>
      <c r="N27" s="139"/>
      <c r="O27" s="139"/>
      <c r="P27" s="139"/>
      <c r="Q27" s="139"/>
      <c r="R27" s="139"/>
      <c r="S27" s="139"/>
      <c r="T27" s="139"/>
      <c r="U27" s="139"/>
      <c r="V27" s="147"/>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c r="AU27" s="139"/>
      <c r="AV27" s="138"/>
      <c r="AW27" s="138"/>
      <c r="AX27" s="138"/>
      <c r="AY27" s="138"/>
      <c r="AZ27" s="138"/>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c r="CN27" s="138"/>
      <c r="CO27" s="138"/>
      <c r="CP27" s="138"/>
      <c r="CQ27" s="138"/>
      <c r="CR27" s="138"/>
      <c r="CS27" s="138"/>
      <c r="CT27" s="138"/>
      <c r="CU27" s="138"/>
      <c r="CV27" s="138"/>
      <c r="CW27" s="138"/>
      <c r="CX27" s="138"/>
      <c r="CY27" s="138"/>
      <c r="CZ27" s="138"/>
      <c r="DA27" s="138"/>
      <c r="DB27" s="138"/>
      <c r="DC27" s="138"/>
      <c r="DD27" s="138"/>
      <c r="DE27" s="138"/>
      <c r="DF27" s="138"/>
      <c r="DG27" s="138"/>
      <c r="DH27" s="138"/>
      <c r="DI27" s="138"/>
      <c r="DJ27" s="138"/>
      <c r="DK27" s="138"/>
    </row>
    <row r="28" spans="1:115" ht="15.95" customHeight="1">
      <c r="B28" s="138" t="s">
        <v>734</v>
      </c>
      <c r="C28" s="138"/>
      <c r="D28" s="138"/>
      <c r="E28" s="138"/>
      <c r="F28" s="138"/>
      <c r="G28" s="138"/>
      <c r="H28" s="138"/>
      <c r="I28" s="138"/>
      <c r="J28" s="138"/>
      <c r="K28" s="138"/>
      <c r="L28" s="138"/>
      <c r="M28" s="138"/>
      <c r="N28" s="138"/>
      <c r="O28" s="138"/>
      <c r="P28" s="138"/>
      <c r="Q28" s="138"/>
      <c r="R28" s="138"/>
      <c r="S28" s="138"/>
      <c r="T28" s="138"/>
      <c r="U28" s="138"/>
      <c r="V28" s="147"/>
      <c r="W28" s="138"/>
      <c r="X28" s="138"/>
      <c r="Y28" s="138"/>
      <c r="Z28" s="138"/>
      <c r="AA28" s="138"/>
      <c r="AB28" s="138"/>
      <c r="AC28" s="138"/>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c r="BN28" s="138"/>
      <c r="BO28" s="138"/>
      <c r="BP28" s="138"/>
      <c r="BQ28" s="138"/>
      <c r="BR28" s="138"/>
      <c r="BS28" s="138"/>
      <c r="BT28" s="138"/>
      <c r="BU28" s="138"/>
      <c r="BV28" s="138"/>
      <c r="BW28" s="138"/>
      <c r="BX28" s="138"/>
      <c r="BY28" s="138"/>
      <c r="BZ28" s="138"/>
      <c r="CA28" s="138"/>
      <c r="CB28" s="138"/>
      <c r="CC28" s="138"/>
      <c r="CD28" s="138"/>
      <c r="CE28" s="138"/>
      <c r="CF28" s="138"/>
      <c r="CG28" s="138"/>
      <c r="CH28" s="138"/>
      <c r="CI28" s="138"/>
      <c r="CJ28" s="138"/>
      <c r="CK28" s="138"/>
      <c r="CL28" s="138"/>
      <c r="CM28" s="138"/>
      <c r="CN28" s="138"/>
      <c r="CO28" s="138"/>
      <c r="CP28" s="138"/>
      <c r="CQ28" s="138"/>
      <c r="CR28" s="138"/>
      <c r="CS28" s="138"/>
      <c r="CT28" s="138"/>
      <c r="CU28" s="138"/>
      <c r="CV28" s="138"/>
      <c r="CW28" s="138"/>
      <c r="CX28" s="138"/>
      <c r="CY28" s="138"/>
      <c r="CZ28" s="138"/>
      <c r="DA28" s="138"/>
      <c r="DB28" s="138"/>
      <c r="DC28" s="138"/>
      <c r="DD28" s="138"/>
      <c r="DE28" s="138"/>
      <c r="DF28" s="138"/>
      <c r="DG28" s="138"/>
      <c r="DH28" s="138"/>
      <c r="DI28" s="138"/>
      <c r="DJ28" s="138"/>
      <c r="DK28" s="138"/>
    </row>
    <row r="29" spans="1:115" ht="15.95" customHeight="1">
      <c r="B29" s="138" t="s">
        <v>701</v>
      </c>
      <c r="C29" s="138"/>
      <c r="D29" s="138"/>
      <c r="E29" s="138"/>
      <c r="F29" s="138"/>
      <c r="G29" s="138"/>
      <c r="H29" s="138"/>
      <c r="I29" s="138"/>
      <c r="J29" s="138"/>
      <c r="K29" s="138"/>
      <c r="L29" s="138"/>
      <c r="M29" s="138"/>
      <c r="N29" s="138"/>
      <c r="O29" s="138"/>
      <c r="P29" s="138"/>
      <c r="Q29" s="138"/>
      <c r="R29" s="138"/>
      <c r="S29" s="138"/>
      <c r="T29" s="138"/>
      <c r="U29" s="138"/>
      <c r="V29" s="147"/>
      <c r="W29" s="138"/>
      <c r="X29" s="138"/>
      <c r="Y29" s="138"/>
      <c r="Z29" s="138"/>
      <c r="AA29" s="138"/>
      <c r="AB29" s="138"/>
      <c r="AC29" s="138"/>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c r="BN29" s="138"/>
      <c r="BO29" s="138"/>
      <c r="BP29" s="138"/>
      <c r="BQ29" s="138"/>
      <c r="BR29" s="138"/>
      <c r="BS29" s="138"/>
      <c r="BT29" s="138"/>
      <c r="BU29" s="138"/>
      <c r="BV29" s="138"/>
      <c r="BW29" s="138"/>
      <c r="BX29" s="138"/>
      <c r="BY29" s="138"/>
      <c r="BZ29" s="138"/>
      <c r="CA29" s="138"/>
      <c r="CB29" s="138"/>
      <c r="CC29" s="138"/>
      <c r="CD29" s="138"/>
      <c r="CE29" s="138"/>
      <c r="CF29" s="138"/>
      <c r="CG29" s="138"/>
      <c r="CH29" s="138"/>
      <c r="CI29" s="138"/>
      <c r="CJ29" s="138"/>
      <c r="CK29" s="138"/>
      <c r="CL29" s="138"/>
      <c r="CM29" s="138"/>
      <c r="CN29" s="138"/>
      <c r="CO29" s="138"/>
      <c r="CP29" s="138"/>
      <c r="CQ29" s="138"/>
      <c r="CR29" s="138"/>
      <c r="CS29" s="138"/>
      <c r="CT29" s="138"/>
      <c r="CU29" s="138"/>
      <c r="CV29" s="138"/>
      <c r="CW29" s="138"/>
      <c r="CX29" s="138"/>
      <c r="CY29" s="138"/>
      <c r="CZ29" s="138"/>
      <c r="DA29" s="138"/>
      <c r="DB29" s="138"/>
      <c r="DC29" s="138"/>
      <c r="DD29" s="138"/>
      <c r="DE29" s="138"/>
      <c r="DF29" s="138"/>
      <c r="DG29" s="138"/>
      <c r="DH29" s="138"/>
      <c r="DI29" s="138"/>
      <c r="DJ29" s="138"/>
      <c r="DK29" s="138"/>
    </row>
    <row r="30" spans="1:115" ht="15.95" customHeight="1">
      <c r="B30" s="138"/>
      <c r="C30" s="138"/>
      <c r="D30" s="138"/>
      <c r="E30" s="138"/>
      <c r="F30" s="138"/>
      <c r="G30" s="138"/>
      <c r="H30" s="138"/>
      <c r="I30" s="138"/>
      <c r="J30" s="138"/>
      <c r="K30" s="138"/>
      <c r="L30" s="138"/>
      <c r="M30" s="138"/>
      <c r="N30" s="138"/>
      <c r="O30" s="138"/>
      <c r="P30" s="138"/>
      <c r="Q30" s="138"/>
      <c r="R30" s="138"/>
      <c r="S30" s="138"/>
      <c r="T30" s="138"/>
      <c r="U30" s="138"/>
      <c r="V30" s="138"/>
      <c r="W30" s="138"/>
      <c r="X30" s="138"/>
      <c r="Y30" s="147"/>
      <c r="Z30" s="147"/>
      <c r="AA30" s="147"/>
      <c r="AB30" s="147"/>
      <c r="AC30" s="147"/>
      <c r="AD30" s="147"/>
      <c r="AE30" s="147"/>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c r="CN30" s="138"/>
      <c r="CO30" s="138"/>
      <c r="CP30" s="138"/>
      <c r="CQ30" s="138"/>
      <c r="CR30" s="138"/>
      <c r="CS30" s="138"/>
      <c r="CT30" s="138"/>
      <c r="CU30" s="138"/>
      <c r="CV30" s="138"/>
      <c r="CW30" s="138"/>
      <c r="CX30" s="138"/>
      <c r="CY30" s="138"/>
      <c r="CZ30" s="138"/>
      <c r="DA30" s="138"/>
      <c r="DB30" s="138"/>
      <c r="DC30" s="138"/>
      <c r="DD30" s="138"/>
      <c r="DE30" s="138"/>
      <c r="DF30" s="138"/>
      <c r="DG30" s="138"/>
      <c r="DH30" s="138"/>
      <c r="DI30" s="138"/>
      <c r="DJ30" s="138"/>
      <c r="DK30" s="138"/>
    </row>
    <row r="31" spans="1:115" ht="15.95" customHeight="1">
      <c r="B31" s="138"/>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c r="BN31" s="138"/>
      <c r="BO31" s="138"/>
      <c r="BP31" s="138"/>
      <c r="BQ31" s="138"/>
      <c r="BR31" s="138"/>
      <c r="BS31" s="138"/>
      <c r="BT31" s="138"/>
      <c r="BU31" s="138"/>
      <c r="BV31" s="138"/>
      <c r="BW31" s="138"/>
      <c r="BX31" s="138"/>
      <c r="BY31" s="138"/>
      <c r="BZ31" s="138"/>
      <c r="CA31" s="138"/>
      <c r="CB31" s="138"/>
      <c r="CC31" s="138"/>
      <c r="CD31" s="138"/>
      <c r="CE31" s="138"/>
      <c r="CF31" s="138"/>
      <c r="CG31" s="138"/>
      <c r="CH31" s="138"/>
      <c r="CI31" s="138"/>
      <c r="CJ31" s="138"/>
      <c r="CK31" s="138"/>
      <c r="CL31" s="138"/>
      <c r="CM31" s="138"/>
      <c r="CN31" s="138"/>
      <c r="CO31" s="138"/>
      <c r="CP31" s="138"/>
      <c r="CQ31" s="138"/>
      <c r="CR31" s="138"/>
      <c r="CS31" s="138"/>
      <c r="CT31" s="138"/>
      <c r="CU31" s="138"/>
      <c r="CV31" s="138"/>
      <c r="CW31" s="138"/>
      <c r="CX31" s="138"/>
      <c r="CY31" s="138"/>
      <c r="CZ31" s="138"/>
      <c r="DA31" s="138"/>
      <c r="DB31" s="138"/>
      <c r="DC31" s="138"/>
      <c r="DD31" s="138"/>
      <c r="DE31" s="138"/>
      <c r="DF31" s="138"/>
      <c r="DG31" s="138"/>
      <c r="DH31" s="138"/>
      <c r="DI31" s="138"/>
      <c r="DJ31" s="138"/>
      <c r="DK31" s="138"/>
    </row>
    <row r="32" spans="1:115" ht="15.95" customHeight="1">
      <c r="B32" s="138"/>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8"/>
      <c r="BM32" s="138"/>
      <c r="BN32" s="138"/>
      <c r="BO32" s="138"/>
      <c r="BP32" s="138"/>
      <c r="BQ32" s="138"/>
      <c r="BR32" s="138"/>
      <c r="BS32" s="138"/>
      <c r="BT32" s="138"/>
      <c r="BU32" s="138"/>
      <c r="BV32" s="138"/>
      <c r="BW32" s="138"/>
      <c r="BX32" s="138"/>
      <c r="BY32" s="138"/>
      <c r="BZ32" s="138"/>
      <c r="CA32" s="138"/>
      <c r="CB32" s="138"/>
      <c r="CC32" s="138"/>
      <c r="CD32" s="138"/>
      <c r="CE32" s="138"/>
      <c r="CF32" s="138"/>
      <c r="CG32" s="138"/>
      <c r="CH32" s="138"/>
      <c r="CI32" s="138"/>
      <c r="CJ32" s="138"/>
      <c r="CK32" s="138"/>
      <c r="CL32" s="138"/>
      <c r="CM32" s="138"/>
      <c r="CN32" s="138"/>
      <c r="CO32" s="138"/>
      <c r="CP32" s="138"/>
      <c r="CQ32" s="138"/>
      <c r="CR32" s="138"/>
      <c r="CS32" s="138"/>
      <c r="CT32" s="138"/>
      <c r="CU32" s="138"/>
      <c r="CV32" s="138"/>
      <c r="CW32" s="138"/>
      <c r="CX32" s="138"/>
      <c r="CY32" s="138"/>
      <c r="CZ32" s="138"/>
      <c r="DA32" s="138"/>
      <c r="DB32" s="138"/>
      <c r="DC32" s="138"/>
      <c r="DD32" s="138"/>
      <c r="DE32" s="138"/>
      <c r="DF32" s="138"/>
      <c r="DG32" s="138"/>
      <c r="DH32" s="138"/>
      <c r="DI32" s="138"/>
      <c r="DJ32" s="138"/>
      <c r="DK32" s="138"/>
    </row>
    <row r="33" spans="2:115" ht="15.95" customHeight="1">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c r="CN33" s="138"/>
      <c r="CO33" s="138"/>
      <c r="CP33" s="138"/>
      <c r="CQ33" s="138"/>
      <c r="CR33" s="138"/>
      <c r="CS33" s="138"/>
      <c r="CT33" s="138"/>
      <c r="CU33" s="138"/>
      <c r="CV33" s="138"/>
      <c r="CW33" s="138"/>
      <c r="CX33" s="138"/>
      <c r="CY33" s="138"/>
      <c r="CZ33" s="138"/>
      <c r="DA33" s="138"/>
      <c r="DB33" s="138"/>
      <c r="DC33" s="138"/>
      <c r="DD33" s="138"/>
      <c r="DE33" s="138"/>
      <c r="DF33" s="138"/>
      <c r="DG33" s="138"/>
      <c r="DH33" s="138"/>
      <c r="DI33" s="138"/>
      <c r="DJ33" s="138"/>
      <c r="DK33" s="138"/>
    </row>
    <row r="34" spans="2:115" ht="15.95" customHeight="1">
      <c r="B34" s="138"/>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c r="CH34" s="138"/>
      <c r="CI34" s="138"/>
      <c r="CJ34" s="138"/>
      <c r="CK34" s="138"/>
      <c r="CL34" s="138"/>
      <c r="CM34" s="138"/>
      <c r="CN34" s="138"/>
      <c r="CO34" s="138"/>
      <c r="CP34" s="138"/>
      <c r="CQ34" s="138"/>
      <c r="CR34" s="138"/>
      <c r="CS34" s="138"/>
      <c r="CT34" s="138"/>
      <c r="CU34" s="138"/>
      <c r="CV34" s="138"/>
      <c r="CW34" s="138"/>
      <c r="CX34" s="138"/>
      <c r="CY34" s="138"/>
      <c r="CZ34" s="138"/>
      <c r="DA34" s="138"/>
      <c r="DB34" s="138"/>
      <c r="DC34" s="138"/>
      <c r="DD34" s="138"/>
      <c r="DE34" s="138"/>
      <c r="DF34" s="138"/>
      <c r="DG34" s="138"/>
      <c r="DH34" s="138"/>
      <c r="DI34" s="138"/>
      <c r="DJ34" s="138"/>
      <c r="DK34" s="138"/>
    </row>
    <row r="35" spans="2:115" ht="15.95" customHeight="1">
      <c r="B35" s="138"/>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c r="CH35" s="138"/>
      <c r="CI35" s="138"/>
      <c r="CJ35" s="138"/>
      <c r="CK35" s="138"/>
      <c r="CL35" s="138"/>
      <c r="CM35" s="138"/>
      <c r="CN35" s="138"/>
      <c r="CO35" s="138"/>
      <c r="CP35" s="138"/>
      <c r="CQ35" s="138"/>
      <c r="CR35" s="138"/>
      <c r="CS35" s="138"/>
      <c r="CT35" s="138"/>
      <c r="CU35" s="138"/>
      <c r="CV35" s="138"/>
      <c r="CW35" s="138"/>
      <c r="CX35" s="138"/>
      <c r="CY35" s="138"/>
      <c r="CZ35" s="138"/>
      <c r="DA35" s="138"/>
      <c r="DB35" s="138"/>
      <c r="DC35" s="138"/>
      <c r="DD35" s="138"/>
      <c r="DE35" s="138"/>
      <c r="DF35" s="138"/>
      <c r="DG35" s="138"/>
      <c r="DH35" s="138"/>
      <c r="DI35" s="138"/>
      <c r="DJ35" s="138"/>
      <c r="DK35" s="138"/>
    </row>
    <row r="36" spans="2:115" ht="15.95" customHeight="1">
      <c r="B36" s="138"/>
      <c r="C36" s="138"/>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c r="CH36" s="138"/>
      <c r="CI36" s="138"/>
      <c r="CJ36" s="138"/>
      <c r="CK36" s="138"/>
      <c r="CL36" s="138"/>
      <c r="CM36" s="138"/>
      <c r="CN36" s="138"/>
      <c r="CO36" s="138"/>
      <c r="CP36" s="138"/>
      <c r="CQ36" s="138"/>
      <c r="CR36" s="138"/>
      <c r="CS36" s="138"/>
      <c r="CT36" s="138"/>
      <c r="CU36" s="138"/>
      <c r="CV36" s="138"/>
      <c r="CW36" s="138"/>
      <c r="CX36" s="138"/>
      <c r="CY36" s="138"/>
      <c r="CZ36" s="138"/>
      <c r="DA36" s="138"/>
      <c r="DB36" s="138"/>
      <c r="DC36" s="138"/>
      <c r="DD36" s="138"/>
      <c r="DE36" s="138"/>
      <c r="DF36" s="138"/>
      <c r="DG36" s="138"/>
      <c r="DH36" s="138"/>
      <c r="DI36" s="138"/>
      <c r="DJ36" s="138"/>
      <c r="DK36" s="138"/>
    </row>
    <row r="37" spans="2:115" ht="15.95" customHeight="1">
      <c r="B37" s="138"/>
      <c r="C37" s="138"/>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c r="BL37" s="138"/>
      <c r="BM37" s="138"/>
      <c r="BN37" s="138"/>
      <c r="BO37" s="138"/>
      <c r="BP37" s="138"/>
      <c r="BQ37" s="138"/>
      <c r="BR37" s="138"/>
      <c r="BS37" s="138"/>
      <c r="BT37" s="138"/>
      <c r="BU37" s="138"/>
      <c r="BV37" s="138"/>
      <c r="BW37" s="138"/>
      <c r="BX37" s="138"/>
      <c r="BY37" s="138"/>
      <c r="BZ37" s="138"/>
      <c r="CA37" s="138"/>
      <c r="CB37" s="138"/>
      <c r="CC37" s="138"/>
      <c r="CD37" s="138"/>
      <c r="CE37" s="138"/>
      <c r="CF37" s="138"/>
      <c r="CG37" s="138"/>
      <c r="CH37" s="138"/>
      <c r="CI37" s="138"/>
      <c r="CJ37" s="138"/>
      <c r="CK37" s="138"/>
      <c r="CL37" s="138"/>
      <c r="CM37" s="138"/>
      <c r="CN37" s="138"/>
      <c r="CO37" s="138"/>
      <c r="CP37" s="138"/>
      <c r="CQ37" s="138"/>
      <c r="CR37" s="138"/>
      <c r="CS37" s="138"/>
      <c r="CT37" s="138"/>
      <c r="CU37" s="138"/>
      <c r="CV37" s="138"/>
      <c r="CW37" s="138"/>
      <c r="CX37" s="138"/>
      <c r="CY37" s="138"/>
      <c r="CZ37" s="138"/>
      <c r="DA37" s="138"/>
      <c r="DB37" s="138"/>
      <c r="DC37" s="138"/>
      <c r="DD37" s="138"/>
      <c r="DE37" s="138"/>
      <c r="DF37" s="138"/>
      <c r="DG37" s="138"/>
      <c r="DH37" s="138"/>
      <c r="DI37" s="138"/>
      <c r="DJ37" s="138"/>
      <c r="DK37" s="138"/>
    </row>
    <row r="38" spans="2:115" ht="15.95" customHeight="1">
      <c r="B38" s="138"/>
      <c r="C38" s="138"/>
      <c r="D38" s="138"/>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c r="CH38" s="138"/>
      <c r="CI38" s="138"/>
      <c r="CJ38" s="138"/>
      <c r="CK38" s="138"/>
      <c r="CL38" s="138"/>
      <c r="CM38" s="138"/>
      <c r="CN38" s="138"/>
      <c r="CO38" s="138"/>
      <c r="CP38" s="138"/>
      <c r="CQ38" s="138"/>
      <c r="CR38" s="138"/>
      <c r="CS38" s="138"/>
      <c r="CT38" s="138"/>
      <c r="CU38" s="138"/>
      <c r="CV38" s="138"/>
      <c r="CW38" s="138"/>
      <c r="CX38" s="138"/>
      <c r="CY38" s="138"/>
      <c r="CZ38" s="138"/>
      <c r="DA38" s="138"/>
      <c r="DB38" s="138"/>
      <c r="DC38" s="138"/>
      <c r="DD38" s="138"/>
      <c r="DE38" s="138"/>
      <c r="DF38" s="138"/>
      <c r="DG38" s="138"/>
      <c r="DH38" s="138"/>
      <c r="DI38" s="138"/>
      <c r="DJ38" s="138"/>
      <c r="DK38" s="138"/>
    </row>
    <row r="39" spans="2:115" ht="15.95" customHeight="1">
      <c r="B39" s="138"/>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8"/>
      <c r="CI39" s="138"/>
      <c r="CJ39" s="138"/>
      <c r="CK39" s="138"/>
      <c r="CL39" s="138"/>
      <c r="CM39" s="138"/>
      <c r="CN39" s="138"/>
      <c r="CO39" s="138"/>
      <c r="CP39" s="138"/>
      <c r="CQ39" s="138"/>
      <c r="CR39" s="138"/>
      <c r="CS39" s="138"/>
      <c r="CT39" s="138"/>
      <c r="CU39" s="138"/>
      <c r="CV39" s="138"/>
      <c r="CW39" s="138"/>
      <c r="CX39" s="138"/>
      <c r="CY39" s="138"/>
      <c r="CZ39" s="138"/>
      <c r="DA39" s="138"/>
      <c r="DB39" s="138"/>
      <c r="DC39" s="138"/>
      <c r="DD39" s="138"/>
      <c r="DE39" s="138"/>
      <c r="DF39" s="138"/>
      <c r="DG39" s="138"/>
      <c r="DH39" s="138"/>
      <c r="DI39" s="138"/>
      <c r="DJ39" s="138"/>
      <c r="DK39" s="138"/>
    </row>
  </sheetData>
  <mergeCells count="272">
    <mergeCell ref="AU4:AU11"/>
    <mergeCell ref="AB7:AC7"/>
    <mergeCell ref="AR22:AS22"/>
    <mergeCell ref="AL9:AM9"/>
    <mergeCell ref="AL8:AM8"/>
    <mergeCell ref="AL12:AM12"/>
    <mergeCell ref="AN12:AO12"/>
    <mergeCell ref="AF19:AG19"/>
    <mergeCell ref="AF21:AG21"/>
    <mergeCell ref="AF22:AG22"/>
    <mergeCell ref="AF11:AG11"/>
    <mergeCell ref="AN21:AO21"/>
    <mergeCell ref="AN13:AO13"/>
    <mergeCell ref="AL13:AM13"/>
    <mergeCell ref="AF18:AG18"/>
    <mergeCell ref="AF17:AG17"/>
    <mergeCell ref="AP22:AQ22"/>
    <mergeCell ref="AT4:AT11"/>
    <mergeCell ref="AR12:AS12"/>
    <mergeCell ref="AR4:AS11"/>
    <mergeCell ref="AJ6:AK6"/>
    <mergeCell ref="W4:AQ4"/>
    <mergeCell ref="AP13:AQ13"/>
    <mergeCell ref="AB12:AC12"/>
    <mergeCell ref="AR26:AS26"/>
    <mergeCell ref="AR17:AS17"/>
    <mergeCell ref="AR18:AS18"/>
    <mergeCell ref="AR19:AS19"/>
    <mergeCell ref="AR20:AS20"/>
    <mergeCell ref="AR21:AS21"/>
    <mergeCell ref="AR25:AS25"/>
    <mergeCell ref="AR14:AS14"/>
    <mergeCell ref="AR13:AS13"/>
    <mergeCell ref="AR24:AS24"/>
    <mergeCell ref="AR23:AS23"/>
    <mergeCell ref="B1:U1"/>
    <mergeCell ref="W1:AL1"/>
    <mergeCell ref="B16:C16"/>
    <mergeCell ref="T13:U13"/>
    <mergeCell ref="F12:G12"/>
    <mergeCell ref="AH23:AI23"/>
    <mergeCell ref="AH22:AI22"/>
    <mergeCell ref="AB9:AC9"/>
    <mergeCell ref="AB8:AC8"/>
    <mergeCell ref="AL7:AM7"/>
    <mergeCell ref="W17:AA17"/>
    <mergeCell ref="B12:C12"/>
    <mergeCell ref="B13:C13"/>
    <mergeCell ref="T12:U12"/>
    <mergeCell ref="AF12:AG12"/>
    <mergeCell ref="AF13:AG13"/>
    <mergeCell ref="AF14:AG14"/>
    <mergeCell ref="F14:G14"/>
    <mergeCell ref="H14:I14"/>
    <mergeCell ref="H12:I12"/>
    <mergeCell ref="J12:K12"/>
    <mergeCell ref="L12:M12"/>
    <mergeCell ref="P12:Q12"/>
    <mergeCell ref="AN26:AO26"/>
    <mergeCell ref="AP17:AQ17"/>
    <mergeCell ref="AP18:AQ18"/>
    <mergeCell ref="AP19:AQ19"/>
    <mergeCell ref="AP20:AQ20"/>
    <mergeCell ref="AP21:AQ21"/>
    <mergeCell ref="AP23:AQ23"/>
    <mergeCell ref="B20:C20"/>
    <mergeCell ref="R13:S13"/>
    <mergeCell ref="L17:M17"/>
    <mergeCell ref="N17:O17"/>
    <mergeCell ref="P17:Q17"/>
    <mergeCell ref="B24:C24"/>
    <mergeCell ref="F19:G19"/>
    <mergeCell ref="F16:G16"/>
    <mergeCell ref="F22:G22"/>
    <mergeCell ref="P13:Q13"/>
    <mergeCell ref="F20:G20"/>
    <mergeCell ref="H22:I22"/>
    <mergeCell ref="F18:G18"/>
    <mergeCell ref="H19:I19"/>
    <mergeCell ref="N22:O22"/>
    <mergeCell ref="N18:O18"/>
    <mergeCell ref="N21:O21"/>
    <mergeCell ref="P21:Q21"/>
    <mergeCell ref="N23:O23"/>
    <mergeCell ref="F13:G13"/>
    <mergeCell ref="N13:O13"/>
    <mergeCell ref="B14:C14"/>
    <mergeCell ref="H13:I13"/>
    <mergeCell ref="J13:K13"/>
    <mergeCell ref="H7:I9"/>
    <mergeCell ref="N7:O7"/>
    <mergeCell ref="N8:O8"/>
    <mergeCell ref="T17:U17"/>
    <mergeCell ref="T14:U14"/>
    <mergeCell ref="R14:S14"/>
    <mergeCell ref="R17:S17"/>
    <mergeCell ref="P16:Q16"/>
    <mergeCell ref="J14:K14"/>
    <mergeCell ref="L14:M14"/>
    <mergeCell ref="N14:O14"/>
    <mergeCell ref="P14:Q14"/>
    <mergeCell ref="R16:S16"/>
    <mergeCell ref="H16:I16"/>
    <mergeCell ref="N16:O16"/>
    <mergeCell ref="J17:K17"/>
    <mergeCell ref="T7:U7"/>
    <mergeCell ref="T8:U8"/>
    <mergeCell ref="R7:S9"/>
    <mergeCell ref="T9:U9"/>
    <mergeCell ref="L13:M13"/>
    <mergeCell ref="R12:S12"/>
    <mergeCell ref="F25:G25"/>
    <mergeCell ref="J18:K18"/>
    <mergeCell ref="J22:K22"/>
    <mergeCell ref="L22:M22"/>
    <mergeCell ref="F21:G21"/>
    <mergeCell ref="H17:I17"/>
    <mergeCell ref="H18:I18"/>
    <mergeCell ref="F17:G17"/>
    <mergeCell ref="H25:I25"/>
    <mergeCell ref="F24:G24"/>
    <mergeCell ref="F23:G23"/>
    <mergeCell ref="J21:K21"/>
    <mergeCell ref="L21:M21"/>
    <mergeCell ref="J23:K23"/>
    <mergeCell ref="J25:K25"/>
    <mergeCell ref="L25:M25"/>
    <mergeCell ref="N19:O19"/>
    <mergeCell ref="P19:Q19"/>
    <mergeCell ref="P9:Q9"/>
    <mergeCell ref="N9:O9"/>
    <mergeCell ref="L9:M9"/>
    <mergeCell ref="J6:K11"/>
    <mergeCell ref="P7:Q7"/>
    <mergeCell ref="P8:Q8"/>
    <mergeCell ref="L8:M8"/>
    <mergeCell ref="H26:I26"/>
    <mergeCell ref="AF23:AG23"/>
    <mergeCell ref="AF25:AG25"/>
    <mergeCell ref="W18:AA18"/>
    <mergeCell ref="W19:AA19"/>
    <mergeCell ref="W20:AA20"/>
    <mergeCell ref="W21:AA21"/>
    <mergeCell ref="P18:Q18"/>
    <mergeCell ref="P23:Q23"/>
    <mergeCell ref="R18:S18"/>
    <mergeCell ref="W22:AA22"/>
    <mergeCell ref="W23:AA23"/>
    <mergeCell ref="T18:U18"/>
    <mergeCell ref="T25:U25"/>
    <mergeCell ref="T23:U23"/>
    <mergeCell ref="T22:U22"/>
    <mergeCell ref="T21:U21"/>
    <mergeCell ref="P26:Q26"/>
    <mergeCell ref="R26:S26"/>
    <mergeCell ref="N25:O25"/>
    <mergeCell ref="P25:Q25"/>
    <mergeCell ref="J19:K19"/>
    <mergeCell ref="L23:M23"/>
    <mergeCell ref="P22:Q22"/>
    <mergeCell ref="F6:G9"/>
    <mergeCell ref="E4:E11"/>
    <mergeCell ref="L18:M18"/>
    <mergeCell ref="L19:M19"/>
    <mergeCell ref="H21:I21"/>
    <mergeCell ref="H23:I23"/>
    <mergeCell ref="AP24:AQ24"/>
    <mergeCell ref="AP25:AQ25"/>
    <mergeCell ref="AH26:AI26"/>
    <mergeCell ref="AH25:AI25"/>
    <mergeCell ref="AN19:AO19"/>
    <mergeCell ref="AN18:AO18"/>
    <mergeCell ref="AN17:AO17"/>
    <mergeCell ref="AN14:AO14"/>
    <mergeCell ref="AH17:AI17"/>
    <mergeCell ref="AF26:AG26"/>
    <mergeCell ref="AN24:AO24"/>
    <mergeCell ref="AH21:AI21"/>
    <mergeCell ref="AN22:AO22"/>
    <mergeCell ref="R22:S22"/>
    <mergeCell ref="R23:S23"/>
    <mergeCell ref="R19:S19"/>
    <mergeCell ref="T19:U19"/>
    <mergeCell ref="W6:AA11"/>
    <mergeCell ref="AP14:AQ14"/>
    <mergeCell ref="AJ8:AK8"/>
    <mergeCell ref="AN6:AO11"/>
    <mergeCell ref="AP6:AQ11"/>
    <mergeCell ref="AJ9:AK9"/>
    <mergeCell ref="AJ7:AK7"/>
    <mergeCell ref="AJ17:AK17"/>
    <mergeCell ref="AP12:AQ12"/>
    <mergeCell ref="AH12:AI12"/>
    <mergeCell ref="AL6:AM6"/>
    <mergeCell ref="AH9:AI9"/>
    <mergeCell ref="AH8:AI8"/>
    <mergeCell ref="W5:AQ5"/>
    <mergeCell ref="AF7:AG7"/>
    <mergeCell ref="AF6:AG6"/>
    <mergeCell ref="AF9:AG9"/>
    <mergeCell ref="AH11:AI11"/>
    <mergeCell ref="AH7:AI7"/>
    <mergeCell ref="AH6:AI6"/>
    <mergeCell ref="AF10:AG10"/>
    <mergeCell ref="AH10:AI10"/>
    <mergeCell ref="AF8:AG8"/>
    <mergeCell ref="AJ13:AK13"/>
    <mergeCell ref="AL18:AM18"/>
    <mergeCell ref="AL17:AM17"/>
    <mergeCell ref="AL21:AM21"/>
    <mergeCell ref="AL19:AM19"/>
    <mergeCell ref="AJ18:AK18"/>
    <mergeCell ref="AL14:AM14"/>
    <mergeCell ref="W12:AA12"/>
    <mergeCell ref="R21:S21"/>
    <mergeCell ref="AD14:AE14"/>
    <mergeCell ref="AJ14:AK14"/>
    <mergeCell ref="AJ21:AK21"/>
    <mergeCell ref="AJ19:AK19"/>
    <mergeCell ref="AL25:AM25"/>
    <mergeCell ref="AL23:AM23"/>
    <mergeCell ref="AL22:AM22"/>
    <mergeCell ref="AH18:AI18"/>
    <mergeCell ref="AH19:AI19"/>
    <mergeCell ref="F26:G26"/>
    <mergeCell ref="M4:Q4"/>
    <mergeCell ref="AD23:AE23"/>
    <mergeCell ref="AD22:AE22"/>
    <mergeCell ref="AD19:AE19"/>
    <mergeCell ref="AD18:AE18"/>
    <mergeCell ref="AD17:AE17"/>
    <mergeCell ref="J26:K26"/>
    <mergeCell ref="L26:M26"/>
    <mergeCell ref="N26:O26"/>
    <mergeCell ref="AD13:AE13"/>
    <mergeCell ref="AB13:AC13"/>
    <mergeCell ref="W13:AA13"/>
    <mergeCell ref="AB14:AC14"/>
    <mergeCell ref="AB22:AC22"/>
    <mergeCell ref="W14:AA14"/>
    <mergeCell ref="H5:Q5"/>
    <mergeCell ref="AD12:AE12"/>
    <mergeCell ref="AD21:AE21"/>
    <mergeCell ref="T16:U16"/>
    <mergeCell ref="AD6:AE11"/>
    <mergeCell ref="L7:M7"/>
    <mergeCell ref="N12:O12"/>
    <mergeCell ref="AB21:AC21"/>
    <mergeCell ref="AJ10:AK10"/>
    <mergeCell ref="AP26:AQ26"/>
    <mergeCell ref="AN23:AO23"/>
    <mergeCell ref="AN25:AO25"/>
    <mergeCell ref="R25:S25"/>
    <mergeCell ref="T26:U26"/>
    <mergeCell ref="AL26:AM26"/>
    <mergeCell ref="AB25:AC25"/>
    <mergeCell ref="AD26:AE26"/>
    <mergeCell ref="AD25:AE25"/>
    <mergeCell ref="W25:AA25"/>
    <mergeCell ref="W26:AA26"/>
    <mergeCell ref="AB23:AC23"/>
    <mergeCell ref="AB26:AC26"/>
    <mergeCell ref="AB18:AC18"/>
    <mergeCell ref="AB17:AC17"/>
    <mergeCell ref="AJ12:AK12"/>
    <mergeCell ref="AJ26:AK26"/>
    <mergeCell ref="AJ25:AK25"/>
    <mergeCell ref="AJ23:AK23"/>
    <mergeCell ref="AJ22:AK22"/>
    <mergeCell ref="AB19:AC19"/>
    <mergeCell ref="AH14:AI14"/>
    <mergeCell ref="AH13:AI13"/>
  </mergeCells>
  <phoneticPr fontId="2"/>
  <printOptions horizontalCentered="1"/>
  <pageMargins left="0.55118110236220474" right="0.55118110236220474" top="0.59055118110236227" bottom="0.59055118110236227" header="0.51181102362204722" footer="0.51181102362204722"/>
  <pageSetup paperSize="9" scale="54" firstPageNumber="38" fitToWidth="2" orientation="landscape" useFirstPageNumber="1" r:id="rId1"/>
  <headerFooter scaleWithDoc="0" alignWithMargins="0">
    <evenHeader>&amp;R&amp;12&amp;P</even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36"/>
  <sheetViews>
    <sheetView zoomScaleNormal="100" zoomScaleSheetLayoutView="100" workbookViewId="0">
      <selection sqref="B1"/>
    </sheetView>
  </sheetViews>
  <sheetFormatPr defaultRowHeight="13.5"/>
  <cols>
    <col min="1" max="1" width="1.28515625" style="239" customWidth="1"/>
    <col min="2" max="2" width="3" style="239" customWidth="1"/>
    <col min="3" max="3" width="26.5703125" style="239" customWidth="1"/>
    <col min="4" max="4" width="1.28515625" style="239" customWidth="1"/>
    <col min="5" max="5" width="12.28515625" style="239" customWidth="1"/>
    <col min="6" max="6" width="4.28515625" style="239" customWidth="1"/>
    <col min="7" max="7" width="8" style="239" customWidth="1"/>
    <col min="8" max="21" width="5.28515625" style="239" customWidth="1"/>
    <col min="22" max="22" width="1" style="239" customWidth="1"/>
    <col min="23" max="23" width="9.42578125" style="239" customWidth="1"/>
    <col min="24" max="16384" width="9.140625" style="239"/>
  </cols>
  <sheetData>
    <row r="1" spans="1:91" ht="19.5" customHeight="1">
      <c r="B1" s="138"/>
      <c r="C1" s="416" t="s">
        <v>733</v>
      </c>
      <c r="D1" s="416"/>
      <c r="E1" s="416"/>
      <c r="F1" s="416"/>
      <c r="G1" s="416"/>
      <c r="H1" s="416"/>
      <c r="I1" s="416"/>
      <c r="J1" s="416"/>
      <c r="K1" s="416"/>
      <c r="L1" s="416"/>
      <c r="M1" s="416"/>
      <c r="N1" s="416"/>
      <c r="O1" s="416"/>
      <c r="P1" s="416"/>
      <c r="Q1" s="416"/>
      <c r="R1" s="416"/>
      <c r="S1" s="416"/>
      <c r="T1" s="416"/>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row>
    <row r="2" spans="1:91" ht="21.75" customHeight="1">
      <c r="B2" s="138"/>
      <c r="C2" s="594"/>
      <c r="D2" s="594"/>
      <c r="E2" s="594"/>
      <c r="F2" s="594"/>
      <c r="G2" s="594"/>
      <c r="H2" s="594"/>
      <c r="I2" s="594"/>
      <c r="J2" s="594"/>
      <c r="K2" s="594"/>
      <c r="L2" s="594"/>
      <c r="M2" s="594"/>
      <c r="N2" s="594"/>
      <c r="O2" s="594"/>
      <c r="P2" s="594"/>
      <c r="Q2" s="594"/>
      <c r="R2" s="594"/>
      <c r="S2" s="594"/>
      <c r="T2" s="594"/>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row>
    <row r="3" spans="1:91" ht="9" customHeight="1">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row>
    <row r="4" spans="1:91" ht="17.25" customHeight="1" thickBot="1">
      <c r="A4" s="320"/>
      <c r="B4" s="158" t="s">
        <v>476</v>
      </c>
      <c r="C4" s="158"/>
      <c r="D4" s="158"/>
      <c r="E4" s="158"/>
      <c r="F4" s="158"/>
      <c r="G4" s="158"/>
      <c r="H4" s="158"/>
      <c r="I4" s="158"/>
      <c r="J4" s="158"/>
      <c r="K4" s="158"/>
      <c r="L4" s="158"/>
      <c r="M4" s="158"/>
      <c r="N4" s="158"/>
      <c r="O4" s="158"/>
      <c r="P4" s="158"/>
      <c r="Q4" s="158"/>
      <c r="R4" s="158"/>
      <c r="S4" s="158"/>
      <c r="T4" s="158"/>
      <c r="U4" s="158"/>
      <c r="V4" s="147"/>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row>
    <row r="5" spans="1:91" ht="15.75" customHeight="1" thickTop="1">
      <c r="A5" s="286"/>
      <c r="B5" s="595" t="s">
        <v>729</v>
      </c>
      <c r="C5" s="595"/>
      <c r="D5" s="145"/>
      <c r="E5" s="597" t="s">
        <v>728</v>
      </c>
      <c r="F5" s="598"/>
      <c r="G5" s="598"/>
      <c r="H5" s="598"/>
      <c r="I5" s="599"/>
      <c r="J5" s="603" t="s">
        <v>727</v>
      </c>
      <c r="K5" s="604"/>
      <c r="L5" s="604"/>
      <c r="M5" s="604"/>
      <c r="N5" s="604"/>
      <c r="O5" s="605"/>
      <c r="P5" s="597" t="s">
        <v>726</v>
      </c>
      <c r="Q5" s="598"/>
      <c r="R5" s="598"/>
      <c r="S5" s="598"/>
      <c r="T5" s="598"/>
      <c r="U5" s="598"/>
      <c r="V5" s="147"/>
      <c r="W5" s="138"/>
      <c r="X5" s="138"/>
      <c r="Y5" s="138"/>
      <c r="Z5" s="138"/>
      <c r="AA5" s="138"/>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row>
    <row r="6" spans="1:91" ht="30.75" customHeight="1">
      <c r="A6" s="306"/>
      <c r="B6" s="596"/>
      <c r="C6" s="596"/>
      <c r="D6" s="140"/>
      <c r="E6" s="600"/>
      <c r="F6" s="601"/>
      <c r="G6" s="601"/>
      <c r="H6" s="601"/>
      <c r="I6" s="602"/>
      <c r="J6" s="606"/>
      <c r="K6" s="607"/>
      <c r="L6" s="607"/>
      <c r="M6" s="607"/>
      <c r="N6" s="607"/>
      <c r="O6" s="608"/>
      <c r="P6" s="600"/>
      <c r="Q6" s="601"/>
      <c r="R6" s="601"/>
      <c r="S6" s="601"/>
      <c r="T6" s="601"/>
      <c r="U6" s="601"/>
      <c r="V6" s="147"/>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row>
    <row r="7" spans="1:91" ht="19.5" customHeight="1">
      <c r="A7" s="286"/>
      <c r="B7" s="147"/>
      <c r="C7" s="147"/>
      <c r="D7" s="319"/>
      <c r="E7" s="318"/>
      <c r="F7" s="318"/>
      <c r="G7" s="318"/>
      <c r="H7" s="318"/>
      <c r="I7" s="318"/>
      <c r="J7" s="318"/>
      <c r="K7" s="318"/>
      <c r="L7" s="318"/>
      <c r="M7" s="318"/>
      <c r="N7" s="318"/>
      <c r="O7" s="318"/>
      <c r="P7" s="318"/>
      <c r="Q7" s="318"/>
      <c r="R7" s="318"/>
      <c r="S7" s="318"/>
      <c r="T7" s="318"/>
      <c r="U7" s="31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row>
    <row r="8" spans="1:91" ht="19.5" customHeight="1">
      <c r="A8" s="286"/>
      <c r="B8" s="609" t="s">
        <v>721</v>
      </c>
      <c r="C8" s="610"/>
      <c r="D8" s="145"/>
      <c r="E8" s="310"/>
      <c r="F8" s="147"/>
      <c r="G8" s="611">
        <v>108430</v>
      </c>
      <c r="H8" s="611"/>
      <c r="I8" s="611"/>
      <c r="J8" s="138"/>
      <c r="K8" s="316"/>
      <c r="L8" s="316"/>
      <c r="M8" s="611">
        <v>265394</v>
      </c>
      <c r="N8" s="611"/>
      <c r="O8" s="611"/>
      <c r="P8" s="317"/>
      <c r="Q8" s="317"/>
      <c r="R8" s="308"/>
      <c r="S8" s="612">
        <v>2.4476067509999999</v>
      </c>
      <c r="T8" s="612"/>
      <c r="U8" s="612"/>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row>
    <row r="9" spans="1:91" ht="19.5" customHeight="1">
      <c r="B9" s="147"/>
      <c r="C9" s="147" t="s">
        <v>720</v>
      </c>
      <c r="D9" s="145"/>
      <c r="E9" s="310"/>
      <c r="F9" s="147"/>
      <c r="G9" s="611">
        <v>72482</v>
      </c>
      <c r="H9" s="611"/>
      <c r="I9" s="611"/>
      <c r="J9" s="138"/>
      <c r="L9" s="316"/>
      <c r="M9" s="611">
        <v>199344</v>
      </c>
      <c r="N9" s="611"/>
      <c r="O9" s="611"/>
      <c r="P9" s="308"/>
      <c r="Q9" s="308"/>
      <c r="R9" s="308"/>
      <c r="S9" s="612">
        <v>2.7502552360000001</v>
      </c>
      <c r="T9" s="612"/>
      <c r="U9" s="612"/>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row>
    <row r="10" spans="1:91" ht="19.5" customHeight="1">
      <c r="B10" s="147"/>
      <c r="C10" s="147" t="s">
        <v>718</v>
      </c>
      <c r="D10" s="145"/>
      <c r="E10" s="310"/>
      <c r="F10" s="147"/>
      <c r="G10" s="611">
        <v>2249</v>
      </c>
      <c r="H10" s="611"/>
      <c r="I10" s="611"/>
      <c r="J10" s="138"/>
      <c r="L10" s="316"/>
      <c r="M10" s="611">
        <v>4771</v>
      </c>
      <c r="N10" s="611"/>
      <c r="O10" s="611"/>
      <c r="P10" s="308"/>
      <c r="Q10" s="308"/>
      <c r="R10" s="308"/>
      <c r="S10" s="612">
        <v>2.1213872829999998</v>
      </c>
      <c r="T10" s="612"/>
      <c r="U10" s="612"/>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row>
    <row r="11" spans="1:91" ht="19.5" customHeight="1">
      <c r="B11" s="147"/>
      <c r="C11" s="147" t="s">
        <v>717</v>
      </c>
      <c r="D11" s="145"/>
      <c r="E11" s="310"/>
      <c r="F11" s="147"/>
      <c r="G11" s="611">
        <v>33579</v>
      </c>
      <c r="H11" s="611"/>
      <c r="I11" s="611"/>
      <c r="J11" s="138"/>
      <c r="L11" s="316"/>
      <c r="M11" s="611">
        <v>61048</v>
      </c>
      <c r="N11" s="611"/>
      <c r="O11" s="611"/>
      <c r="P11" s="308"/>
      <c r="Q11" s="308"/>
      <c r="R11" s="308"/>
      <c r="S11" s="612">
        <v>1.8180410380000001</v>
      </c>
      <c r="T11" s="612"/>
      <c r="U11" s="612"/>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c r="CH11" s="138"/>
      <c r="CI11" s="138"/>
      <c r="CJ11" s="138"/>
      <c r="CK11" s="138"/>
      <c r="CL11" s="138"/>
      <c r="CM11" s="138"/>
    </row>
    <row r="12" spans="1:91" ht="19.5" customHeight="1">
      <c r="B12" s="147"/>
      <c r="C12" s="315" t="s">
        <v>715</v>
      </c>
      <c r="D12" s="145"/>
      <c r="E12" s="138"/>
      <c r="F12" s="138"/>
      <c r="G12" s="611"/>
      <c r="H12" s="611"/>
      <c r="I12" s="611"/>
      <c r="J12" s="138"/>
      <c r="L12" s="309"/>
      <c r="M12" s="611"/>
      <c r="N12" s="611"/>
      <c r="O12" s="611"/>
      <c r="P12" s="308"/>
      <c r="Q12" s="308"/>
      <c r="R12" s="308"/>
      <c r="S12" s="612"/>
      <c r="T12" s="612"/>
      <c r="U12" s="612"/>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8"/>
      <c r="CK12" s="138"/>
      <c r="CL12" s="138"/>
      <c r="CM12" s="138"/>
    </row>
    <row r="13" spans="1:91" ht="19.5" customHeight="1">
      <c r="B13" s="147"/>
      <c r="C13" s="311" t="s">
        <v>710</v>
      </c>
      <c r="D13" s="145"/>
      <c r="E13" s="310"/>
      <c r="F13" s="147"/>
      <c r="G13" s="611">
        <v>18390</v>
      </c>
      <c r="H13" s="611"/>
      <c r="I13" s="611"/>
      <c r="J13" s="138"/>
      <c r="L13" s="309"/>
      <c r="M13" s="611">
        <v>29620</v>
      </c>
      <c r="N13" s="611"/>
      <c r="O13" s="611"/>
      <c r="P13" s="308"/>
      <c r="Q13" s="308"/>
      <c r="R13" s="308"/>
      <c r="S13" s="612">
        <v>1.610657966</v>
      </c>
      <c r="T13" s="612"/>
      <c r="U13" s="612"/>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row>
    <row r="14" spans="1:91" ht="19.5" customHeight="1">
      <c r="B14" s="147"/>
      <c r="C14" s="311" t="s">
        <v>708</v>
      </c>
      <c r="D14" s="145"/>
      <c r="E14" s="310"/>
      <c r="F14" s="147"/>
      <c r="G14" s="611">
        <v>10679</v>
      </c>
      <c r="H14" s="611"/>
      <c r="I14" s="611"/>
      <c r="J14" s="138"/>
      <c r="L14" s="309"/>
      <c r="M14" s="611">
        <v>21245</v>
      </c>
      <c r="N14" s="611"/>
      <c r="O14" s="611"/>
      <c r="P14" s="308"/>
      <c r="Q14" s="308"/>
      <c r="R14" s="308"/>
      <c r="S14" s="612">
        <v>1.9894184850000001</v>
      </c>
      <c r="T14" s="612"/>
      <c r="U14" s="612"/>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c r="CH14" s="138"/>
      <c r="CI14" s="138"/>
      <c r="CJ14" s="138"/>
      <c r="CK14" s="138"/>
      <c r="CL14" s="138"/>
      <c r="CM14" s="138"/>
    </row>
    <row r="15" spans="1:91" ht="19.5" customHeight="1">
      <c r="B15" s="147"/>
      <c r="C15" s="311" t="s">
        <v>707</v>
      </c>
      <c r="D15" s="145"/>
      <c r="E15" s="310"/>
      <c r="F15" s="138"/>
      <c r="G15" s="611">
        <v>3093</v>
      </c>
      <c r="H15" s="611"/>
      <c r="I15" s="611"/>
      <c r="J15" s="138"/>
      <c r="L15" s="309"/>
      <c r="M15" s="611">
        <v>6719</v>
      </c>
      <c r="N15" s="611"/>
      <c r="O15" s="611"/>
      <c r="P15" s="308"/>
      <c r="Q15" s="308"/>
      <c r="R15" s="308"/>
      <c r="S15" s="612">
        <v>2.1723246039999999</v>
      </c>
      <c r="T15" s="612"/>
      <c r="U15" s="612"/>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c r="CH15" s="138"/>
      <c r="CI15" s="138"/>
      <c r="CJ15" s="138"/>
      <c r="CK15" s="138"/>
      <c r="CL15" s="138"/>
      <c r="CM15" s="138"/>
    </row>
    <row r="16" spans="1:91" ht="19.5" customHeight="1">
      <c r="B16" s="147"/>
      <c r="C16" s="311" t="s">
        <v>705</v>
      </c>
      <c r="D16" s="145"/>
      <c r="E16" s="310"/>
      <c r="F16" s="138"/>
      <c r="G16" s="611">
        <v>1299</v>
      </c>
      <c r="H16" s="611"/>
      <c r="I16" s="611"/>
      <c r="J16" s="138"/>
      <c r="L16" s="309"/>
      <c r="M16" s="611">
        <v>3174</v>
      </c>
      <c r="N16" s="611"/>
      <c r="O16" s="611"/>
      <c r="P16" s="308"/>
      <c r="Q16" s="308"/>
      <c r="R16" s="308"/>
      <c r="S16" s="612">
        <v>2.4434180140000001</v>
      </c>
      <c r="T16" s="612"/>
      <c r="U16" s="612"/>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c r="CH16" s="138"/>
      <c r="CI16" s="138"/>
      <c r="CJ16" s="138"/>
      <c r="CK16" s="138"/>
      <c r="CL16" s="138"/>
      <c r="CM16" s="138"/>
    </row>
    <row r="17" spans="1:91" ht="19.5" customHeight="1">
      <c r="B17" s="147"/>
      <c r="C17" s="311" t="s">
        <v>704</v>
      </c>
      <c r="D17" s="145"/>
      <c r="E17" s="310"/>
      <c r="F17" s="138"/>
      <c r="G17" s="611">
        <v>118</v>
      </c>
      <c r="H17" s="611"/>
      <c r="I17" s="611"/>
      <c r="J17" s="138"/>
      <c r="L17" s="309"/>
      <c r="M17" s="611">
        <v>290</v>
      </c>
      <c r="N17" s="611"/>
      <c r="O17" s="611"/>
      <c r="P17" s="308"/>
      <c r="Q17" s="308"/>
      <c r="R17" s="308"/>
      <c r="S17" s="612">
        <v>2.4576271190000001</v>
      </c>
      <c r="T17" s="612"/>
      <c r="U17" s="612"/>
      <c r="V17" s="138"/>
      <c r="W17" s="138"/>
      <c r="X17" s="138"/>
      <c r="Y17" s="138"/>
      <c r="Z17" s="138"/>
      <c r="AA17" s="138"/>
      <c r="AB17" s="138"/>
      <c r="AC17" s="138"/>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8"/>
      <c r="BP17" s="138"/>
      <c r="BQ17" s="138"/>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row>
    <row r="18" spans="1:91" ht="19.5" customHeight="1">
      <c r="B18" s="147"/>
      <c r="C18" s="314" t="s">
        <v>711</v>
      </c>
      <c r="D18" s="145"/>
      <c r="E18" s="310"/>
      <c r="F18" s="138"/>
      <c r="G18" s="611"/>
      <c r="H18" s="611"/>
      <c r="I18" s="611"/>
      <c r="J18" s="138"/>
      <c r="L18" s="138"/>
      <c r="M18" s="611"/>
      <c r="N18" s="611"/>
      <c r="O18" s="611"/>
      <c r="P18" s="308"/>
      <c r="Q18" s="308"/>
      <c r="R18" s="308"/>
      <c r="S18" s="612"/>
      <c r="T18" s="612"/>
      <c r="U18" s="612"/>
      <c r="V18" s="138"/>
      <c r="W18" s="138"/>
      <c r="X18" s="138"/>
      <c r="Y18" s="138"/>
      <c r="Z18" s="138"/>
      <c r="AA18" s="138"/>
      <c r="AB18" s="138"/>
      <c r="AC18" s="138"/>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c r="CA18" s="138"/>
      <c r="CB18" s="138"/>
      <c r="CC18" s="138"/>
      <c r="CD18" s="138"/>
      <c r="CE18" s="138"/>
      <c r="CF18" s="138"/>
      <c r="CG18" s="138"/>
      <c r="CH18" s="138"/>
      <c r="CI18" s="138"/>
      <c r="CJ18" s="138"/>
      <c r="CK18" s="138"/>
      <c r="CL18" s="138"/>
      <c r="CM18" s="138"/>
    </row>
    <row r="19" spans="1:91" ht="19.5" customHeight="1">
      <c r="B19" s="147"/>
      <c r="C19" s="311" t="s">
        <v>710</v>
      </c>
      <c r="D19" s="145"/>
      <c r="E19" s="310"/>
      <c r="F19" s="147"/>
      <c r="G19" s="611">
        <v>24837</v>
      </c>
      <c r="H19" s="611"/>
      <c r="I19" s="611"/>
      <c r="J19" s="138"/>
      <c r="L19" s="309"/>
      <c r="M19" s="611">
        <v>42643</v>
      </c>
      <c r="N19" s="611"/>
      <c r="O19" s="611"/>
      <c r="P19" s="308"/>
      <c r="Q19" s="308"/>
      <c r="R19" s="308"/>
      <c r="S19" s="612">
        <v>1.716914281</v>
      </c>
      <c r="T19" s="612"/>
      <c r="U19" s="612"/>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c r="CA19" s="138"/>
      <c r="CB19" s="138"/>
      <c r="CC19" s="138"/>
      <c r="CD19" s="138"/>
      <c r="CE19" s="138"/>
      <c r="CF19" s="138"/>
      <c r="CG19" s="138"/>
      <c r="CH19" s="138"/>
      <c r="CI19" s="138"/>
      <c r="CJ19" s="138"/>
      <c r="CK19" s="138"/>
      <c r="CL19" s="138"/>
      <c r="CM19" s="138"/>
    </row>
    <row r="20" spans="1:91" ht="19.5" customHeight="1">
      <c r="B20" s="147"/>
      <c r="C20" s="311" t="s">
        <v>708</v>
      </c>
      <c r="D20" s="145"/>
      <c r="E20" s="310"/>
      <c r="F20" s="138"/>
      <c r="G20" s="611">
        <v>6992</v>
      </c>
      <c r="H20" s="611"/>
      <c r="I20" s="611"/>
      <c r="J20" s="138"/>
      <c r="L20" s="309"/>
      <c r="M20" s="611">
        <v>14485</v>
      </c>
      <c r="N20" s="611"/>
      <c r="O20" s="611"/>
      <c r="P20" s="308"/>
      <c r="Q20" s="308"/>
      <c r="R20" s="308"/>
      <c r="S20" s="612">
        <v>2.0716533180000001</v>
      </c>
      <c r="T20" s="612"/>
      <c r="U20" s="612"/>
      <c r="V20" s="138"/>
      <c r="W20" s="138"/>
      <c r="X20" s="138"/>
      <c r="Y20" s="138"/>
      <c r="Z20" s="138"/>
      <c r="AA20" s="138"/>
      <c r="AB20" s="138"/>
      <c r="AC20" s="138"/>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c r="CA20" s="138"/>
      <c r="CB20" s="138"/>
      <c r="CC20" s="138"/>
      <c r="CD20" s="138"/>
      <c r="CE20" s="138"/>
      <c r="CF20" s="138"/>
      <c r="CG20" s="138"/>
      <c r="CH20" s="138"/>
      <c r="CI20" s="138"/>
      <c r="CJ20" s="138"/>
      <c r="CK20" s="138"/>
      <c r="CL20" s="138"/>
      <c r="CM20" s="138"/>
    </row>
    <row r="21" spans="1:91" ht="19.5" customHeight="1">
      <c r="B21" s="147"/>
      <c r="C21" s="311" t="s">
        <v>707</v>
      </c>
      <c r="D21" s="145"/>
      <c r="E21" s="310"/>
      <c r="F21" s="138"/>
      <c r="G21" s="611">
        <v>1515</v>
      </c>
      <c r="H21" s="611"/>
      <c r="I21" s="611"/>
      <c r="J21" s="138"/>
      <c r="L21" s="309"/>
      <c r="M21" s="611">
        <v>3402</v>
      </c>
      <c r="N21" s="611"/>
      <c r="O21" s="611"/>
      <c r="P21" s="308"/>
      <c r="Q21" s="308"/>
      <c r="R21" s="308"/>
      <c r="S21" s="612">
        <v>2.2455445549999999</v>
      </c>
      <c r="T21" s="612"/>
      <c r="U21" s="612"/>
      <c r="V21" s="138"/>
      <c r="W21" s="138"/>
      <c r="X21" s="138"/>
      <c r="Y21" s="138"/>
      <c r="Z21" s="138"/>
      <c r="AA21" s="138"/>
      <c r="AB21" s="138"/>
      <c r="AC21" s="138"/>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c r="BL21" s="138"/>
      <c r="BM21" s="138"/>
      <c r="BN21" s="138"/>
      <c r="BO21" s="138"/>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row>
    <row r="22" spans="1:91" ht="19.5" customHeight="1">
      <c r="B22" s="147"/>
      <c r="C22" s="311" t="s">
        <v>705</v>
      </c>
      <c r="D22" s="145"/>
      <c r="E22" s="310"/>
      <c r="F22" s="138"/>
      <c r="G22" s="611">
        <v>226</v>
      </c>
      <c r="H22" s="611"/>
      <c r="I22" s="611"/>
      <c r="J22" s="138"/>
      <c r="L22" s="309"/>
      <c r="M22" s="611">
        <v>497</v>
      </c>
      <c r="N22" s="611"/>
      <c r="O22" s="611"/>
      <c r="P22" s="308"/>
      <c r="Q22" s="308"/>
      <c r="R22" s="308"/>
      <c r="S22" s="612">
        <v>2.199115044</v>
      </c>
      <c r="T22" s="612"/>
      <c r="U22" s="612"/>
      <c r="V22" s="138"/>
      <c r="W22" s="138"/>
      <c r="X22" s="138"/>
      <c r="Y22" s="138"/>
      <c r="Z22" s="138"/>
      <c r="AA22" s="138"/>
      <c r="AB22" s="138"/>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c r="BL22" s="138"/>
      <c r="BM22" s="138"/>
      <c r="BN22" s="138"/>
      <c r="BO22" s="138"/>
      <c r="BP22" s="138"/>
      <c r="BQ22" s="138"/>
      <c r="BR22" s="138"/>
      <c r="BS22" s="138"/>
      <c r="BT22" s="138"/>
      <c r="BU22" s="138"/>
      <c r="BV22" s="138"/>
      <c r="BW22" s="138"/>
      <c r="BX22" s="138"/>
      <c r="BY22" s="138"/>
      <c r="BZ22" s="138"/>
      <c r="CA22" s="138"/>
      <c r="CB22" s="138"/>
      <c r="CC22" s="138"/>
      <c r="CD22" s="138"/>
      <c r="CE22" s="138"/>
      <c r="CF22" s="138"/>
      <c r="CG22" s="138"/>
      <c r="CH22" s="138"/>
      <c r="CI22" s="138"/>
      <c r="CJ22" s="138"/>
      <c r="CK22" s="138"/>
      <c r="CL22" s="138"/>
      <c r="CM22" s="138"/>
    </row>
    <row r="23" spans="1:91" ht="19.5" customHeight="1">
      <c r="B23" s="147"/>
      <c r="C23" s="311" t="s">
        <v>704</v>
      </c>
      <c r="D23" s="145"/>
      <c r="E23" s="310"/>
      <c r="F23" s="147"/>
      <c r="G23" s="497">
        <v>9</v>
      </c>
      <c r="H23" s="497"/>
      <c r="I23" s="497"/>
      <c r="J23" s="138"/>
      <c r="L23" s="309"/>
      <c r="M23" s="611">
        <v>21</v>
      </c>
      <c r="N23" s="611"/>
      <c r="O23" s="611"/>
      <c r="P23" s="308"/>
      <c r="Q23" s="308"/>
      <c r="R23" s="308"/>
      <c r="S23" s="612">
        <v>2.3333333330000001</v>
      </c>
      <c r="T23" s="612"/>
      <c r="U23" s="612"/>
      <c r="V23" s="138"/>
      <c r="W23" s="138"/>
      <c r="X23" s="138"/>
      <c r="Y23" s="138"/>
      <c r="Z23" s="138"/>
      <c r="AA23" s="138"/>
      <c r="AB23" s="138"/>
      <c r="AC23" s="138"/>
      <c r="AD23" s="138"/>
      <c r="AE23" s="138"/>
      <c r="AF23" s="138"/>
      <c r="AG23" s="138"/>
      <c r="AH23" s="138"/>
      <c r="AI23" s="138"/>
      <c r="AJ23" s="138"/>
      <c r="AK23" s="138"/>
      <c r="AL23" s="138"/>
      <c r="AM23" s="138"/>
      <c r="AN23" s="138"/>
      <c r="AO23" s="138"/>
      <c r="AP23" s="138"/>
      <c r="AQ23" s="138"/>
      <c r="AR23" s="138"/>
      <c r="AS23" s="138"/>
      <c r="AT23" s="138"/>
      <c r="AU23" s="138"/>
      <c r="AV23" s="138"/>
      <c r="AW23" s="138"/>
      <c r="AX23" s="138"/>
      <c r="AY23" s="138"/>
      <c r="AZ23" s="138"/>
      <c r="BA23" s="138"/>
      <c r="BB23" s="138"/>
      <c r="BC23" s="138"/>
      <c r="BD23" s="138"/>
      <c r="BE23" s="138"/>
      <c r="BF23" s="138"/>
      <c r="BG23" s="138"/>
      <c r="BH23" s="138"/>
      <c r="BI23" s="138"/>
      <c r="BJ23" s="138"/>
      <c r="BK23" s="138"/>
      <c r="BL23" s="138"/>
      <c r="BM23" s="138"/>
      <c r="BN23" s="138"/>
      <c r="BO23" s="138"/>
      <c r="BP23" s="138"/>
      <c r="BQ23" s="138"/>
      <c r="BR23" s="138"/>
      <c r="BS23" s="138"/>
      <c r="BT23" s="138"/>
      <c r="BU23" s="138"/>
      <c r="BV23" s="138"/>
      <c r="BW23" s="138"/>
      <c r="BX23" s="138"/>
      <c r="BY23" s="138"/>
      <c r="BZ23" s="138"/>
      <c r="CA23" s="138"/>
      <c r="CB23" s="138"/>
      <c r="CC23" s="138"/>
      <c r="CD23" s="138"/>
      <c r="CE23" s="138"/>
      <c r="CF23" s="138"/>
      <c r="CG23" s="138"/>
      <c r="CH23" s="138"/>
      <c r="CI23" s="138"/>
      <c r="CJ23" s="138"/>
      <c r="CK23" s="138"/>
      <c r="CL23" s="138"/>
      <c r="CM23" s="138"/>
    </row>
    <row r="24" spans="1:91" ht="19.5" customHeight="1">
      <c r="A24" s="306"/>
      <c r="B24" s="139"/>
      <c r="C24" s="307" t="s">
        <v>702</v>
      </c>
      <c r="D24" s="140"/>
      <c r="E24" s="163"/>
      <c r="F24" s="139"/>
      <c r="G24" s="613">
        <v>120</v>
      </c>
      <c r="H24" s="613"/>
      <c r="I24" s="613"/>
      <c r="J24" s="139"/>
      <c r="K24" s="306"/>
      <c r="L24" s="305"/>
      <c r="M24" s="614">
        <v>231</v>
      </c>
      <c r="N24" s="614"/>
      <c r="O24" s="614"/>
      <c r="P24" s="304"/>
      <c r="Q24" s="304"/>
      <c r="R24" s="304"/>
      <c r="S24" s="615">
        <v>1.925</v>
      </c>
      <c r="T24" s="615"/>
      <c r="U24" s="615"/>
      <c r="V24" s="138"/>
      <c r="W24" s="138"/>
      <c r="X24" s="138"/>
      <c r="Y24" s="138"/>
      <c r="Z24" s="138"/>
      <c r="AA24" s="138"/>
      <c r="AB24" s="138"/>
      <c r="AC24" s="138"/>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c r="BH24" s="138"/>
      <c r="BI24" s="138"/>
      <c r="BJ24" s="138"/>
      <c r="BK24" s="138"/>
      <c r="BL24" s="138"/>
      <c r="BM24" s="138"/>
      <c r="BN24" s="138"/>
      <c r="BO24" s="138"/>
      <c r="BP24" s="138"/>
      <c r="BQ24" s="138"/>
      <c r="BR24" s="138"/>
      <c r="BS24" s="138"/>
      <c r="BT24" s="138"/>
      <c r="BU24" s="138"/>
      <c r="BV24" s="138"/>
      <c r="BW24" s="138"/>
      <c r="BX24" s="138"/>
      <c r="BY24" s="138"/>
      <c r="BZ24" s="138"/>
      <c r="CA24" s="138"/>
      <c r="CB24" s="138"/>
      <c r="CC24" s="138"/>
      <c r="CD24" s="138"/>
      <c r="CE24" s="138"/>
      <c r="CF24" s="138"/>
      <c r="CG24" s="138"/>
      <c r="CH24" s="138"/>
      <c r="CI24" s="138"/>
      <c r="CJ24" s="138"/>
      <c r="CK24" s="138"/>
      <c r="CL24" s="138"/>
      <c r="CM24" s="138"/>
    </row>
    <row r="25" spans="1:91" ht="15.95" customHeight="1">
      <c r="B25" s="138" t="s">
        <v>701</v>
      </c>
      <c r="C25" s="138"/>
      <c r="D25" s="138"/>
      <c r="E25" s="138"/>
      <c r="F25" s="138"/>
      <c r="G25" s="138"/>
      <c r="H25" s="138"/>
      <c r="I25" s="138"/>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c r="BB25" s="138"/>
      <c r="BC25" s="138"/>
      <c r="BD25" s="138"/>
      <c r="BE25" s="138"/>
      <c r="BF25" s="138"/>
      <c r="BG25" s="138"/>
      <c r="BH25" s="138"/>
      <c r="BI25" s="138"/>
      <c r="BJ25" s="138"/>
      <c r="BK25" s="138"/>
      <c r="BL25" s="138"/>
      <c r="BM25" s="138"/>
      <c r="BN25" s="138"/>
      <c r="BO25" s="138"/>
      <c r="BP25" s="138"/>
      <c r="BQ25" s="138"/>
      <c r="BR25" s="138"/>
      <c r="BS25" s="138"/>
      <c r="BT25" s="138"/>
      <c r="BU25" s="138"/>
      <c r="BV25" s="138"/>
      <c r="BW25" s="138"/>
      <c r="BX25" s="138"/>
      <c r="BY25" s="138"/>
      <c r="BZ25" s="138"/>
      <c r="CA25" s="138"/>
      <c r="CB25" s="138"/>
      <c r="CC25" s="138"/>
      <c r="CD25" s="138"/>
      <c r="CE25" s="138"/>
      <c r="CF25" s="138"/>
      <c r="CG25" s="138"/>
      <c r="CH25" s="138"/>
      <c r="CI25" s="138"/>
      <c r="CJ25" s="138"/>
      <c r="CK25" s="138"/>
      <c r="CL25" s="138"/>
      <c r="CM25" s="138"/>
    </row>
    <row r="26" spans="1:91" ht="15.95" customHeight="1">
      <c r="B26" s="138"/>
      <c r="C26" s="138"/>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c r="BN26" s="138"/>
      <c r="BO26" s="138"/>
      <c r="BP26" s="138"/>
      <c r="BQ26" s="138"/>
      <c r="BR26" s="138"/>
      <c r="BS26" s="138"/>
      <c r="BT26" s="138"/>
      <c r="BU26" s="138"/>
      <c r="BV26" s="138"/>
      <c r="BW26" s="138"/>
      <c r="BX26" s="138"/>
      <c r="BY26" s="138"/>
      <c r="BZ26" s="138"/>
      <c r="CA26" s="138"/>
      <c r="CB26" s="138"/>
      <c r="CC26" s="138"/>
      <c r="CD26" s="138"/>
      <c r="CE26" s="138"/>
      <c r="CF26" s="138"/>
      <c r="CG26" s="138"/>
      <c r="CH26" s="138"/>
      <c r="CI26" s="138"/>
      <c r="CJ26" s="138"/>
      <c r="CK26" s="138"/>
      <c r="CL26" s="138"/>
      <c r="CM26" s="138"/>
    </row>
    <row r="27" spans="1:91" ht="15.95" customHeight="1">
      <c r="B27" s="138"/>
      <c r="C27" s="138"/>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row>
    <row r="28" spans="1:91" ht="15.95" customHeight="1">
      <c r="B28" s="138"/>
      <c r="C28" s="138"/>
      <c r="D28" s="138"/>
      <c r="E28" s="138"/>
      <c r="F28" s="138"/>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c r="BN28" s="138"/>
      <c r="BO28" s="138"/>
      <c r="BP28" s="138"/>
      <c r="BQ28" s="138"/>
      <c r="BR28" s="138"/>
      <c r="BS28" s="138"/>
      <c r="BT28" s="138"/>
      <c r="BU28" s="138"/>
      <c r="BV28" s="138"/>
      <c r="BW28" s="138"/>
      <c r="BX28" s="138"/>
      <c r="BY28" s="138"/>
      <c r="BZ28" s="138"/>
      <c r="CA28" s="138"/>
      <c r="CB28" s="138"/>
      <c r="CC28" s="138"/>
      <c r="CD28" s="138"/>
      <c r="CE28" s="138"/>
      <c r="CF28" s="138"/>
      <c r="CG28" s="138"/>
      <c r="CH28" s="138"/>
      <c r="CI28" s="138"/>
      <c r="CJ28" s="138"/>
      <c r="CK28" s="138"/>
      <c r="CL28" s="138"/>
      <c r="CM28" s="138"/>
    </row>
    <row r="29" spans="1:91" ht="15.95" customHeight="1">
      <c r="B29" s="138"/>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c r="BN29" s="138"/>
      <c r="BO29" s="138"/>
      <c r="BP29" s="138"/>
      <c r="BQ29" s="138"/>
      <c r="BR29" s="138"/>
      <c r="BS29" s="138"/>
      <c r="BT29" s="138"/>
      <c r="BU29" s="138"/>
      <c r="BV29" s="138"/>
      <c r="BW29" s="138"/>
      <c r="BX29" s="138"/>
      <c r="BY29" s="138"/>
      <c r="BZ29" s="138"/>
      <c r="CA29" s="138"/>
      <c r="CB29" s="138"/>
      <c r="CC29" s="138"/>
      <c r="CD29" s="138"/>
      <c r="CE29" s="138"/>
      <c r="CF29" s="138"/>
      <c r="CG29" s="138"/>
      <c r="CH29" s="138"/>
      <c r="CI29" s="138"/>
      <c r="CJ29" s="138"/>
      <c r="CK29" s="138"/>
      <c r="CL29" s="138"/>
      <c r="CM29" s="138"/>
    </row>
    <row r="30" spans="1:91" ht="15.95" customHeight="1">
      <c r="B30" s="138"/>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row>
    <row r="31" spans="1:91" ht="15.95" customHeight="1">
      <c r="B31" s="138"/>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c r="BN31" s="138"/>
      <c r="BO31" s="138"/>
      <c r="BP31" s="138"/>
      <c r="BQ31" s="138"/>
      <c r="BR31" s="138"/>
      <c r="BS31" s="138"/>
      <c r="BT31" s="138"/>
      <c r="BU31" s="138"/>
      <c r="BV31" s="138"/>
      <c r="BW31" s="138"/>
      <c r="BX31" s="138"/>
      <c r="BY31" s="138"/>
      <c r="BZ31" s="138"/>
      <c r="CA31" s="138"/>
      <c r="CB31" s="138"/>
      <c r="CC31" s="138"/>
      <c r="CD31" s="138"/>
      <c r="CE31" s="138"/>
      <c r="CF31" s="138"/>
      <c r="CG31" s="138"/>
      <c r="CH31" s="138"/>
      <c r="CI31" s="138"/>
      <c r="CJ31" s="138"/>
      <c r="CK31" s="138"/>
      <c r="CL31" s="138"/>
      <c r="CM31" s="138"/>
    </row>
    <row r="32" spans="1:91" ht="15.95" customHeight="1">
      <c r="B32" s="138"/>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8"/>
      <c r="BM32" s="138"/>
      <c r="BN32" s="138"/>
      <c r="BO32" s="138"/>
      <c r="BP32" s="138"/>
      <c r="BQ32" s="138"/>
      <c r="BR32" s="138"/>
      <c r="BS32" s="138"/>
      <c r="BT32" s="138"/>
      <c r="BU32" s="138"/>
      <c r="BV32" s="138"/>
      <c r="BW32" s="138"/>
      <c r="BX32" s="138"/>
      <c r="BY32" s="138"/>
      <c r="BZ32" s="138"/>
      <c r="CA32" s="138"/>
      <c r="CB32" s="138"/>
      <c r="CC32" s="138"/>
      <c r="CD32" s="138"/>
      <c r="CE32" s="138"/>
      <c r="CF32" s="138"/>
      <c r="CG32" s="138"/>
      <c r="CH32" s="138"/>
      <c r="CI32" s="138"/>
      <c r="CJ32" s="138"/>
      <c r="CK32" s="138"/>
      <c r="CL32" s="138"/>
      <c r="CM32" s="138"/>
    </row>
    <row r="33" spans="2:91" ht="15.95" customHeight="1">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row>
    <row r="34" spans="2:91" ht="15.95" customHeight="1">
      <c r="B34" s="138"/>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c r="CH34" s="138"/>
      <c r="CI34" s="138"/>
      <c r="CJ34" s="138"/>
      <c r="CK34" s="138"/>
      <c r="CL34" s="138"/>
      <c r="CM34" s="138"/>
    </row>
    <row r="35" spans="2:91" ht="15.95" customHeight="1">
      <c r="B35" s="138"/>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c r="CH35" s="138"/>
      <c r="CI35" s="138"/>
      <c r="CJ35" s="138"/>
      <c r="CK35" s="138"/>
      <c r="CL35" s="138"/>
      <c r="CM35" s="138"/>
    </row>
    <row r="36" spans="2:91" ht="15.95" customHeight="1">
      <c r="B36" s="138"/>
      <c r="C36" s="138"/>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c r="CH36" s="138"/>
      <c r="CI36" s="138"/>
      <c r="CJ36" s="138"/>
      <c r="CK36" s="138"/>
      <c r="CL36" s="138"/>
      <c r="CM36" s="138"/>
    </row>
  </sheetData>
  <mergeCells count="58">
    <mergeCell ref="G24:I24"/>
    <mergeCell ref="M24:O24"/>
    <mergeCell ref="S24:U24"/>
    <mergeCell ref="G22:I22"/>
    <mergeCell ref="M22:O22"/>
    <mergeCell ref="S22:U22"/>
    <mergeCell ref="G23:I23"/>
    <mergeCell ref="M23:O23"/>
    <mergeCell ref="S23:U23"/>
    <mergeCell ref="G20:I20"/>
    <mergeCell ref="M20:O20"/>
    <mergeCell ref="S20:U20"/>
    <mergeCell ref="G21:I21"/>
    <mergeCell ref="M21:O21"/>
    <mergeCell ref="S21:U21"/>
    <mergeCell ref="G18:I18"/>
    <mergeCell ref="M18:O18"/>
    <mergeCell ref="S18:U18"/>
    <mergeCell ref="G19:I19"/>
    <mergeCell ref="M19:O19"/>
    <mergeCell ref="S19:U19"/>
    <mergeCell ref="G16:I16"/>
    <mergeCell ref="M16:O16"/>
    <mergeCell ref="S16:U16"/>
    <mergeCell ref="G17:I17"/>
    <mergeCell ref="M17:O17"/>
    <mergeCell ref="S17:U17"/>
    <mergeCell ref="G14:I14"/>
    <mergeCell ref="M14:O14"/>
    <mergeCell ref="S14:U14"/>
    <mergeCell ref="G15:I15"/>
    <mergeCell ref="M15:O15"/>
    <mergeCell ref="S15:U15"/>
    <mergeCell ref="G12:I12"/>
    <mergeCell ref="M12:O12"/>
    <mergeCell ref="S12:U12"/>
    <mergeCell ref="G13:I13"/>
    <mergeCell ref="M13:O13"/>
    <mergeCell ref="S13:U13"/>
    <mergeCell ref="G10:I10"/>
    <mergeCell ref="M10:O10"/>
    <mergeCell ref="S10:U10"/>
    <mergeCell ref="G11:I11"/>
    <mergeCell ref="M11:O11"/>
    <mergeCell ref="S11:U11"/>
    <mergeCell ref="B8:C8"/>
    <mergeCell ref="G8:I8"/>
    <mergeCell ref="M8:O8"/>
    <mergeCell ref="S8:U8"/>
    <mergeCell ref="G9:I9"/>
    <mergeCell ref="M9:O9"/>
    <mergeCell ref="S9:U9"/>
    <mergeCell ref="C1:T1"/>
    <mergeCell ref="C2:T2"/>
    <mergeCell ref="B5:C6"/>
    <mergeCell ref="E5:I6"/>
    <mergeCell ref="J5:O6"/>
    <mergeCell ref="P5:U6"/>
  </mergeCells>
  <phoneticPr fontId="2"/>
  <printOptions horizontalCentered="1"/>
  <pageMargins left="0.55118110236220474" right="0.55118110236220474" top="0.59055118110236227" bottom="0.59055118110236227" header="0.51181102362204722" footer="0.51181102362204722"/>
  <pageSetup paperSize="9" scale="74" firstPageNumber="38" fitToWidth="2" orientation="portrait" useFirstPageNumber="1" r:id="rId1"/>
  <headerFooter scaleWithDoc="0" alignWithMargins="0">
    <evenHeader>&amp;R&amp;12&amp;P</even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36"/>
  <sheetViews>
    <sheetView zoomScaleNormal="100" zoomScaleSheetLayoutView="100" workbookViewId="0">
      <selection sqref="B1"/>
    </sheetView>
  </sheetViews>
  <sheetFormatPr defaultRowHeight="13.5"/>
  <cols>
    <col min="1" max="1" width="2.85546875" style="239" customWidth="1"/>
    <col min="2" max="2" width="2.140625" style="239" customWidth="1"/>
    <col min="3" max="3" width="1.85546875" style="239" customWidth="1"/>
    <col min="4" max="4" width="2.140625" style="239" customWidth="1"/>
    <col min="5" max="5" width="3" style="239" customWidth="1"/>
    <col min="6" max="6" width="5.5703125" style="239" customWidth="1"/>
    <col min="7" max="7" width="6.42578125" style="239" customWidth="1"/>
    <col min="8" max="9" width="5.5703125" style="239" customWidth="1"/>
    <col min="10" max="14" width="5.28515625" style="239" customWidth="1"/>
    <col min="15" max="15" width="6.140625" style="239" customWidth="1"/>
    <col min="16" max="19" width="5.28515625" style="239" customWidth="1"/>
    <col min="20" max="21" width="5.42578125" style="239" customWidth="1"/>
    <col min="22" max="23" width="4.7109375" style="239" customWidth="1"/>
    <col min="24" max="25" width="9.42578125" style="239" customWidth="1"/>
    <col min="26" max="16384" width="9.140625" style="239"/>
  </cols>
  <sheetData>
    <row r="1" spans="1:93" ht="19.5" customHeight="1">
      <c r="A1" s="138"/>
      <c r="B1" s="416" t="s">
        <v>732</v>
      </c>
      <c r="C1" s="416"/>
      <c r="D1" s="416"/>
      <c r="E1" s="416"/>
      <c r="F1" s="416"/>
      <c r="G1" s="416"/>
      <c r="H1" s="416"/>
      <c r="I1" s="416"/>
      <c r="J1" s="416"/>
      <c r="K1" s="416"/>
      <c r="L1" s="416"/>
      <c r="M1" s="416"/>
      <c r="N1" s="416"/>
      <c r="O1" s="416"/>
      <c r="P1" s="416"/>
      <c r="Q1" s="416"/>
      <c r="R1" s="416"/>
      <c r="S1" s="416"/>
      <c r="T1" s="416"/>
      <c r="U1" s="416"/>
      <c r="V1" s="416"/>
      <c r="W1" s="416"/>
      <c r="X1" s="416"/>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c r="CN1" s="138"/>
      <c r="CO1" s="138"/>
    </row>
    <row r="2" spans="1:93" ht="21.75" customHeight="1">
      <c r="A2" s="138"/>
      <c r="B2" s="138"/>
      <c r="C2" s="416" t="s">
        <v>731</v>
      </c>
      <c r="D2" s="416"/>
      <c r="E2" s="416"/>
      <c r="F2" s="416"/>
      <c r="G2" s="416"/>
      <c r="H2" s="416"/>
      <c r="I2" s="416"/>
      <c r="J2" s="416"/>
      <c r="K2" s="416"/>
      <c r="L2" s="416"/>
      <c r="M2" s="416"/>
      <c r="N2" s="416"/>
      <c r="O2" s="416"/>
      <c r="P2" s="416"/>
      <c r="Q2" s="416"/>
      <c r="R2" s="416"/>
      <c r="S2" s="416"/>
      <c r="T2" s="416"/>
      <c r="U2" s="416"/>
      <c r="V2" s="416"/>
      <c r="W2" s="416"/>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row>
    <row r="3" spans="1:93" ht="9" customHeight="1">
      <c r="A3" s="138"/>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row>
    <row r="4" spans="1:93" ht="17.25" customHeight="1" thickBot="1">
      <c r="A4" s="158" t="s">
        <v>730</v>
      </c>
      <c r="B4" s="158"/>
      <c r="C4" s="158"/>
      <c r="D4" s="158"/>
      <c r="E4" s="158"/>
      <c r="F4" s="158"/>
      <c r="G4" s="158"/>
      <c r="H4" s="158"/>
      <c r="I4" s="158"/>
      <c r="J4" s="158"/>
      <c r="K4" s="158"/>
      <c r="L4" s="158"/>
      <c r="M4" s="158"/>
      <c r="N4" s="158"/>
      <c r="O4" s="158"/>
      <c r="P4" s="158"/>
      <c r="Q4" s="158"/>
      <c r="R4" s="158"/>
      <c r="S4" s="158"/>
      <c r="T4" s="158"/>
      <c r="U4" s="158"/>
      <c r="V4" s="158"/>
      <c r="W4" s="15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row>
    <row r="5" spans="1:93" ht="15.75" customHeight="1" thickTop="1">
      <c r="B5" s="616" t="s">
        <v>725</v>
      </c>
      <c r="C5" s="617"/>
      <c r="D5" s="617"/>
      <c r="E5" s="617"/>
      <c r="F5" s="617"/>
      <c r="G5" s="617"/>
      <c r="H5" s="591"/>
      <c r="I5" s="437" t="s">
        <v>447</v>
      </c>
      <c r="J5" s="388"/>
      <c r="K5" s="436"/>
      <c r="L5" s="437" t="s">
        <v>446</v>
      </c>
      <c r="M5" s="388"/>
      <c r="N5" s="388"/>
      <c r="O5" s="436"/>
      <c r="P5" s="618" t="s">
        <v>724</v>
      </c>
      <c r="Q5" s="619"/>
      <c r="R5" s="620"/>
      <c r="S5" s="624" t="s">
        <v>723</v>
      </c>
      <c r="T5" s="625"/>
      <c r="U5" s="626"/>
      <c r="V5" s="624" t="s">
        <v>722</v>
      </c>
      <c r="W5" s="625"/>
      <c r="X5" s="625"/>
      <c r="Y5" s="138"/>
      <c r="Z5" s="138"/>
      <c r="AA5" s="138"/>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c r="CN5" s="138"/>
      <c r="CO5" s="138"/>
    </row>
    <row r="6" spans="1:93" ht="30.75" customHeight="1">
      <c r="A6" s="139"/>
      <c r="B6" s="433"/>
      <c r="C6" s="433"/>
      <c r="D6" s="433"/>
      <c r="E6" s="433"/>
      <c r="F6" s="433"/>
      <c r="G6" s="433"/>
      <c r="H6" s="421"/>
      <c r="I6" s="414"/>
      <c r="J6" s="414"/>
      <c r="K6" s="415"/>
      <c r="L6" s="413"/>
      <c r="M6" s="414"/>
      <c r="N6" s="414"/>
      <c r="O6" s="415"/>
      <c r="P6" s="621"/>
      <c r="Q6" s="622"/>
      <c r="R6" s="623"/>
      <c r="S6" s="576"/>
      <c r="T6" s="627"/>
      <c r="U6" s="577"/>
      <c r="V6" s="576"/>
      <c r="W6" s="627"/>
      <c r="X6" s="627"/>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row>
    <row r="7" spans="1:93" ht="19.5" customHeight="1">
      <c r="B7" s="432" t="s">
        <v>681</v>
      </c>
      <c r="C7" s="432"/>
      <c r="D7" s="432"/>
      <c r="E7" s="432"/>
      <c r="F7" s="432"/>
      <c r="G7" s="432"/>
      <c r="H7" s="419"/>
      <c r="I7" s="628">
        <v>113284</v>
      </c>
      <c r="J7" s="557"/>
      <c r="K7" s="557"/>
      <c r="L7" s="152"/>
      <c r="M7" s="557">
        <v>270739</v>
      </c>
      <c r="N7" s="557"/>
      <c r="O7" s="557"/>
      <c r="P7" s="629">
        <v>2.3899138450000001</v>
      </c>
      <c r="Q7" s="629"/>
      <c r="R7" s="629"/>
      <c r="S7" s="557">
        <v>46289</v>
      </c>
      <c r="T7" s="557"/>
      <c r="U7" s="557"/>
      <c r="V7" s="557">
        <v>68059</v>
      </c>
      <c r="W7" s="557"/>
      <c r="X7" s="557"/>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c r="CN7" s="138"/>
      <c r="CO7" s="138"/>
    </row>
    <row r="8" spans="1:93" ht="19.5" customHeight="1">
      <c r="A8" s="138"/>
      <c r="B8" s="430"/>
      <c r="C8" s="430"/>
      <c r="D8" s="430"/>
      <c r="E8" s="430"/>
      <c r="F8" s="430"/>
      <c r="G8" s="430"/>
      <c r="H8" s="431"/>
      <c r="I8" s="384"/>
      <c r="J8" s="424"/>
      <c r="K8" s="424"/>
      <c r="M8" s="424"/>
      <c r="N8" s="424"/>
      <c r="O8" s="424"/>
      <c r="P8" s="630"/>
      <c r="Q8" s="630"/>
      <c r="R8" s="630"/>
      <c r="S8" s="424"/>
      <c r="T8" s="424"/>
      <c r="U8" s="424"/>
      <c r="V8" s="424"/>
      <c r="W8" s="424"/>
      <c r="X8" s="424"/>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c r="CN8" s="138"/>
      <c r="CO8" s="138"/>
    </row>
    <row r="9" spans="1:93" ht="19.5" customHeight="1">
      <c r="B9" s="313"/>
      <c r="C9" s="430" t="s">
        <v>719</v>
      </c>
      <c r="D9" s="430"/>
      <c r="E9" s="430"/>
      <c r="F9" s="430"/>
      <c r="G9" s="430"/>
      <c r="H9" s="431"/>
      <c r="I9" s="384">
        <v>108430</v>
      </c>
      <c r="J9" s="424"/>
      <c r="K9" s="424"/>
      <c r="L9" s="147"/>
      <c r="M9" s="424">
        <v>265394</v>
      </c>
      <c r="N9" s="424"/>
      <c r="O9" s="424"/>
      <c r="P9" s="632">
        <v>2.4476067509999999</v>
      </c>
      <c r="Q9" s="632"/>
      <c r="R9" s="632"/>
      <c r="S9" s="631">
        <v>46065</v>
      </c>
      <c r="T9" s="631"/>
      <c r="U9" s="631"/>
      <c r="V9" s="631">
        <v>67789</v>
      </c>
      <c r="W9" s="631"/>
      <c r="X9" s="631"/>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c r="CN9" s="138"/>
      <c r="CO9" s="138"/>
    </row>
    <row r="10" spans="1:93" ht="19.5" customHeight="1">
      <c r="A10" s="138"/>
      <c r="B10" s="312"/>
      <c r="C10" s="430"/>
      <c r="D10" s="430"/>
      <c r="E10" s="430"/>
      <c r="F10" s="430"/>
      <c r="G10" s="430"/>
      <c r="H10" s="431"/>
      <c r="I10" s="384"/>
      <c r="J10" s="424"/>
      <c r="K10" s="424"/>
      <c r="M10" s="424"/>
      <c r="N10" s="424"/>
      <c r="O10" s="424"/>
      <c r="P10" s="632"/>
      <c r="Q10" s="632"/>
      <c r="R10" s="632"/>
      <c r="S10" s="631"/>
      <c r="T10" s="631"/>
      <c r="U10" s="631"/>
      <c r="V10" s="631"/>
      <c r="W10" s="631"/>
      <c r="X10" s="631"/>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c r="CN10" s="138"/>
      <c r="CO10" s="138"/>
    </row>
    <row r="11" spans="1:93" ht="19.5" customHeight="1">
      <c r="B11" s="313"/>
      <c r="C11" s="312"/>
      <c r="D11" s="430" t="s">
        <v>716</v>
      </c>
      <c r="E11" s="430"/>
      <c r="F11" s="430"/>
      <c r="G11" s="430"/>
      <c r="H11" s="431"/>
      <c r="I11" s="384">
        <v>107653</v>
      </c>
      <c r="J11" s="424"/>
      <c r="K11" s="424"/>
      <c r="L11" s="147"/>
      <c r="M11" s="424">
        <v>263788</v>
      </c>
      <c r="N11" s="424"/>
      <c r="O11" s="424"/>
      <c r="P11" s="632">
        <v>2.4503543790000002</v>
      </c>
      <c r="Q11" s="632"/>
      <c r="R11" s="632"/>
      <c r="S11" s="631">
        <v>45853</v>
      </c>
      <c r="T11" s="631"/>
      <c r="U11" s="631"/>
      <c r="V11" s="631">
        <v>67526</v>
      </c>
      <c r="W11" s="631"/>
      <c r="X11" s="631"/>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c r="CH11" s="138"/>
      <c r="CI11" s="138"/>
      <c r="CJ11" s="138"/>
      <c r="CK11" s="138"/>
      <c r="CL11" s="138"/>
      <c r="CM11" s="138"/>
      <c r="CN11" s="138"/>
      <c r="CO11" s="138"/>
    </row>
    <row r="12" spans="1:93" ht="19.5" customHeight="1">
      <c r="A12" s="138"/>
      <c r="B12" s="312"/>
      <c r="C12" s="312"/>
      <c r="D12" s="430"/>
      <c r="E12" s="430"/>
      <c r="F12" s="430"/>
      <c r="G12" s="430"/>
      <c r="H12" s="431"/>
      <c r="I12" s="384"/>
      <c r="J12" s="424"/>
      <c r="K12" s="424"/>
      <c r="M12" s="424"/>
      <c r="N12" s="424"/>
      <c r="O12" s="424"/>
      <c r="P12" s="632"/>
      <c r="Q12" s="632"/>
      <c r="R12" s="632"/>
      <c r="S12" s="631"/>
      <c r="T12" s="631"/>
      <c r="U12" s="631"/>
      <c r="V12" s="631"/>
      <c r="W12" s="631"/>
      <c r="X12" s="631"/>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8"/>
      <c r="CK12" s="138"/>
      <c r="CL12" s="138"/>
      <c r="CM12" s="138"/>
      <c r="CN12" s="138"/>
      <c r="CO12" s="138"/>
    </row>
    <row r="13" spans="1:93" ht="19.5" customHeight="1">
      <c r="B13" s="313"/>
      <c r="C13" s="312"/>
      <c r="D13" s="312"/>
      <c r="E13" s="430" t="s">
        <v>714</v>
      </c>
      <c r="F13" s="430"/>
      <c r="G13" s="430"/>
      <c r="H13" s="431"/>
      <c r="I13" s="384">
        <v>74669</v>
      </c>
      <c r="J13" s="424"/>
      <c r="K13" s="424"/>
      <c r="L13" s="147"/>
      <c r="M13" s="424">
        <v>204903</v>
      </c>
      <c r="N13" s="424"/>
      <c r="O13" s="424"/>
      <c r="P13" s="632">
        <v>2.7441508520000002</v>
      </c>
      <c r="Q13" s="632"/>
      <c r="R13" s="632"/>
      <c r="S13" s="631">
        <v>39754</v>
      </c>
      <c r="T13" s="631"/>
      <c r="U13" s="631"/>
      <c r="V13" s="631">
        <v>60187</v>
      </c>
      <c r="W13" s="631"/>
      <c r="X13" s="631"/>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c r="CN13" s="138"/>
      <c r="CO13" s="138"/>
    </row>
    <row r="14" spans="1:93" ht="19.5" customHeight="1">
      <c r="B14" s="313"/>
      <c r="C14" s="312"/>
      <c r="D14" s="312"/>
      <c r="E14" s="430"/>
      <c r="F14" s="430"/>
      <c r="G14" s="430"/>
      <c r="H14" s="431"/>
      <c r="I14" s="384"/>
      <c r="J14" s="424"/>
      <c r="K14" s="424"/>
      <c r="M14" s="424"/>
      <c r="N14" s="424"/>
      <c r="O14" s="424"/>
      <c r="P14" s="632"/>
      <c r="Q14" s="632"/>
      <c r="R14" s="632"/>
      <c r="S14" s="631"/>
      <c r="T14" s="631"/>
      <c r="U14" s="631"/>
      <c r="V14" s="631"/>
      <c r="W14" s="631"/>
      <c r="X14" s="631"/>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c r="CH14" s="138"/>
      <c r="CI14" s="138"/>
      <c r="CJ14" s="138"/>
      <c r="CK14" s="138"/>
      <c r="CL14" s="138"/>
      <c r="CM14" s="138"/>
      <c r="CN14" s="138"/>
      <c r="CO14" s="138"/>
    </row>
    <row r="15" spans="1:93" ht="19.5" customHeight="1">
      <c r="B15" s="313"/>
      <c r="C15" s="312"/>
      <c r="D15" s="312"/>
      <c r="E15" s="570" t="s">
        <v>713</v>
      </c>
      <c r="F15" s="430"/>
      <c r="G15" s="430"/>
      <c r="H15" s="431"/>
      <c r="I15" s="384">
        <v>2737</v>
      </c>
      <c r="J15" s="424"/>
      <c r="K15" s="424"/>
      <c r="L15" s="147"/>
      <c r="M15" s="424">
        <v>6091</v>
      </c>
      <c r="N15" s="424"/>
      <c r="O15" s="424"/>
      <c r="P15" s="632">
        <v>2.2254293020000002</v>
      </c>
      <c r="Q15" s="632"/>
      <c r="R15" s="632"/>
      <c r="S15" s="631">
        <v>1275</v>
      </c>
      <c r="T15" s="631"/>
      <c r="U15" s="631"/>
      <c r="V15" s="631">
        <v>1697</v>
      </c>
      <c r="W15" s="631"/>
      <c r="X15" s="631"/>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c r="CH15" s="138"/>
      <c r="CI15" s="138"/>
      <c r="CJ15" s="138"/>
      <c r="CK15" s="138"/>
      <c r="CL15" s="138"/>
      <c r="CM15" s="138"/>
      <c r="CN15" s="138"/>
      <c r="CO15" s="138"/>
    </row>
    <row r="16" spans="1:93" ht="19.5" customHeight="1">
      <c r="B16" s="313"/>
      <c r="C16" s="312"/>
      <c r="D16" s="312"/>
      <c r="E16" s="430"/>
      <c r="F16" s="430"/>
      <c r="G16" s="430"/>
      <c r="H16" s="431"/>
      <c r="I16" s="384"/>
      <c r="J16" s="424"/>
      <c r="K16" s="424"/>
      <c r="L16" s="147"/>
      <c r="M16" s="424"/>
      <c r="N16" s="424"/>
      <c r="O16" s="424"/>
      <c r="P16" s="632"/>
      <c r="Q16" s="632"/>
      <c r="R16" s="632"/>
      <c r="S16" s="631"/>
      <c r="T16" s="631"/>
      <c r="U16" s="631"/>
      <c r="V16" s="631"/>
      <c r="W16" s="631"/>
      <c r="X16" s="631"/>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c r="CH16" s="138"/>
      <c r="CI16" s="138"/>
      <c r="CJ16" s="138"/>
      <c r="CK16" s="138"/>
      <c r="CL16" s="138"/>
      <c r="CM16" s="138"/>
      <c r="CN16" s="138"/>
      <c r="CO16" s="138"/>
    </row>
    <row r="17" spans="1:93" ht="19.5" customHeight="1">
      <c r="A17" s="138"/>
      <c r="B17" s="313"/>
      <c r="C17" s="312"/>
      <c r="D17" s="312"/>
      <c r="E17" s="430" t="s">
        <v>712</v>
      </c>
      <c r="F17" s="430"/>
      <c r="G17" s="430"/>
      <c r="H17" s="431"/>
      <c r="I17" s="384">
        <v>27212</v>
      </c>
      <c r="J17" s="424"/>
      <c r="K17" s="424"/>
      <c r="L17" s="147"/>
      <c r="M17" s="424">
        <v>46652</v>
      </c>
      <c r="N17" s="424"/>
      <c r="O17" s="424"/>
      <c r="P17" s="632">
        <v>1.71439071</v>
      </c>
      <c r="Q17" s="632"/>
      <c r="R17" s="632"/>
      <c r="S17" s="631">
        <v>4704</v>
      </c>
      <c r="T17" s="631"/>
      <c r="U17" s="631"/>
      <c r="V17" s="631">
        <v>5488</v>
      </c>
      <c r="W17" s="631"/>
      <c r="X17" s="631"/>
      <c r="Y17" s="138"/>
      <c r="Z17" s="138"/>
      <c r="AA17" s="138"/>
      <c r="AB17" s="138"/>
      <c r="AC17" s="138"/>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8"/>
      <c r="BP17" s="138"/>
      <c r="BQ17" s="138"/>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c r="CN17" s="138"/>
      <c r="CO17" s="138"/>
    </row>
    <row r="18" spans="1:93" ht="19.5" customHeight="1">
      <c r="A18" s="138"/>
      <c r="B18" s="313"/>
      <c r="C18" s="312"/>
      <c r="D18" s="312"/>
      <c r="E18" s="430"/>
      <c r="F18" s="430"/>
      <c r="G18" s="430"/>
      <c r="H18" s="431"/>
      <c r="I18" s="384"/>
      <c r="J18" s="424"/>
      <c r="K18" s="424"/>
      <c r="L18" s="147"/>
      <c r="M18" s="424"/>
      <c r="N18" s="424"/>
      <c r="O18" s="424"/>
      <c r="P18" s="632"/>
      <c r="Q18" s="632"/>
      <c r="R18" s="632"/>
      <c r="S18" s="631"/>
      <c r="T18" s="631"/>
      <c r="U18" s="631"/>
      <c r="V18" s="631"/>
      <c r="W18" s="631"/>
      <c r="X18" s="631"/>
      <c r="Y18" s="138"/>
      <c r="Z18" s="138"/>
      <c r="AA18" s="138"/>
      <c r="AB18" s="138"/>
      <c r="AC18" s="138"/>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c r="CA18" s="138"/>
      <c r="CB18" s="138"/>
      <c r="CC18" s="138"/>
      <c r="CD18" s="138"/>
      <c r="CE18" s="138"/>
      <c r="CF18" s="138"/>
      <c r="CG18" s="138"/>
      <c r="CH18" s="138"/>
      <c r="CI18" s="138"/>
      <c r="CJ18" s="138"/>
      <c r="CK18" s="138"/>
      <c r="CL18" s="138"/>
      <c r="CM18" s="138"/>
      <c r="CN18" s="138"/>
      <c r="CO18" s="138"/>
    </row>
    <row r="19" spans="1:93" ht="19.5" customHeight="1">
      <c r="A19" s="138"/>
      <c r="B19" s="313"/>
      <c r="C19" s="312"/>
      <c r="D19" s="312"/>
      <c r="E19" s="430" t="s">
        <v>709</v>
      </c>
      <c r="F19" s="430"/>
      <c r="G19" s="430"/>
      <c r="H19" s="431"/>
      <c r="I19" s="384">
        <v>3035</v>
      </c>
      <c r="J19" s="424"/>
      <c r="K19" s="424"/>
      <c r="L19" s="147"/>
      <c r="M19" s="424">
        <v>6142</v>
      </c>
      <c r="N19" s="424"/>
      <c r="O19" s="424"/>
      <c r="P19" s="632">
        <v>2.0237232289999998</v>
      </c>
      <c r="Q19" s="632"/>
      <c r="R19" s="632"/>
      <c r="S19" s="631">
        <v>120</v>
      </c>
      <c r="T19" s="631"/>
      <c r="U19" s="631"/>
      <c r="V19" s="631">
        <v>154</v>
      </c>
      <c r="W19" s="631"/>
      <c r="X19" s="631"/>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c r="CA19" s="138"/>
      <c r="CB19" s="138"/>
      <c r="CC19" s="138"/>
      <c r="CD19" s="138"/>
      <c r="CE19" s="138"/>
      <c r="CF19" s="138"/>
      <c r="CG19" s="138"/>
      <c r="CH19" s="138"/>
      <c r="CI19" s="138"/>
      <c r="CJ19" s="138"/>
      <c r="CK19" s="138"/>
      <c r="CL19" s="138"/>
      <c r="CM19" s="138"/>
      <c r="CN19" s="138"/>
      <c r="CO19" s="138"/>
    </row>
    <row r="20" spans="1:93" ht="19.5" customHeight="1">
      <c r="A20" s="138"/>
      <c r="B20" s="312"/>
      <c r="C20" s="312"/>
      <c r="D20" s="312"/>
      <c r="E20" s="430"/>
      <c r="F20" s="430"/>
      <c r="G20" s="430"/>
      <c r="H20" s="431"/>
      <c r="I20" s="384"/>
      <c r="J20" s="424"/>
      <c r="K20" s="424"/>
      <c r="L20" s="147"/>
      <c r="M20" s="424"/>
      <c r="N20" s="424"/>
      <c r="O20" s="424"/>
      <c r="P20" s="632"/>
      <c r="Q20" s="632"/>
      <c r="R20" s="632"/>
      <c r="S20" s="631"/>
      <c r="T20" s="631"/>
      <c r="U20" s="631"/>
      <c r="V20" s="631"/>
      <c r="W20" s="631"/>
      <c r="X20" s="631"/>
      <c r="Y20" s="138"/>
      <c r="Z20" s="138"/>
      <c r="AA20" s="138"/>
      <c r="AB20" s="138"/>
      <c r="AC20" s="138"/>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c r="CA20" s="138"/>
      <c r="CB20" s="138"/>
      <c r="CC20" s="138"/>
      <c r="CD20" s="138"/>
      <c r="CE20" s="138"/>
      <c r="CF20" s="138"/>
      <c r="CG20" s="138"/>
      <c r="CH20" s="138"/>
      <c r="CI20" s="138"/>
      <c r="CJ20" s="138"/>
      <c r="CK20" s="138"/>
      <c r="CL20" s="138"/>
      <c r="CM20" s="138"/>
      <c r="CN20" s="138"/>
      <c r="CO20" s="138"/>
    </row>
    <row r="21" spans="1:93" ht="19.5" customHeight="1">
      <c r="A21" s="138"/>
      <c r="B21" s="313"/>
      <c r="C21" s="312"/>
      <c r="D21" s="430" t="s">
        <v>706</v>
      </c>
      <c r="E21" s="430"/>
      <c r="F21" s="430"/>
      <c r="G21" s="430"/>
      <c r="H21" s="431"/>
      <c r="I21" s="384">
        <v>777</v>
      </c>
      <c r="J21" s="424"/>
      <c r="K21" s="424"/>
      <c r="L21" s="147"/>
      <c r="M21" s="424">
        <v>1606</v>
      </c>
      <c r="N21" s="424"/>
      <c r="O21" s="424"/>
      <c r="P21" s="632">
        <v>2.066924067</v>
      </c>
      <c r="Q21" s="632"/>
      <c r="R21" s="632"/>
      <c r="S21" s="631">
        <v>212</v>
      </c>
      <c r="T21" s="631"/>
      <c r="U21" s="631"/>
      <c r="V21" s="631">
        <v>263</v>
      </c>
      <c r="W21" s="631"/>
      <c r="X21" s="631"/>
      <c r="Y21" s="138"/>
      <c r="Z21" s="138"/>
      <c r="AA21" s="138"/>
      <c r="AB21" s="138"/>
      <c r="AC21" s="138"/>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c r="BL21" s="138"/>
      <c r="BM21" s="138"/>
      <c r="BN21" s="138"/>
      <c r="BO21" s="138"/>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c r="CN21" s="138"/>
      <c r="CO21" s="138"/>
    </row>
    <row r="22" spans="1:93" ht="19.5" customHeight="1">
      <c r="A22" s="147"/>
      <c r="B22" s="312"/>
      <c r="C22" s="312"/>
      <c r="D22" s="430"/>
      <c r="E22" s="430"/>
      <c r="F22" s="430"/>
      <c r="G22" s="430"/>
      <c r="H22" s="431"/>
      <c r="I22" s="384"/>
      <c r="J22" s="424"/>
      <c r="K22" s="424"/>
      <c r="L22" s="147"/>
      <c r="M22" s="424"/>
      <c r="N22" s="424"/>
      <c r="O22" s="424"/>
      <c r="P22" s="632"/>
      <c r="Q22" s="632"/>
      <c r="R22" s="632"/>
      <c r="S22" s="631"/>
      <c r="T22" s="631"/>
      <c r="U22" s="631"/>
      <c r="V22" s="631"/>
      <c r="W22" s="631"/>
      <c r="X22" s="631"/>
      <c r="Y22" s="138"/>
      <c r="Z22" s="138"/>
      <c r="AA22" s="138"/>
      <c r="AB22" s="138"/>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c r="BL22" s="138"/>
      <c r="BM22" s="138"/>
      <c r="BN22" s="138"/>
      <c r="BO22" s="138"/>
      <c r="BP22" s="138"/>
      <c r="BQ22" s="138"/>
      <c r="BR22" s="138"/>
      <c r="BS22" s="138"/>
      <c r="BT22" s="138"/>
      <c r="BU22" s="138"/>
      <c r="BV22" s="138"/>
      <c r="BW22" s="138"/>
      <c r="BX22" s="138"/>
      <c r="BY22" s="138"/>
      <c r="BZ22" s="138"/>
      <c r="CA22" s="138"/>
      <c r="CB22" s="138"/>
      <c r="CC22" s="138"/>
      <c r="CD22" s="138"/>
      <c r="CE22" s="138"/>
      <c r="CF22" s="138"/>
      <c r="CG22" s="138"/>
      <c r="CH22" s="138"/>
      <c r="CI22" s="138"/>
      <c r="CJ22" s="138"/>
      <c r="CK22" s="138"/>
      <c r="CL22" s="138"/>
      <c r="CM22" s="138"/>
      <c r="CN22" s="138"/>
      <c r="CO22" s="138"/>
    </row>
    <row r="23" spans="1:93" ht="19.5" customHeight="1">
      <c r="A23" s="138"/>
      <c r="B23" s="430" t="s">
        <v>703</v>
      </c>
      <c r="C23" s="430"/>
      <c r="D23" s="430"/>
      <c r="E23" s="430"/>
      <c r="F23" s="430"/>
      <c r="G23" s="430"/>
      <c r="H23" s="431"/>
      <c r="I23" s="384">
        <v>4854</v>
      </c>
      <c r="J23" s="424"/>
      <c r="K23" s="424"/>
      <c r="L23" s="147"/>
      <c r="M23" s="424">
        <v>5345</v>
      </c>
      <c r="N23" s="424"/>
      <c r="O23" s="424"/>
      <c r="P23" s="637">
        <v>1.1011536879999999</v>
      </c>
      <c r="Q23" s="637"/>
      <c r="R23" s="637"/>
      <c r="S23" s="633">
        <v>224</v>
      </c>
      <c r="T23" s="633"/>
      <c r="U23" s="633"/>
      <c r="V23" s="633">
        <v>270</v>
      </c>
      <c r="W23" s="633"/>
      <c r="X23" s="633"/>
      <c r="Y23" s="138"/>
      <c r="Z23" s="138"/>
      <c r="AA23" s="138"/>
      <c r="AB23" s="138"/>
      <c r="AC23" s="138"/>
      <c r="AD23" s="138"/>
      <c r="AE23" s="138"/>
      <c r="AF23" s="138"/>
      <c r="AG23" s="138"/>
      <c r="AH23" s="138"/>
      <c r="AI23" s="138"/>
      <c r="AJ23" s="138"/>
      <c r="AK23" s="138"/>
      <c r="AL23" s="138"/>
      <c r="AM23" s="138"/>
      <c r="AN23" s="138"/>
      <c r="AO23" s="138"/>
      <c r="AP23" s="138"/>
      <c r="AQ23" s="138"/>
      <c r="AR23" s="138"/>
      <c r="AS23" s="138"/>
      <c r="AT23" s="138"/>
      <c r="AU23" s="138"/>
      <c r="AV23" s="138"/>
      <c r="AW23" s="138"/>
      <c r="AX23" s="138"/>
      <c r="AY23" s="138"/>
      <c r="AZ23" s="138"/>
      <c r="BA23" s="138"/>
      <c r="BB23" s="138"/>
      <c r="BC23" s="138"/>
      <c r="BD23" s="138"/>
      <c r="BE23" s="138"/>
      <c r="BF23" s="138"/>
      <c r="BG23" s="138"/>
      <c r="BH23" s="138"/>
      <c r="BI23" s="138"/>
      <c r="BJ23" s="138"/>
      <c r="BK23" s="138"/>
      <c r="BL23" s="138"/>
      <c r="BM23" s="138"/>
      <c r="BN23" s="138"/>
      <c r="BO23" s="138"/>
      <c r="BP23" s="138"/>
      <c r="BQ23" s="138"/>
      <c r="BR23" s="138"/>
      <c r="BS23" s="138"/>
      <c r="BT23" s="138"/>
      <c r="BU23" s="138"/>
      <c r="BV23" s="138"/>
      <c r="BW23" s="138"/>
      <c r="BX23" s="138"/>
      <c r="BY23" s="138"/>
      <c r="BZ23" s="138"/>
      <c r="CA23" s="138"/>
      <c r="CB23" s="138"/>
      <c r="CC23" s="138"/>
      <c r="CD23" s="138"/>
      <c r="CE23" s="138"/>
      <c r="CF23" s="138"/>
      <c r="CG23" s="138"/>
      <c r="CH23" s="138"/>
      <c r="CI23" s="138"/>
      <c r="CJ23" s="138"/>
      <c r="CK23" s="138"/>
      <c r="CL23" s="138"/>
      <c r="CM23" s="138"/>
      <c r="CN23" s="138"/>
      <c r="CO23" s="138"/>
    </row>
    <row r="24" spans="1:93" ht="19.5" customHeight="1">
      <c r="A24" s="139"/>
      <c r="B24" s="433"/>
      <c r="C24" s="433"/>
      <c r="D24" s="433"/>
      <c r="E24" s="433"/>
      <c r="F24" s="433"/>
      <c r="G24" s="433"/>
      <c r="H24" s="421"/>
      <c r="I24" s="635"/>
      <c r="J24" s="636"/>
      <c r="K24" s="636"/>
      <c r="L24" s="139"/>
      <c r="M24" s="636"/>
      <c r="N24" s="636"/>
      <c r="O24" s="636"/>
      <c r="P24" s="638"/>
      <c r="Q24" s="638"/>
      <c r="R24" s="638"/>
      <c r="S24" s="634"/>
      <c r="T24" s="634"/>
      <c r="U24" s="634"/>
      <c r="V24" s="634"/>
      <c r="W24" s="634"/>
      <c r="X24" s="634"/>
      <c r="Y24" s="138"/>
      <c r="Z24" s="138"/>
      <c r="AA24" s="138"/>
      <c r="AB24" s="138"/>
      <c r="AC24" s="138"/>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c r="BH24" s="138"/>
      <c r="BI24" s="138"/>
      <c r="BJ24" s="138"/>
      <c r="BK24" s="138"/>
      <c r="BL24" s="138"/>
      <c r="BM24" s="138"/>
      <c r="BN24" s="138"/>
      <c r="BO24" s="138"/>
      <c r="BP24" s="138"/>
      <c r="BQ24" s="138"/>
      <c r="BR24" s="138"/>
      <c r="BS24" s="138"/>
      <c r="BT24" s="138"/>
      <c r="BU24" s="138"/>
      <c r="BV24" s="138"/>
      <c r="BW24" s="138"/>
      <c r="BX24" s="138"/>
      <c r="BY24" s="138"/>
      <c r="BZ24" s="138"/>
      <c r="CA24" s="138"/>
      <c r="CB24" s="138"/>
      <c r="CC24" s="138"/>
      <c r="CD24" s="138"/>
      <c r="CE24" s="138"/>
      <c r="CF24" s="138"/>
      <c r="CG24" s="138"/>
      <c r="CH24" s="138"/>
      <c r="CI24" s="138"/>
      <c r="CJ24" s="138"/>
      <c r="CK24" s="138"/>
      <c r="CL24" s="138"/>
      <c r="CM24" s="138"/>
      <c r="CN24" s="138"/>
      <c r="CO24" s="138"/>
    </row>
    <row r="25" spans="1:93" ht="15.95" customHeight="1">
      <c r="A25" s="138"/>
      <c r="B25" s="138" t="s">
        <v>701</v>
      </c>
      <c r="C25" s="152"/>
      <c r="D25" s="152"/>
      <c r="E25" s="152"/>
      <c r="F25" s="152"/>
      <c r="G25" s="152"/>
      <c r="H25" s="152"/>
      <c r="I25" s="147"/>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c r="BB25" s="138"/>
      <c r="BC25" s="138"/>
      <c r="BD25" s="138"/>
      <c r="BE25" s="138"/>
      <c r="BF25" s="138"/>
      <c r="BG25" s="138"/>
      <c r="BH25" s="138"/>
      <c r="BI25" s="138"/>
      <c r="BJ25" s="138"/>
      <c r="BK25" s="138"/>
      <c r="BL25" s="138"/>
      <c r="BM25" s="138"/>
      <c r="BN25" s="138"/>
      <c r="BO25" s="138"/>
      <c r="BP25" s="138"/>
      <c r="BQ25" s="138"/>
      <c r="BR25" s="138"/>
      <c r="BS25" s="138"/>
      <c r="BT25" s="138"/>
      <c r="BU25" s="138"/>
      <c r="BV25" s="138"/>
      <c r="BW25" s="138"/>
      <c r="BX25" s="138"/>
      <c r="BY25" s="138"/>
      <c r="BZ25" s="138"/>
      <c r="CA25" s="138"/>
      <c r="CB25" s="138"/>
      <c r="CC25" s="138"/>
      <c r="CD25" s="138"/>
      <c r="CE25" s="138"/>
      <c r="CF25" s="138"/>
      <c r="CG25" s="138"/>
      <c r="CH25" s="138"/>
      <c r="CI25" s="138"/>
      <c r="CJ25" s="138"/>
      <c r="CK25" s="138"/>
      <c r="CL25" s="138"/>
      <c r="CM25" s="138"/>
      <c r="CN25" s="138"/>
      <c r="CO25" s="138"/>
    </row>
    <row r="26" spans="1:93" ht="15.95" customHeight="1">
      <c r="A26" s="138"/>
      <c r="B26" s="138"/>
      <c r="C26" s="147"/>
      <c r="D26" s="147"/>
      <c r="E26" s="147"/>
      <c r="F26" s="147"/>
      <c r="G26" s="147"/>
      <c r="H26" s="147"/>
      <c r="I26" s="147"/>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c r="BN26" s="138"/>
      <c r="BO26" s="138"/>
      <c r="BP26" s="138"/>
      <c r="BQ26" s="138"/>
      <c r="BR26" s="138"/>
      <c r="BS26" s="138"/>
      <c r="BT26" s="138"/>
      <c r="BU26" s="138"/>
      <c r="BV26" s="138"/>
      <c r="BW26" s="138"/>
      <c r="BX26" s="138"/>
      <c r="BY26" s="138"/>
      <c r="BZ26" s="138"/>
      <c r="CA26" s="138"/>
      <c r="CB26" s="138"/>
      <c r="CC26" s="138"/>
      <c r="CD26" s="138"/>
      <c r="CE26" s="138"/>
      <c r="CF26" s="138"/>
      <c r="CG26" s="138"/>
      <c r="CH26" s="138"/>
      <c r="CI26" s="138"/>
      <c r="CJ26" s="138"/>
      <c r="CK26" s="138"/>
      <c r="CL26" s="138"/>
      <c r="CM26" s="138"/>
      <c r="CN26" s="138"/>
      <c r="CO26" s="138"/>
    </row>
    <row r="27" spans="1:93" ht="15.95" customHeight="1">
      <c r="A27" s="138"/>
      <c r="B27" s="138"/>
      <c r="C27" s="147"/>
      <c r="D27" s="147"/>
      <c r="E27" s="147"/>
      <c r="F27" s="147"/>
      <c r="G27" s="147"/>
      <c r="H27" s="147"/>
      <c r="I27" s="147"/>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c r="CN27" s="138"/>
      <c r="CO27" s="138"/>
    </row>
    <row r="28" spans="1:93" ht="15.95" customHeight="1">
      <c r="A28" s="138"/>
      <c r="B28" s="138"/>
      <c r="C28" s="138"/>
      <c r="D28" s="138"/>
      <c r="E28" s="138"/>
      <c r="F28" s="138"/>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c r="BN28" s="138"/>
      <c r="BO28" s="138"/>
      <c r="BP28" s="138"/>
      <c r="BQ28" s="138"/>
      <c r="BR28" s="138"/>
      <c r="BS28" s="138"/>
      <c r="BT28" s="138"/>
      <c r="BU28" s="138"/>
      <c r="BV28" s="138"/>
      <c r="BW28" s="138"/>
      <c r="BX28" s="138"/>
      <c r="BY28" s="138"/>
      <c r="BZ28" s="138"/>
      <c r="CA28" s="138"/>
      <c r="CB28" s="138"/>
      <c r="CC28" s="138"/>
      <c r="CD28" s="138"/>
      <c r="CE28" s="138"/>
      <c r="CF28" s="138"/>
      <c r="CG28" s="138"/>
      <c r="CH28" s="138"/>
      <c r="CI28" s="138"/>
      <c r="CJ28" s="138"/>
      <c r="CK28" s="138"/>
      <c r="CL28" s="138"/>
      <c r="CM28" s="138"/>
      <c r="CN28" s="138"/>
      <c r="CO28" s="138"/>
    </row>
    <row r="29" spans="1:93" ht="15.95" customHeight="1">
      <c r="A29" s="138"/>
      <c r="B29" s="138"/>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c r="BN29" s="138"/>
      <c r="BO29" s="138"/>
      <c r="BP29" s="138"/>
      <c r="BQ29" s="138"/>
      <c r="BR29" s="138"/>
      <c r="BS29" s="138"/>
      <c r="BT29" s="138"/>
      <c r="BU29" s="138"/>
      <c r="BV29" s="138"/>
      <c r="BW29" s="138"/>
      <c r="BX29" s="138"/>
      <c r="BY29" s="138"/>
      <c r="BZ29" s="138"/>
      <c r="CA29" s="138"/>
      <c r="CB29" s="138"/>
      <c r="CC29" s="138"/>
      <c r="CD29" s="138"/>
      <c r="CE29" s="138"/>
      <c r="CF29" s="138"/>
      <c r="CG29" s="138"/>
      <c r="CH29" s="138"/>
      <c r="CI29" s="138"/>
      <c r="CJ29" s="138"/>
      <c r="CK29" s="138"/>
      <c r="CL29" s="138"/>
      <c r="CM29" s="138"/>
      <c r="CN29" s="138"/>
      <c r="CO29" s="138"/>
    </row>
    <row r="30" spans="1:93" ht="15.95" customHeight="1">
      <c r="A30" s="138"/>
      <c r="B30" s="138"/>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c r="CN30" s="138"/>
      <c r="CO30" s="138"/>
    </row>
    <row r="31" spans="1:93" ht="15.95" customHeight="1">
      <c r="A31" s="138"/>
      <c r="B31" s="138"/>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c r="BN31" s="138"/>
      <c r="BO31" s="138"/>
      <c r="BP31" s="138"/>
      <c r="BQ31" s="138"/>
      <c r="BR31" s="138"/>
      <c r="BS31" s="138"/>
      <c r="BT31" s="138"/>
      <c r="BU31" s="138"/>
      <c r="BV31" s="138"/>
      <c r="BW31" s="138"/>
      <c r="BX31" s="138"/>
      <c r="BY31" s="138"/>
      <c r="BZ31" s="138"/>
      <c r="CA31" s="138"/>
      <c r="CB31" s="138"/>
      <c r="CC31" s="138"/>
      <c r="CD31" s="138"/>
      <c r="CE31" s="138"/>
      <c r="CF31" s="138"/>
      <c r="CG31" s="138"/>
      <c r="CH31" s="138"/>
      <c r="CI31" s="138"/>
      <c r="CJ31" s="138"/>
      <c r="CK31" s="138"/>
      <c r="CL31" s="138"/>
      <c r="CM31" s="138"/>
      <c r="CN31" s="138"/>
      <c r="CO31" s="138"/>
    </row>
    <row r="32" spans="1:93" ht="15.95" customHeight="1">
      <c r="A32" s="138"/>
      <c r="B32" s="138"/>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8"/>
      <c r="BM32" s="138"/>
      <c r="BN32" s="138"/>
      <c r="BO32" s="138"/>
      <c r="BP32" s="138"/>
      <c r="BQ32" s="138"/>
      <c r="BR32" s="138"/>
      <c r="BS32" s="138"/>
      <c r="BT32" s="138"/>
      <c r="BU32" s="138"/>
      <c r="BV32" s="138"/>
      <c r="BW32" s="138"/>
      <c r="BX32" s="138"/>
      <c r="BY32" s="138"/>
      <c r="BZ32" s="138"/>
      <c r="CA32" s="138"/>
      <c r="CB32" s="138"/>
      <c r="CC32" s="138"/>
      <c r="CD32" s="138"/>
      <c r="CE32" s="138"/>
      <c r="CF32" s="138"/>
      <c r="CG32" s="138"/>
      <c r="CH32" s="138"/>
      <c r="CI32" s="138"/>
      <c r="CJ32" s="138"/>
      <c r="CK32" s="138"/>
      <c r="CL32" s="138"/>
      <c r="CM32" s="138"/>
      <c r="CN32" s="138"/>
      <c r="CO32" s="138"/>
    </row>
    <row r="33" spans="1:93" ht="15.95" customHeight="1">
      <c r="A33" s="138"/>
      <c r="B33" s="138"/>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c r="CN33" s="138"/>
      <c r="CO33" s="138"/>
    </row>
    <row r="34" spans="1:93" ht="15.95" customHeight="1">
      <c r="A34" s="138"/>
      <c r="B34" s="138"/>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c r="CH34" s="138"/>
      <c r="CI34" s="138"/>
      <c r="CJ34" s="138"/>
      <c r="CK34" s="138"/>
      <c r="CL34" s="138"/>
      <c r="CM34" s="138"/>
      <c r="CN34" s="138"/>
      <c r="CO34" s="138"/>
    </row>
    <row r="35" spans="1:93" ht="15.95" customHeight="1">
      <c r="A35" s="138"/>
      <c r="B35" s="138"/>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c r="CH35" s="138"/>
      <c r="CI35" s="138"/>
      <c r="CJ35" s="138"/>
      <c r="CK35" s="138"/>
      <c r="CL35" s="138"/>
      <c r="CM35" s="138"/>
      <c r="CN35" s="138"/>
      <c r="CO35" s="138"/>
    </row>
    <row r="36" spans="1:93" ht="15.95" customHeight="1">
      <c r="A36" s="138"/>
      <c r="B36" s="138"/>
      <c r="C36" s="138"/>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c r="CH36" s="138"/>
      <c r="CI36" s="138"/>
      <c r="CJ36" s="138"/>
      <c r="CK36" s="138"/>
      <c r="CL36" s="138"/>
      <c r="CM36" s="138"/>
      <c r="CN36" s="138"/>
      <c r="CO36" s="138"/>
    </row>
  </sheetData>
  <mergeCells count="62">
    <mergeCell ref="V23:X24"/>
    <mergeCell ref="D21:H22"/>
    <mergeCell ref="I21:K22"/>
    <mergeCell ref="M21:O22"/>
    <mergeCell ref="P21:R22"/>
    <mergeCell ref="S21:U22"/>
    <mergeCell ref="V21:X22"/>
    <mergeCell ref="B23:H24"/>
    <mergeCell ref="I23:K24"/>
    <mergeCell ref="M23:O24"/>
    <mergeCell ref="P23:R24"/>
    <mergeCell ref="S23:U24"/>
    <mergeCell ref="V19:X20"/>
    <mergeCell ref="E17:H18"/>
    <mergeCell ref="I17:K18"/>
    <mergeCell ref="M17:O18"/>
    <mergeCell ref="P17:R18"/>
    <mergeCell ref="S17:U18"/>
    <mergeCell ref="V17:X18"/>
    <mergeCell ref="E19:H20"/>
    <mergeCell ref="I19:K20"/>
    <mergeCell ref="M19:O20"/>
    <mergeCell ref="P19:R20"/>
    <mergeCell ref="S19:U20"/>
    <mergeCell ref="V15:X16"/>
    <mergeCell ref="E13:H14"/>
    <mergeCell ref="I13:K14"/>
    <mergeCell ref="M13:O14"/>
    <mergeCell ref="P13:R14"/>
    <mergeCell ref="S13:U14"/>
    <mergeCell ref="V13:X14"/>
    <mergeCell ref="E15:H16"/>
    <mergeCell ref="I15:K16"/>
    <mergeCell ref="M15:O16"/>
    <mergeCell ref="P15:R16"/>
    <mergeCell ref="S15:U16"/>
    <mergeCell ref="V7:X8"/>
    <mergeCell ref="V11:X12"/>
    <mergeCell ref="C9:H10"/>
    <mergeCell ref="I9:K10"/>
    <mergeCell ref="M9:O10"/>
    <mergeCell ref="P9:R10"/>
    <mergeCell ref="S9:U10"/>
    <mergeCell ref="V9:X10"/>
    <mergeCell ref="D11:H12"/>
    <mergeCell ref="I11:K12"/>
    <mergeCell ref="M11:O12"/>
    <mergeCell ref="P11:R12"/>
    <mergeCell ref="S11:U12"/>
    <mergeCell ref="B7:H8"/>
    <mergeCell ref="I7:K8"/>
    <mergeCell ref="M7:O8"/>
    <mergeCell ref="P7:R8"/>
    <mergeCell ref="S7:U8"/>
    <mergeCell ref="B1:X1"/>
    <mergeCell ref="C2:W2"/>
    <mergeCell ref="B5:H6"/>
    <mergeCell ref="I5:K6"/>
    <mergeCell ref="L5:O6"/>
    <mergeCell ref="P5:R6"/>
    <mergeCell ref="S5:U6"/>
    <mergeCell ref="V5:X6"/>
  </mergeCells>
  <phoneticPr fontId="2"/>
  <printOptions horizontalCentered="1"/>
  <pageMargins left="0.55118110236220474" right="0.55118110236220474" top="0.59055118110236227" bottom="0.59055118110236227" header="0.51181102362204722" footer="0.51181102362204722"/>
  <pageSetup paperSize="9" scale="79" firstPageNumber="38" fitToWidth="2" orientation="portrait" useFirstPageNumber="1" r:id="rId1"/>
  <headerFooter scaleWithDoc="0" alignWithMargins="0">
    <evenHeader>&amp;R&amp;12&amp;P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15 (1)</vt:lpstr>
      <vt:lpstr>15 (2)</vt:lpstr>
      <vt:lpstr>16</vt:lpstr>
      <vt:lpstr>17</vt:lpstr>
      <vt:lpstr>18</vt:lpstr>
      <vt:lpstr>19</vt:lpstr>
      <vt:lpstr>20</vt:lpstr>
      <vt:lpstr>21</vt:lpstr>
      <vt:lpstr>22</vt:lpstr>
      <vt:lpstr>23</vt:lpstr>
      <vt:lpstr>24</vt:lpstr>
      <vt:lpstr>25</vt:lpstr>
      <vt:lpstr>26</vt:lpstr>
      <vt:lpstr>27</vt:lpstr>
      <vt:lpstr>28</vt:lpstr>
      <vt:lpstr>29</vt:lpstr>
      <vt:lpstr>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 健司</dc:creator>
  <cp:lastModifiedBy>市原市</cp:lastModifiedBy>
  <cp:lastPrinted>2017-05-30T00:14:22Z</cp:lastPrinted>
  <dcterms:created xsi:type="dcterms:W3CDTF">2004-02-16T06:41:06Z</dcterms:created>
  <dcterms:modified xsi:type="dcterms:W3CDTF">2017-05-30T00:14:32Z</dcterms:modified>
</cp:coreProperties>
</file>